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0358671\Downloads\"/>
    </mc:Choice>
  </mc:AlternateContent>
  <xr:revisionPtr revIDLastSave="0" documentId="8_{C99B2CAB-78AF-4685-8387-5CA9DA7F6FF5}" xr6:coauthVersionLast="47" xr6:coauthVersionMax="47" xr10:uidLastSave="{00000000-0000-0000-0000-000000000000}"/>
  <bookViews>
    <workbookView xWindow="-110" yWindow="-110" windowWidth="19420" windowHeight="10300" firstSheet="21" activeTab="31" xr2:uid="{695C323D-6B08-4C3A-B4E1-C1098CDEFCF0}"/>
  </bookViews>
  <sheets>
    <sheet name="BS" sheetId="1" r:id="rId1"/>
    <sheet name="PL" sheetId="2" r:id="rId2"/>
    <sheet name="SOCE" sheetId="3" r:id="rId3"/>
    <sheet name="CashFlow" sheetId="4" r:id="rId4"/>
    <sheet name=" 2" sheetId="5" r:id="rId5"/>
    <sheet name="3 CWIP" sheetId="6" r:id="rId6"/>
    <sheet name=" 4" sheetId="7" r:id="rId7"/>
    <sheet name="5" sheetId="8" r:id="rId8"/>
    <sheet name="6" sheetId="9" r:id="rId9"/>
    <sheet name="7" sheetId="10" r:id="rId10"/>
    <sheet name="8" sheetId="11" r:id="rId11"/>
    <sheet name="9" sheetId="12" r:id="rId12"/>
    <sheet name="10" sheetId="13" r:id="rId13"/>
    <sheet name="11" sheetId="14" r:id="rId14"/>
    <sheet name="12" sheetId="15" r:id="rId15"/>
    <sheet name="13" sheetId="16" r:id="rId16"/>
    <sheet name="14" sheetId="17" r:id="rId17"/>
    <sheet name="15" sheetId="18" r:id="rId18"/>
    <sheet name="15a" sheetId="19" r:id="rId19"/>
    <sheet name="16" sheetId="20" r:id="rId20"/>
    <sheet name="17" sheetId="21" r:id="rId21"/>
    <sheet name="18" sheetId="22" r:id="rId22"/>
    <sheet name="19" sheetId="23" r:id="rId23"/>
    <sheet name="20" sheetId="24" r:id="rId24"/>
    <sheet name="21" sheetId="25" r:id="rId25"/>
    <sheet name="22" sheetId="26" r:id="rId26"/>
    <sheet name="23" sheetId="27" r:id="rId27"/>
    <sheet name="24" sheetId="28" r:id="rId28"/>
    <sheet name="25" sheetId="29" r:id="rId29"/>
    <sheet name="26" sheetId="30" r:id="rId30"/>
    <sheet name="27 Ratios" sheetId="31" r:id="rId31"/>
    <sheet name="Note 28 to 43" sheetId="32"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0">#REF!</definedName>
    <definedName name="\A">#REF!</definedName>
    <definedName name="\B">#REF!</definedName>
    <definedName name="\C">#REF!</definedName>
    <definedName name="\D">#REF!</definedName>
    <definedName name="\S">#REF!</definedName>
    <definedName name="\Z">#REF!</definedName>
    <definedName name="_________DAT1">[4]Exp.!#REF!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2">[4]Exp.!#REF!</definedName>
    <definedName name="_________DAT3">[4]Exp.!#REF!</definedName>
    <definedName name="_________DAT4">[4]Exp.!#REF!</definedName>
    <definedName name="_________DAT5">[4]Exp.!#REF!</definedName>
    <definedName name="_________DAT6">[4]Exp.!#REF!</definedName>
    <definedName name="_________DAT7">[4]Exp.!#REF!</definedName>
    <definedName name="_________DAT8">[4]Exp.!#REF!</definedName>
    <definedName name="_________DAT9">#REF!</definedName>
    <definedName name="________DAT1">[4]Exp.!#REF!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2">[4]Exp.!#REF!</definedName>
    <definedName name="________DAT3">[4]Exp.!#REF!</definedName>
    <definedName name="________DAT4">[4]Exp.!#REF!</definedName>
    <definedName name="________DAT5">[4]Exp.!#REF!</definedName>
    <definedName name="________DAT6">[4]Exp.!#REF!</definedName>
    <definedName name="________DAT7">[4]Exp.!#REF!</definedName>
    <definedName name="________DAT8">[4]Exp.!#REF!</definedName>
    <definedName name="________DAT9">#REF!</definedName>
    <definedName name="_______DAT1">[4]Exp.!#REF!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[4]Exp.!#REF!</definedName>
    <definedName name="_______DAT3">[4]Exp.!#REF!</definedName>
    <definedName name="_______DAT4">[4]Exp.!#REF!</definedName>
    <definedName name="_______DAT5">[4]Exp.!#REF!</definedName>
    <definedName name="_______DAT6">[4]Exp.!#REF!</definedName>
    <definedName name="_______DAT7">[4]Exp.!#REF!</definedName>
    <definedName name="_______DAT8">[4]Exp.!#REF!</definedName>
    <definedName name="_______DAT9">#REF!</definedName>
    <definedName name="______DAT1">[4]Exp.!#REF!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[4]Exp.!#REF!</definedName>
    <definedName name="______DAT3">[4]Exp.!#REF!</definedName>
    <definedName name="______DAT4">[4]Exp.!#REF!</definedName>
    <definedName name="______DAT5">[4]Exp.!#REF!</definedName>
    <definedName name="______DAT6">[4]Exp.!#REF!</definedName>
    <definedName name="______DAT7">[4]Exp.!#REF!</definedName>
    <definedName name="______DAT8">[4]Exp.!#REF!</definedName>
    <definedName name="______DAT9">#REF!</definedName>
    <definedName name="_____DAT1">[4]Exp.!#REF!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[4]Exp.!#REF!</definedName>
    <definedName name="_____DAT3">[4]Exp.!#REF!</definedName>
    <definedName name="_____DAT4">[4]Exp.!#REF!</definedName>
    <definedName name="_____DAT5">[4]Exp.!#REF!</definedName>
    <definedName name="_____DAT6">[4]Exp.!#REF!</definedName>
    <definedName name="_____DAT7">[4]Exp.!#REF!</definedName>
    <definedName name="_____DAT8">[4]Exp.!#REF!</definedName>
    <definedName name="_____DAT9">#REF!</definedName>
    <definedName name="____DAT1">[4]Exp.!#REF!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[4]Exp.!#REF!</definedName>
    <definedName name="____DAT3">[4]Exp.!#REF!</definedName>
    <definedName name="____DAT4">[4]Exp.!#REF!</definedName>
    <definedName name="____DAT5">[4]Exp.!#REF!</definedName>
    <definedName name="____DAT6">[4]Exp.!#REF!</definedName>
    <definedName name="____DAT7">[4]Exp.!#REF!</definedName>
    <definedName name="____DAT8">[4]Exp.!#REF!</definedName>
    <definedName name="____DAT9">#REF!</definedName>
    <definedName name="___DAT1">[4]Exp.!#REF!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[4]Exp.!#REF!</definedName>
    <definedName name="___DAT3">[4]Exp.!#REF!</definedName>
    <definedName name="___DAT4">[4]Exp.!#REF!</definedName>
    <definedName name="___DAT5">[4]Exp.!#REF!</definedName>
    <definedName name="___DAT6">[4]Exp.!#REF!</definedName>
    <definedName name="___DAT7">[4]Exp.!#REF!</definedName>
    <definedName name="___DAT8">[4]Exp.!#REF!</definedName>
    <definedName name="___DAT9">#REF!</definedName>
    <definedName name="__1__123Graph_Aｸﾞﾗﾌ_1" hidden="1">#REF!</definedName>
    <definedName name="__123Graph_A" hidden="1">#REF!</definedName>
    <definedName name="__123Graph_A全体" hidden="1">#REF!</definedName>
    <definedName name="__123Graph_A全体折線" hidden="1">#REF!</definedName>
    <definedName name="__123Graph_B" hidden="1">#REF!</definedName>
    <definedName name="__123Graph_B全体" hidden="1">#REF!</definedName>
    <definedName name="__123Graph_B全体折線" hidden="1">#REF!</definedName>
    <definedName name="__123Graph_C" hidden="1">#REF!</definedName>
    <definedName name="__123Graph_C全体" hidden="1">#REF!</definedName>
    <definedName name="__123Graph_C全体折線" hidden="1">#REF!</definedName>
    <definedName name="__123Graph_D" hidden="1">#REF!</definedName>
    <definedName name="__123Graph_D全体折線" hidden="1">#REF!</definedName>
    <definedName name="__123Graph_E" hidden="1">#REF!</definedName>
    <definedName name="__123Graph_E全体折線" hidden="1">#REF!</definedName>
    <definedName name="__123Graph_F" hidden="1">#REF!</definedName>
    <definedName name="__123Graph_F全体折線" hidden="1">#REF!</definedName>
    <definedName name="__123Graph_X" hidden="1">#REF!</definedName>
    <definedName name="__123Graph_X全体" hidden="1">#REF!</definedName>
    <definedName name="__123Graph_X全体折線" hidden="1">#REF!</definedName>
    <definedName name="__AAA2">#REF!</definedName>
    <definedName name="__AAA3" localSheetId="18">#REF!</definedName>
    <definedName name="__AAA3">#N/A</definedName>
    <definedName name="__AAA4">#REF!</definedName>
    <definedName name="__bookmark_1">#REF!</definedName>
    <definedName name="__DAT1">[4]Exp.!#REF!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[4]Exp.!#REF!</definedName>
    <definedName name="__DAT3">[4]Exp.!#REF!</definedName>
    <definedName name="__DAT4">[4]Exp.!#REF!</definedName>
    <definedName name="__DAT5">[4]Exp.!#REF!</definedName>
    <definedName name="__DAT6">[4]Exp.!#REF!</definedName>
    <definedName name="__DAT7">[4]Exp.!#REF!</definedName>
    <definedName name="__DAT8">[4]Exp.!#REF!</definedName>
    <definedName name="__DAT9">#REF!</definedName>
    <definedName name="__M04" localSheetId="18">#REF!</definedName>
    <definedName name="__M04">#N/A</definedName>
    <definedName name="__Tag0276">#REF!</definedName>
    <definedName name="__Tag0362">#REF!</definedName>
    <definedName name="__地域別・会社別">#REF!</definedName>
    <definedName name="__拠点リスト（最新版）">#REF!</definedName>
    <definedName name="__拠点リスト_最新版" localSheetId="18">#REF!</definedName>
    <definedName name="__拠点リスト_最新版">#N/A</definedName>
    <definedName name="_02最終対象">#REF!</definedName>
    <definedName name="_0原単位表検索">#REF!</definedName>
    <definedName name="_1__123Graph_Aｸﾞﾗﾌ_1" hidden="1">#REF!</definedName>
    <definedName name="_1999_8_1">#REF!</definedName>
    <definedName name="_1Work12">#REF!</definedName>
    <definedName name="_1原単位検索品番順">#REF!</definedName>
    <definedName name="_2__123Graph_Bｸﾞﾗﾌ_1" hidden="1">#REF!</definedName>
    <definedName name="_2003退職者クエリー">#REF!</definedName>
    <definedName name="_2KWork5">#REF!</definedName>
    <definedName name="_2KWork6">#REF!</definedName>
    <definedName name="_3__123Graph_Bｸﾞﾗﾌ_1" hidden="1">#REF!</definedName>
    <definedName name="_3__123Graph_Cｸﾞﾗﾌ_1" hidden="1">#REF!</definedName>
    <definedName name="_4__123Graph_Dｸﾞﾗﾌ_1" hidden="1">#REF!</definedName>
    <definedName name="_5__123Graph_Cｸﾞﾗﾌ_1" hidden="1">#REF!</definedName>
    <definedName name="_5_2003退職者クエリー">#REF!</definedName>
    <definedName name="_6__123Graph_Dｸﾞﾗﾌ_1" hidden="1">#REF!</definedName>
    <definedName name="_7_02最終対象">#REF!</definedName>
    <definedName name="_7_3_限定品番と6_限定外品番との差分">#REF!</definedName>
    <definedName name="_8_2003退職者クエリー">#REF!</definedName>
    <definedName name="_8対応表検索">#REF!</definedName>
    <definedName name="_A16388">#REF!</definedName>
    <definedName name="_A16389">#REF!</definedName>
    <definedName name="_A16390">#REF!</definedName>
    <definedName name="_A16400">#REF!</definedName>
    <definedName name="_A16401">#REF!</definedName>
    <definedName name="_A16402">#REF!</definedName>
    <definedName name="_A16450">#REF!</definedName>
    <definedName name="_A16490">#REF!</definedName>
    <definedName name="_A16499">#REF!</definedName>
    <definedName name="_A16548">#REF!</definedName>
    <definedName name="_A16948">#REF!</definedName>
    <definedName name="_A16949">#REF!</definedName>
    <definedName name="_A16999">#REF!</definedName>
    <definedName name="_A17918">#REF!</definedName>
    <definedName name="_A18000">#REF!</definedName>
    <definedName name="_A1801">#REF!</definedName>
    <definedName name="_A19017">#REF!</definedName>
    <definedName name="_A2" localSheetId="4" hidden="1">{"当月P.1",#N/A,FALSE,"P.1";"当月P.2",#N/A,FALSE,"P.2";"当月P.3",#N/A,FALSE,"P.3";"当月P.4",#N/A,FALSE,"P.4";"当月P.5",#N/A,FALSE,"P.5";"当月P.6",#N/A,FALSE,"P.6";"当月P.7",#N/A,FALSE,"P.7";"当月P.8",#N/A,FALSE,"P.8"}</definedName>
    <definedName name="_A2" localSheetId="6" hidden="1">{"当月P.1",#N/A,FALSE,"P.1";"当月P.2",#N/A,FALSE,"P.2";"当月P.3",#N/A,FALSE,"P.3";"当月P.4",#N/A,FALSE,"P.4";"当月P.5",#N/A,FALSE,"P.5";"当月P.6",#N/A,FALSE,"P.6";"当月P.7",#N/A,FALSE,"P.7";"当月P.8",#N/A,FALSE,"P.8"}</definedName>
    <definedName name="_A2" localSheetId="18">{"当月P.1",#N/A,FALSE,"P.1";"当月P.2",#N/A,FALSE,"P.2";"当月P.3",#N/A,FALSE,"P.3";"当月P.4",#N/A,FALSE,"P.4";"当月P.5",#N/A,FALSE,"P.5";"当月P.6",#N/A,FALSE,"P.6";"当月P.7",#N/A,FALSE,"P.7";"当月P.8",#N/A,FALSE,"P.8"}</definedName>
    <definedName name="_A2" localSheetId="29" hidden="1">{"当月P.1",#N/A,FALSE,"P.1";"当月P.2",#N/A,FALSE,"P.2";"当月P.3",#N/A,FALSE,"P.3";"当月P.4",#N/A,FALSE,"P.4";"当月P.5",#N/A,FALSE,"P.5";"当月P.6",#N/A,FALSE,"P.6";"当月P.7",#N/A,FALSE,"P.7";"当月P.8",#N/A,FALSE,"P.8"}</definedName>
    <definedName name="_A2" localSheetId="5" hidden="1">{"当月P.1",#N/A,FALSE,"P.1";"当月P.2",#N/A,FALSE,"P.2";"当月P.3",#N/A,FALSE,"P.3";"当月P.4",#N/A,FALSE,"P.4";"当月P.5",#N/A,FALSE,"P.5";"当月P.6",#N/A,FALSE,"P.6";"当月P.7",#N/A,FALSE,"P.7";"当月P.8",#N/A,FALSE,"P.8"}</definedName>
    <definedName name="_A2" hidden="1">{"当月P.1",#N/A,FALSE,"P.1";"当月P.2",#N/A,FALSE,"P.2";"当月P.3",#N/A,FALSE,"P.3";"当月P.4",#N/A,FALSE,"P.4";"当月P.5",#N/A,FALSE,"P.5";"当月P.6",#N/A,FALSE,"P.6";"当月P.7",#N/A,FALSE,"P.7";"当月P.8",#N/A,FALSE,"P.8"}</definedName>
    <definedName name="_A20000">#REF!</definedName>
    <definedName name="_A20010">#REF!</definedName>
    <definedName name="_a65555">#REF!</definedName>
    <definedName name="_AAA2">#REF!</definedName>
    <definedName name="_AAA3" localSheetId="18">#REF!</definedName>
    <definedName name="_AAA3">#N/A</definedName>
    <definedName name="_AAA4">#REF!</definedName>
    <definedName name="_B1" localSheetId="4" hidden="1">{"当月P.1",#N/A,FALSE,"P.1";"当月P.2",#N/A,FALSE,"P.2";"当月P.3",#N/A,FALSE,"P.3";"当月P.4",#N/A,FALSE,"P.4";"当月P.5",#N/A,FALSE,"P.5";"当月P.6",#N/A,FALSE,"P.6";"当月P.7",#N/A,FALSE,"P.7";"当月P.8",#N/A,FALSE,"P.8"}</definedName>
    <definedName name="_B1" localSheetId="6" hidden="1">{"当月P.1",#N/A,FALSE,"P.1";"当月P.2",#N/A,FALSE,"P.2";"当月P.3",#N/A,FALSE,"P.3";"当月P.4",#N/A,FALSE,"P.4";"当月P.5",#N/A,FALSE,"P.5";"当月P.6",#N/A,FALSE,"P.6";"当月P.7",#N/A,FALSE,"P.7";"当月P.8",#N/A,FALSE,"P.8"}</definedName>
    <definedName name="_B1" localSheetId="18">{"当月P.1",#N/A,FALSE,"P.1";"当月P.2",#N/A,FALSE,"P.2";"当月P.3",#N/A,FALSE,"P.3";"当月P.4",#N/A,FALSE,"P.4";"当月P.5",#N/A,FALSE,"P.5";"当月P.6",#N/A,FALSE,"P.6";"当月P.7",#N/A,FALSE,"P.7";"当月P.8",#N/A,FALSE,"P.8"}</definedName>
    <definedName name="_B1" localSheetId="29" hidden="1">{"当月P.1",#N/A,FALSE,"P.1";"当月P.2",#N/A,FALSE,"P.2";"当月P.3",#N/A,FALSE,"P.3";"当月P.4",#N/A,FALSE,"P.4";"当月P.5",#N/A,FALSE,"P.5";"当月P.6",#N/A,FALSE,"P.6";"当月P.7",#N/A,FALSE,"P.7";"当月P.8",#N/A,FALSE,"P.8"}</definedName>
    <definedName name="_B1" localSheetId="5" hidden="1">{"当月P.1",#N/A,FALSE,"P.1";"当月P.2",#N/A,FALSE,"P.2";"当月P.3",#N/A,FALSE,"P.3";"当月P.4",#N/A,FALSE,"P.4";"当月P.5",#N/A,FALSE,"P.5";"当月P.6",#N/A,FALSE,"P.6";"当月P.7",#N/A,FALSE,"P.7";"当月P.8",#N/A,FALSE,"P.8"}</definedName>
    <definedName name="_B1" hidden="1">{"当月P.1",#N/A,FALSE,"P.1";"当月P.2",#N/A,FALSE,"P.2";"当月P.3",#N/A,FALSE,"P.3";"当月P.4",#N/A,FALSE,"P.4";"当月P.5",#N/A,FALSE,"P.5";"当月P.6",#N/A,FALSE,"P.6";"当月P.7",#N/A,FALSE,"P.7";"当月P.8",#N/A,FALSE,"P.8"}</definedName>
    <definedName name="_D1" localSheetId="4" hidden="1">{"翌3ヶ月P.1",#N/A,FALSE,"P.1";"翌3ヶ月P.2",#N/A,FALSE,"P.2";"翌3ヶ月P.3",#N/A,FALSE,"P.3";"翌3ヶ月P.4",#N/A,FALSE,"P.4";"翌3ヶ月P.5",#N/A,FALSE,"P.5";"翌3ヶ月P.6",#N/A,FALSE,"P.6";"翌3ヶ月P.7",#N/A,FALSE,"P.7";"翌3ヶ月P.8",#N/A,FALSE,"P.8"}</definedName>
    <definedName name="_D1" localSheetId="6" hidden="1">{"翌3ヶ月P.1",#N/A,FALSE,"P.1";"翌3ヶ月P.2",#N/A,FALSE,"P.2";"翌3ヶ月P.3",#N/A,FALSE,"P.3";"翌3ヶ月P.4",#N/A,FALSE,"P.4";"翌3ヶ月P.5",#N/A,FALSE,"P.5";"翌3ヶ月P.6",#N/A,FALSE,"P.6";"翌3ヶ月P.7",#N/A,FALSE,"P.7";"翌3ヶ月P.8",#N/A,FALSE,"P.8"}</definedName>
    <definedName name="_D1" localSheetId="18">{"翌3ヶ月P.1",#N/A,FALSE,"P.1";"翌3ヶ月P.2",#N/A,FALSE,"P.2";"翌3ヶ月P.3",#N/A,FALSE,"P.3";"翌3ヶ月P.4",#N/A,FALSE,"P.4";"翌3ヶ月P.5",#N/A,FALSE,"P.5";"翌3ヶ月P.6",#N/A,FALSE,"P.6";"翌3ヶ月P.7",#N/A,FALSE,"P.7";"翌3ヶ月P.8",#N/A,FALSE,"P.8"}</definedName>
    <definedName name="_D1" localSheetId="29" hidden="1">{"翌3ヶ月P.1",#N/A,FALSE,"P.1";"翌3ヶ月P.2",#N/A,FALSE,"P.2";"翌3ヶ月P.3",#N/A,FALSE,"P.3";"翌3ヶ月P.4",#N/A,FALSE,"P.4";"翌3ヶ月P.5",#N/A,FALSE,"P.5";"翌3ヶ月P.6",#N/A,FALSE,"P.6";"翌3ヶ月P.7",#N/A,FALSE,"P.7";"翌3ヶ月P.8",#N/A,FALSE,"P.8"}</definedName>
    <definedName name="_D1" localSheetId="5" hidden="1">{"翌3ヶ月P.1",#N/A,FALSE,"P.1";"翌3ヶ月P.2",#N/A,FALSE,"P.2";"翌3ヶ月P.3",#N/A,FALSE,"P.3";"翌3ヶ月P.4",#N/A,FALSE,"P.4";"翌3ヶ月P.5",#N/A,FALSE,"P.5";"翌3ヶ月P.6",#N/A,FALSE,"P.6";"翌3ヶ月P.7",#N/A,FALSE,"P.7";"翌3ヶ月P.8",#N/A,FALSE,"P.8"}</definedName>
    <definedName name="_D1" hidden="1">{"翌3ヶ月P.1",#N/A,FALSE,"P.1";"翌3ヶ月P.2",#N/A,FALSE,"P.2";"翌3ヶ月P.3",#N/A,FALSE,"P.3";"翌3ヶ月P.4",#N/A,FALSE,"P.4";"翌3ヶ月P.5",#N/A,FALSE,"P.5";"翌3ヶ月P.6",#N/A,FALSE,"P.6";"翌3ヶ月P.7",#N/A,FALSE,"P.7";"翌3ヶ月P.8",#N/A,FALSE,"P.8"}</definedName>
    <definedName name="_DAT1">[4]Exp.!#REF!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[4]Exp.!#REF!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[4]Exp.!#REF!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[4]Exp.!#REF!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[4]Exp.!#REF!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6">[4]Exp.!#REF!</definedName>
    <definedName name="_DAT7">[4]Exp.!#REF!</definedName>
    <definedName name="_DAT8">[4]Exp.!#REF!</definedName>
    <definedName name="_DAT9">#REF!</definedName>
    <definedName name="_E1" localSheetId="4" hidden="1">{"生産計画サマリー",#N/A,FALSE,"ｻﾏﾘｰ"}</definedName>
    <definedName name="_E1" localSheetId="6" hidden="1">{"生産計画サマリー",#N/A,FALSE,"ｻﾏﾘｰ"}</definedName>
    <definedName name="_E1" localSheetId="18">{"生産計画サマリー",#N/A,FALSE,"ｻﾏﾘｰ"}</definedName>
    <definedName name="_E1" localSheetId="29" hidden="1">{"生産計画サマリー",#N/A,FALSE,"ｻﾏﾘｰ"}</definedName>
    <definedName name="_E1" localSheetId="5" hidden="1">{"生産計画サマリー",#N/A,FALSE,"ｻﾏﾘｰ"}</definedName>
    <definedName name="_E1" hidden="1">{"生産計画サマリー",#N/A,FALSE,"ｻﾏﾘｰ"}</definedName>
    <definedName name="_EMP012009" localSheetId="4">'[5]EMP 012009'!$A$2:$O$459</definedName>
    <definedName name="_EMP012009" localSheetId="6">'[5]EMP 012009'!$A$2:$O$459</definedName>
    <definedName name="_EMP012009" localSheetId="18">'[5]EMP 012009'!$A$2:$O$459</definedName>
    <definedName name="_EMP012009" localSheetId="29">'[6]EMP 012009'!$A$2:$O$459</definedName>
    <definedName name="_EMP012009" localSheetId="30">'[6]EMP 012009'!$A$2:$O$459</definedName>
    <definedName name="_EMP012009" localSheetId="5">'[5]EMP 012009'!$A$2:$O$459</definedName>
    <definedName name="_EMP012009">'[7]EMP 012009'!$A$2:$O$459</definedName>
    <definedName name="_F1" localSheetId="4" hidden="1">{"当月P.1",#N/A,FALSE,"P.1";"当月P.2",#N/A,FALSE,"P.2";"当月P.3",#N/A,FALSE,"P.3";"当月P.4",#N/A,FALSE,"P.4";"当月P.5",#N/A,FALSE,"P.5";"当月P.6",#N/A,FALSE,"P.6";"当月P.7",#N/A,FALSE,"P.7";"当月P.8",#N/A,FALSE,"P.8"}</definedName>
    <definedName name="_F1" localSheetId="6" hidden="1">{"当月P.1",#N/A,FALSE,"P.1";"当月P.2",#N/A,FALSE,"P.2";"当月P.3",#N/A,FALSE,"P.3";"当月P.4",#N/A,FALSE,"P.4";"当月P.5",#N/A,FALSE,"P.5";"当月P.6",#N/A,FALSE,"P.6";"当月P.7",#N/A,FALSE,"P.7";"当月P.8",#N/A,FALSE,"P.8"}</definedName>
    <definedName name="_F1" localSheetId="18">{"当月P.1",#N/A,FALSE,"P.1";"当月P.2",#N/A,FALSE,"P.2";"当月P.3",#N/A,FALSE,"P.3";"当月P.4",#N/A,FALSE,"P.4";"当月P.5",#N/A,FALSE,"P.5";"当月P.6",#N/A,FALSE,"P.6";"当月P.7",#N/A,FALSE,"P.7";"当月P.8",#N/A,FALSE,"P.8"}</definedName>
    <definedName name="_F1" localSheetId="29" hidden="1">{"当月P.1",#N/A,FALSE,"P.1";"当月P.2",#N/A,FALSE,"P.2";"当月P.3",#N/A,FALSE,"P.3";"当月P.4",#N/A,FALSE,"P.4";"当月P.5",#N/A,FALSE,"P.5";"当月P.6",#N/A,FALSE,"P.6";"当月P.7",#N/A,FALSE,"P.7";"当月P.8",#N/A,FALSE,"P.8"}</definedName>
    <definedName name="_F1" localSheetId="5" hidden="1">{"当月P.1",#N/A,FALSE,"P.1";"当月P.2",#N/A,FALSE,"P.2";"当月P.3",#N/A,FALSE,"P.3";"当月P.4",#N/A,FALSE,"P.4";"当月P.5",#N/A,FALSE,"P.5";"当月P.6",#N/A,FALSE,"P.6";"当月P.7",#N/A,FALSE,"P.7";"当月P.8",#N/A,FALSE,"P.8"}</definedName>
    <definedName name="_F1" hidden="1">{"当月P.1",#N/A,FALSE,"P.1";"当月P.2",#N/A,FALSE,"P.2";"当月P.3",#N/A,FALSE,"P.3";"当月P.4",#N/A,FALSE,"P.4";"当月P.5",#N/A,FALSE,"P.5";"当月P.6",#N/A,FALSE,"P.6";"当月P.7",#N/A,FALSE,"P.7";"当月P.8",#N/A,FALSE,"P.8"}</definedName>
    <definedName name="_feb07">#REF!</definedName>
    <definedName name="_Fill" hidden="1">#REF!</definedName>
    <definedName name="_xlnm._FilterDatabase" localSheetId="4" hidden="1">' 2'!$A$11:$K$15</definedName>
    <definedName name="_xlnm._FilterDatabase" hidden="1">#REF!</definedName>
    <definedName name="_G1" localSheetId="4" hidden="1">{"翌3ヶ月P.1",#N/A,FALSE,"P.1";"翌3ヶ月P.2",#N/A,FALSE,"P.2";"翌3ヶ月P.3",#N/A,FALSE,"P.3";"翌3ヶ月P.4",#N/A,FALSE,"P.4";"翌3ヶ月P.5",#N/A,FALSE,"P.5";"翌3ヶ月P.6",#N/A,FALSE,"P.6";"翌3ヶ月P.7",#N/A,FALSE,"P.7";"翌3ヶ月P.8",#N/A,FALSE,"P.8"}</definedName>
    <definedName name="_G1" localSheetId="6" hidden="1">{"翌3ヶ月P.1",#N/A,FALSE,"P.1";"翌3ヶ月P.2",#N/A,FALSE,"P.2";"翌3ヶ月P.3",#N/A,FALSE,"P.3";"翌3ヶ月P.4",#N/A,FALSE,"P.4";"翌3ヶ月P.5",#N/A,FALSE,"P.5";"翌3ヶ月P.6",#N/A,FALSE,"P.6";"翌3ヶ月P.7",#N/A,FALSE,"P.7";"翌3ヶ月P.8",#N/A,FALSE,"P.8"}</definedName>
    <definedName name="_G1" localSheetId="18">{"翌3ヶ月P.1",#N/A,FALSE,"P.1";"翌3ヶ月P.2",#N/A,FALSE,"P.2";"翌3ヶ月P.3",#N/A,FALSE,"P.3";"翌3ヶ月P.4",#N/A,FALSE,"P.4";"翌3ヶ月P.5",#N/A,FALSE,"P.5";"翌3ヶ月P.6",#N/A,FALSE,"P.6";"翌3ヶ月P.7",#N/A,FALSE,"P.7";"翌3ヶ月P.8",#N/A,FALSE,"P.8"}</definedName>
    <definedName name="_G1" localSheetId="29" hidden="1">{"翌3ヶ月P.1",#N/A,FALSE,"P.1";"翌3ヶ月P.2",#N/A,FALSE,"P.2";"翌3ヶ月P.3",#N/A,FALSE,"P.3";"翌3ヶ月P.4",#N/A,FALSE,"P.4";"翌3ヶ月P.5",#N/A,FALSE,"P.5";"翌3ヶ月P.6",#N/A,FALSE,"P.6";"翌3ヶ月P.7",#N/A,FALSE,"P.7";"翌3ヶ月P.8",#N/A,FALSE,"P.8"}</definedName>
    <definedName name="_G1" localSheetId="5" hidden="1">{"翌3ヶ月P.1",#N/A,FALSE,"P.1";"翌3ヶ月P.2",#N/A,FALSE,"P.2";"翌3ヶ月P.3",#N/A,FALSE,"P.3";"翌3ヶ月P.4",#N/A,FALSE,"P.4";"翌3ヶ月P.5",#N/A,FALSE,"P.5";"翌3ヶ月P.6",#N/A,FALSE,"P.6";"翌3ヶ月P.7",#N/A,FALSE,"P.7";"翌3ヶ月P.8",#N/A,FALSE,"P.8"}</definedName>
    <definedName name="_G1" hidden="1">{"翌3ヶ月P.1",#N/A,FALSE,"P.1";"翌3ヶ月P.2",#N/A,FALSE,"P.2";"翌3ヶ月P.3",#N/A,FALSE,"P.3";"翌3ヶ月P.4",#N/A,FALSE,"P.4";"翌3ヶ月P.5",#N/A,FALSE,"P.5";"翌3ヶ月P.6",#N/A,FALSE,"P.6";"翌3ヶ月P.7",#N/A,FALSE,"P.7";"翌3ヶ月P.8",#N/A,FALSE,"P.8"}</definedName>
    <definedName name="_Key1" localSheetId="18">#REF!</definedName>
    <definedName name="_Key1" hidden="1">#N/A</definedName>
    <definedName name="_M04" localSheetId="18">#REF!</definedName>
    <definedName name="_M04">#N/A</definedName>
    <definedName name="_mar07">#REF!</definedName>
    <definedName name="_New1">#REF!</definedName>
    <definedName name="_Order1" hidden="1">255</definedName>
    <definedName name="_Order2" hidden="1">255</definedName>
    <definedName name="_Parse_Out" hidden="1">#REF!</definedName>
    <definedName name="_Sort" hidden="1">#REF!</definedName>
    <definedName name="_Tag0276">#REF!</definedName>
    <definedName name="_Tag0362">#REF!</definedName>
    <definedName name="_Tag0504">#REF!</definedName>
    <definedName name="_Tag0505">#REF!</definedName>
    <definedName name="_Tag0506">#REF!</definedName>
    <definedName name="_Tag0507">#REF!</definedName>
    <definedName name="_Tag0508">#REF!</definedName>
    <definedName name="_Tag0509">#REF!</definedName>
    <definedName name="_Tag0510">#REF!</definedName>
    <definedName name="_Tag0511">#REF!</definedName>
    <definedName name="_Tag0512">#REF!</definedName>
    <definedName name="_Tag0513">#REF!</definedName>
    <definedName name="_Tag0514">#REF!</definedName>
    <definedName name="_Tag0515">#REF!</definedName>
    <definedName name="_Tag0516">#REF!</definedName>
    <definedName name="_Tag0517">#REF!</definedName>
    <definedName name="_Tag0518">#REF!</definedName>
    <definedName name="_Tag0519">#REF!</definedName>
    <definedName name="_Tag0520">#REF!</definedName>
    <definedName name="_Tag0521">#REF!</definedName>
    <definedName name="_Tag0522">#REF!</definedName>
    <definedName name="_Tag0523">#REF!</definedName>
    <definedName name="_Tag0524">#REF!</definedName>
    <definedName name="_Tag0525">#REF!</definedName>
    <definedName name="_Tag0526">#REF!</definedName>
    <definedName name="_Tag0527">#REF!</definedName>
    <definedName name="_Tag0528">#REF!</definedName>
    <definedName name="_Tag0529">#REF!</definedName>
    <definedName name="_Tag0530">#REF!</definedName>
    <definedName name="_Tag0531">#REF!</definedName>
    <definedName name="_Tag0532">#REF!</definedName>
    <definedName name="_Tag0533">#REF!</definedName>
    <definedName name="_Tag0534">#REF!</definedName>
    <definedName name="_Tag0535">#REF!</definedName>
    <definedName name="_Tag0536">#REF!</definedName>
    <definedName name="_Tag0537">#REF!</definedName>
    <definedName name="_Tag0538">#REF!</definedName>
    <definedName name="_Tag0539">#REF!</definedName>
    <definedName name="_Tag0540">#REF!</definedName>
    <definedName name="_Tag0541">#REF!</definedName>
    <definedName name="_Tag0542">#REF!</definedName>
    <definedName name="_Tag0543">#REF!</definedName>
    <definedName name="_Tag0544">#REF!</definedName>
    <definedName name="_Tag0545">#REF!</definedName>
    <definedName name="_Tag0546">#REF!</definedName>
    <definedName name="_Tag0547">#REF!</definedName>
    <definedName name="_Tag0548">#REF!</definedName>
    <definedName name="_Tag0549">#REF!</definedName>
    <definedName name="_Tag0550">#REF!</definedName>
    <definedName name="_Tag0551">#REF!</definedName>
    <definedName name="_Tag0552">#REF!</definedName>
    <definedName name="_Tag0553">#REF!</definedName>
    <definedName name="_Tag0554">#REF!</definedName>
    <definedName name="_Tag0555">#REF!</definedName>
    <definedName name="_Tag0556">#REF!</definedName>
    <definedName name="_Tag0557">#REF!</definedName>
    <definedName name="_Tag0558">#REF!</definedName>
    <definedName name="_Tag0559">#REF!</definedName>
    <definedName name="_Tag0560">#REF!</definedName>
    <definedName name="_Tag0561">#REF!</definedName>
    <definedName name="_Tag0562">#REF!</definedName>
    <definedName name="_Tag0563">#REF!</definedName>
    <definedName name="_Tag0564">#REF!</definedName>
    <definedName name="_Tag0565">#REF!</definedName>
    <definedName name="_Tag0566">#REF!</definedName>
    <definedName name="_Tag0567">#REF!</definedName>
    <definedName name="_Tag0568">#REF!</definedName>
    <definedName name="_Tag0569">#REF!</definedName>
    <definedName name="_Tag0570">#REF!</definedName>
    <definedName name="_Tag0571">#REF!</definedName>
    <definedName name="_Tag0572">#REF!</definedName>
    <definedName name="_Tag0573">#REF!</definedName>
    <definedName name="_Tag0574">#REF!</definedName>
    <definedName name="_Tag0575">#REF!</definedName>
    <definedName name="_Tag0576">#REF!</definedName>
    <definedName name="_Tag0577">#REF!</definedName>
    <definedName name="_Tag0578">#REF!</definedName>
    <definedName name="_Tag0579">#REF!</definedName>
    <definedName name="_Tag0580">#REF!</definedName>
    <definedName name="_Tag0581">#REF!</definedName>
    <definedName name="_Tag0582">#REF!</definedName>
    <definedName name="_Tag0583">#REF!</definedName>
    <definedName name="_Tag0584">#REF!</definedName>
    <definedName name="_Tag0585">#REF!</definedName>
    <definedName name="_Tag0586">#REF!</definedName>
    <definedName name="_Tag0587">#REF!</definedName>
    <definedName name="_Tag0588">#REF!</definedName>
    <definedName name="_Tag0589">#REF!</definedName>
    <definedName name="_Tag0590">#REF!</definedName>
    <definedName name="_Tag0591">#REF!</definedName>
    <definedName name="_Tag0592">#REF!</definedName>
    <definedName name="_Tag0593">#REF!</definedName>
    <definedName name="_Tag0594">#REF!</definedName>
    <definedName name="_Tag0595">#REF!</definedName>
    <definedName name="_Tag0596">#REF!</definedName>
    <definedName name="_Tag0597">#REF!</definedName>
    <definedName name="_Tag0598">#REF!</definedName>
    <definedName name="_Tag0599">#REF!</definedName>
    <definedName name="_Tag0600">#REF!</definedName>
    <definedName name="_Tag0601">#REF!</definedName>
    <definedName name="_Tag0602">#REF!</definedName>
    <definedName name="_Tag0603">#REF!</definedName>
    <definedName name="_Tag0604">#REF!</definedName>
    <definedName name="_Tag0605">#REF!</definedName>
    <definedName name="_Tag0606">#REF!</definedName>
    <definedName name="_Tag0607">#REF!</definedName>
    <definedName name="_Tag0608">#REF!</definedName>
    <definedName name="_Tag0609">#REF!</definedName>
    <definedName name="_Tag0610">#REF!</definedName>
    <definedName name="_Tag0611">#REF!</definedName>
    <definedName name="_Tag0612">#REF!</definedName>
    <definedName name="_Tag0613">#REF!</definedName>
    <definedName name="_Tag0614">#REF!</definedName>
    <definedName name="_Tag0615">#REF!</definedName>
    <definedName name="_Tag0616">#REF!</definedName>
    <definedName name="_Tag0617">#REF!</definedName>
    <definedName name="_Tag0618">#REF!</definedName>
    <definedName name="_Tag0619">#REF!</definedName>
    <definedName name="_Tag0620">#REF!</definedName>
    <definedName name="_Tag0621">#REF!</definedName>
    <definedName name="_Tag0622">#REF!</definedName>
    <definedName name="_Tag0623">#REF!</definedName>
    <definedName name="_Tag0624">#REF!</definedName>
    <definedName name="_Tag0625">#REF!</definedName>
    <definedName name="_Tag0626">#REF!</definedName>
    <definedName name="_Tag0627">#REF!</definedName>
    <definedName name="_Tag0628">#REF!</definedName>
    <definedName name="_Tag0629">#REF!</definedName>
    <definedName name="_Tag0630">#REF!</definedName>
    <definedName name="_Tag0631">#REF!</definedName>
    <definedName name="_Tag0632">#REF!</definedName>
    <definedName name="_Tag0633">#REF!</definedName>
    <definedName name="_Tag0634">#REF!</definedName>
    <definedName name="_Tag0635">#REF!</definedName>
    <definedName name="_Tag0636">#REF!</definedName>
    <definedName name="_Tag0637">#REF!</definedName>
    <definedName name="_Tag0638">#REF!</definedName>
    <definedName name="_Tag0639">#REF!</definedName>
    <definedName name="_Tag0640">#REF!</definedName>
    <definedName name="_Tag0641">#REF!</definedName>
    <definedName name="_Tag0642">#REF!</definedName>
    <definedName name="_Tag0643">#REF!</definedName>
    <definedName name="_Tag0644">#REF!</definedName>
    <definedName name="_Tag0645">#REF!</definedName>
    <definedName name="_Tag0646">#REF!</definedName>
    <definedName name="_Tag0647">#REF!</definedName>
    <definedName name="_Tag0648">#REF!</definedName>
    <definedName name="_Tag0649">#REF!</definedName>
    <definedName name="_Tag0650">#REF!</definedName>
    <definedName name="_Tag0651">#REF!</definedName>
    <definedName name="_Tag0652">#REF!</definedName>
    <definedName name="_Tag0653">#REF!</definedName>
    <definedName name="_Tag0654">#REF!</definedName>
    <definedName name="_Tag0655">#REF!</definedName>
    <definedName name="_Tag0656">#REF!</definedName>
    <definedName name="_Tag0657">#REF!</definedName>
    <definedName name="_Tag0658">#REF!</definedName>
    <definedName name="_Tag0659">#REF!</definedName>
    <definedName name="_Tag0660">#REF!</definedName>
    <definedName name="_Tag0661">#REF!</definedName>
    <definedName name="_Tag0662">#REF!</definedName>
    <definedName name="_Tag0663">#REF!</definedName>
    <definedName name="_Tag0664">#REF!</definedName>
    <definedName name="_Tag0665">#REF!</definedName>
    <definedName name="_Tag0666">#REF!</definedName>
    <definedName name="_Tag0667">#REF!</definedName>
    <definedName name="_Tag0668">#REF!</definedName>
    <definedName name="_Tag0669">#REF!</definedName>
    <definedName name="_Tag0670">#REF!</definedName>
    <definedName name="_Tag0671">#REF!</definedName>
    <definedName name="_Tag0672">#REF!</definedName>
    <definedName name="_Tag0673">#REF!</definedName>
    <definedName name="_Tag0674">#REF!</definedName>
    <definedName name="_Tag0675">#REF!</definedName>
    <definedName name="_Tag0676">#REF!</definedName>
    <definedName name="_Tag0677">#REF!</definedName>
    <definedName name="_Tag0678">#REF!</definedName>
    <definedName name="_Tag0679">#REF!</definedName>
    <definedName name="_Tag0680">#REF!</definedName>
    <definedName name="_Tag0681">#REF!</definedName>
    <definedName name="_Tag0682">#REF!</definedName>
    <definedName name="_Tag0683">#REF!</definedName>
    <definedName name="_Tag0684">#REF!</definedName>
    <definedName name="_Tag0685">#REF!</definedName>
    <definedName name="_Tag0686">#REF!</definedName>
    <definedName name="_Tag0687">#REF!</definedName>
    <definedName name="_Tag0688">#REF!</definedName>
    <definedName name="_Tag0689">#REF!</definedName>
    <definedName name="_Tag0690">#REF!</definedName>
    <definedName name="_Tag0691">#REF!</definedName>
    <definedName name="_Tag0692">#REF!</definedName>
    <definedName name="_Tag0693">#REF!</definedName>
    <definedName name="_Tag0694">#REF!</definedName>
    <definedName name="_Tag0695">#REF!</definedName>
    <definedName name="_Tag0696">#REF!</definedName>
    <definedName name="_Tag0697">#REF!</definedName>
    <definedName name="_Tag0698">#REF!</definedName>
    <definedName name="_Tag0699">#REF!</definedName>
    <definedName name="_Tag0700">#REF!</definedName>
    <definedName name="_Tag0701">#REF!</definedName>
    <definedName name="_Tag0702">#REF!</definedName>
    <definedName name="_Tag0703">#REF!</definedName>
    <definedName name="_Tag0704">#REF!</definedName>
    <definedName name="_Tag0705">#REF!</definedName>
    <definedName name="_Tag0706">#REF!</definedName>
    <definedName name="_Tag0707">#REF!</definedName>
    <definedName name="_Tag0708">#REF!</definedName>
    <definedName name="_Tag0709">#REF!</definedName>
    <definedName name="_Tag0710">#REF!</definedName>
    <definedName name="_Tag0711">#REF!</definedName>
    <definedName name="_Tag0712">#REF!</definedName>
    <definedName name="_Tag0713">#REF!</definedName>
    <definedName name="_Tag0714">#REF!</definedName>
    <definedName name="_Tag0715">#REF!</definedName>
    <definedName name="_Tag0716">#REF!</definedName>
    <definedName name="_Tag0717">#REF!</definedName>
    <definedName name="_Tag0718">#REF!</definedName>
    <definedName name="_Tag0719">#REF!</definedName>
    <definedName name="_Tag0720">#REF!</definedName>
    <definedName name="_Tag0721">#REF!</definedName>
    <definedName name="_Tag0722">#REF!</definedName>
    <definedName name="_Tag0723">#REF!</definedName>
    <definedName name="_Tag0724">#REF!</definedName>
    <definedName name="_Tag0725">#REF!</definedName>
    <definedName name="_Tag0726">#REF!</definedName>
    <definedName name="_Tag0727">#REF!</definedName>
    <definedName name="_Tag0728">#REF!</definedName>
    <definedName name="_Tag0729">#REF!</definedName>
    <definedName name="_Tag0730">#REF!</definedName>
    <definedName name="_Tag0731">#REF!</definedName>
    <definedName name="_Tag0732">#REF!</definedName>
    <definedName name="_Tag0733">#REF!</definedName>
    <definedName name="_Tag0734">#REF!</definedName>
    <definedName name="_Tag0735">#REF!</definedName>
    <definedName name="_Tag0736">#REF!</definedName>
    <definedName name="_Tag0737">#REF!</definedName>
    <definedName name="_Tag0738">#REF!</definedName>
    <definedName name="_Tag0739">#REF!</definedName>
    <definedName name="_Tag0740">#REF!</definedName>
    <definedName name="_Tag0741">#REF!</definedName>
    <definedName name="_Tag0742">#REF!</definedName>
    <definedName name="_Tag0743">#REF!</definedName>
    <definedName name="_Tag0744">#REF!</definedName>
    <definedName name="_Tag0745">#REF!</definedName>
    <definedName name="_Tag0746">#REF!</definedName>
    <definedName name="_Tag0747">#REF!</definedName>
    <definedName name="_Tag0748">#REF!</definedName>
    <definedName name="_Tag0749">#REF!</definedName>
    <definedName name="_Tag0750">#REF!</definedName>
    <definedName name="_Tag0751">#REF!</definedName>
    <definedName name="_Tag0752">#REF!</definedName>
    <definedName name="_Tag0753">#REF!</definedName>
    <definedName name="_Tag0754">#REF!</definedName>
    <definedName name="_Tag0755">#REF!</definedName>
    <definedName name="_Tag0756">#REF!</definedName>
    <definedName name="_Tag0757">#REF!</definedName>
    <definedName name="_Tag0758">#REF!</definedName>
    <definedName name="_Tag0759">#REF!</definedName>
    <definedName name="_Tag0760">#REF!</definedName>
    <definedName name="_Tag0761">#REF!</definedName>
    <definedName name="_Tag0762">#REF!</definedName>
    <definedName name="_Tag0763">#REF!</definedName>
    <definedName name="_Tag0764">#REF!</definedName>
    <definedName name="_Tag0765">#REF!</definedName>
    <definedName name="_Tag0766">#REF!</definedName>
    <definedName name="_Tag0767">#REF!</definedName>
    <definedName name="_Tag0768">#REF!</definedName>
    <definedName name="_Tag0769">#REF!</definedName>
    <definedName name="_Tag0770">#REF!</definedName>
    <definedName name="_Tag0771">#REF!</definedName>
    <definedName name="_Tag0772">#REF!</definedName>
    <definedName name="_Tag0773">#REF!</definedName>
    <definedName name="_Tag0774">#REF!</definedName>
    <definedName name="_Tag0775">#REF!</definedName>
    <definedName name="_Tag0776">#REF!</definedName>
    <definedName name="_Tag0777">#REF!</definedName>
    <definedName name="_Tag0778">#REF!</definedName>
    <definedName name="_Tag0779">#REF!</definedName>
    <definedName name="_Tag0780">#REF!</definedName>
    <definedName name="_Tag0781">#REF!</definedName>
    <definedName name="_Tag0782">#REF!</definedName>
    <definedName name="_Tag0783">#REF!</definedName>
    <definedName name="_Tag0784">#REF!</definedName>
    <definedName name="_Tag0785">#REF!</definedName>
    <definedName name="_Tag0786">#REF!</definedName>
    <definedName name="_Tag0787">#REF!</definedName>
    <definedName name="_Tag0788">#REF!</definedName>
    <definedName name="_Tag0789">#REF!</definedName>
    <definedName name="_Tag0790">#REF!</definedName>
    <definedName name="_Tag0791">#REF!</definedName>
    <definedName name="_Tag0792">#REF!</definedName>
    <definedName name="_Tag0793">#REF!</definedName>
    <definedName name="_Tag0794">#REF!</definedName>
    <definedName name="_Tag0795">#REF!</definedName>
    <definedName name="_Tag0796">#REF!</definedName>
    <definedName name="_Tag0797">#REF!</definedName>
    <definedName name="_Tag0798">#REF!</definedName>
    <definedName name="_Tag0799">#REF!</definedName>
    <definedName name="_Tag0800">#REF!</definedName>
    <definedName name="_Tag0801">#REF!</definedName>
    <definedName name="_Tag0802">#REF!</definedName>
    <definedName name="_Tag0803">#REF!</definedName>
    <definedName name="_Tag0804">#REF!</definedName>
    <definedName name="_Tag0805">#REF!</definedName>
    <definedName name="_Tag0806">#REF!</definedName>
    <definedName name="_Tag0807">#REF!</definedName>
    <definedName name="_Tag0808">#REF!</definedName>
    <definedName name="_Tag0809">#REF!</definedName>
    <definedName name="_Tag0810">#REF!</definedName>
    <definedName name="_Tag0811">#REF!</definedName>
    <definedName name="_Tag0812">#REF!</definedName>
    <definedName name="_Tag0813">#REF!</definedName>
    <definedName name="_Tag0814">#REF!</definedName>
    <definedName name="_Tag0815">#REF!</definedName>
    <definedName name="_Tag0816">#REF!</definedName>
    <definedName name="_Tag0817">#REF!</definedName>
    <definedName name="_Tag0818">#REF!</definedName>
    <definedName name="_Tag0819">#REF!</definedName>
    <definedName name="_Tag0820">#REF!</definedName>
    <definedName name="_Tag0821">#REF!</definedName>
    <definedName name="_Tag0822">#REF!</definedName>
    <definedName name="_Tag0823">#REF!</definedName>
    <definedName name="_Tag0824">#REF!</definedName>
    <definedName name="_Tag0825">#REF!</definedName>
    <definedName name="_Tag0826">#REF!</definedName>
    <definedName name="_Tag0827">#REF!</definedName>
    <definedName name="_Tag0828">#REF!</definedName>
    <definedName name="_Tag0829">#REF!</definedName>
    <definedName name="_Tag0830">#REF!</definedName>
    <definedName name="_Tag0831">#REF!</definedName>
    <definedName name="_Tag0832">#REF!</definedName>
    <definedName name="_Tag0833">#REF!</definedName>
    <definedName name="_Tag0834">#REF!</definedName>
    <definedName name="_Tag0835">#REF!</definedName>
    <definedName name="_Tag0836">#REF!</definedName>
    <definedName name="_Tag0837">#REF!</definedName>
    <definedName name="_Tag0838">#REF!</definedName>
    <definedName name="_Tag0839">#REF!</definedName>
    <definedName name="_Tag0840">#REF!</definedName>
    <definedName name="_Tag0841">#REF!</definedName>
    <definedName name="_Tag0842">#REF!</definedName>
    <definedName name="_Tag0843">#REF!</definedName>
    <definedName name="_Tag0844">#REF!</definedName>
    <definedName name="_Tag0845">#REF!</definedName>
    <definedName name="_Tag0846">#REF!</definedName>
    <definedName name="_Tag0847">#REF!</definedName>
    <definedName name="_Tag0848">#REF!</definedName>
    <definedName name="_Tag0849">#REF!</definedName>
    <definedName name="_Tag0850">#REF!</definedName>
    <definedName name="_Tag0851">#REF!</definedName>
    <definedName name="_Tag0852">#REF!</definedName>
    <definedName name="_Tag0853">#REF!</definedName>
    <definedName name="_Tag0854">#REF!</definedName>
    <definedName name="_Tag0855">#REF!</definedName>
    <definedName name="_Tag0856">#REF!</definedName>
    <definedName name="_Tag0857">#REF!</definedName>
    <definedName name="_Tag0858">#REF!</definedName>
    <definedName name="_Tag0859">#REF!</definedName>
    <definedName name="_Tag0860">#REF!</definedName>
    <definedName name="_Tag0861">#REF!</definedName>
    <definedName name="_Tag0862">#REF!</definedName>
    <definedName name="_Tag0863">#REF!</definedName>
    <definedName name="_Tag0864">#REF!</definedName>
    <definedName name="_Tag0865">#REF!</definedName>
    <definedName name="_Tag0866">#REF!</definedName>
    <definedName name="_Tag0867">#REF!</definedName>
    <definedName name="_Tag0868">#REF!</definedName>
    <definedName name="_Tag0869">#REF!</definedName>
    <definedName name="_Tag0870">#REF!</definedName>
    <definedName name="_Tag0871">#REF!</definedName>
    <definedName name="_Tag0872">#REF!</definedName>
    <definedName name="_Tag0873">#REF!</definedName>
    <definedName name="_Tag0874">#REF!</definedName>
    <definedName name="_Tag0875">#REF!</definedName>
    <definedName name="_Tag0876">#REF!</definedName>
    <definedName name="_Tag0877">#REF!</definedName>
    <definedName name="_Tag0878">#REF!</definedName>
    <definedName name="_Tag0879">#REF!</definedName>
    <definedName name="_Tag0880">#REF!</definedName>
    <definedName name="_Tag0881">#REF!</definedName>
    <definedName name="_Tag0882">#REF!</definedName>
    <definedName name="_Tag0883">#REF!</definedName>
    <definedName name="_Tag0884">#REF!</definedName>
    <definedName name="_Tag0885">#REF!</definedName>
    <definedName name="_Tag0886">#REF!</definedName>
    <definedName name="_Tag0887">#REF!</definedName>
    <definedName name="_Tag0888">#REF!</definedName>
    <definedName name="_Tag0889">#REF!</definedName>
    <definedName name="_Tag0890">#REF!</definedName>
    <definedName name="_Tag0891">#REF!</definedName>
    <definedName name="_Tag0892">#REF!</definedName>
    <definedName name="_Tag0893">#REF!</definedName>
    <definedName name="_Tag0894">#REF!</definedName>
    <definedName name="_Tag0895">#REF!</definedName>
    <definedName name="_Tag0896">#REF!</definedName>
    <definedName name="_Tag0897">#REF!</definedName>
    <definedName name="_Tag0898">#REF!</definedName>
    <definedName name="_Tag0899">#REF!</definedName>
    <definedName name="_Tag0900">#REF!</definedName>
    <definedName name="_Tag0901">#REF!</definedName>
    <definedName name="_Tag0902">#REF!</definedName>
    <definedName name="_Tag0903">#REF!</definedName>
    <definedName name="_Tag0904">#REF!</definedName>
    <definedName name="_Tag0905">#REF!</definedName>
    <definedName name="_Tag0906">#REF!</definedName>
    <definedName name="_Tag0907">#REF!</definedName>
    <definedName name="_Tag0908">#REF!</definedName>
    <definedName name="_Tag0909">#REF!</definedName>
    <definedName name="_Tag0910">#REF!</definedName>
    <definedName name="_Tag0911">#REF!</definedName>
    <definedName name="_Tag0912">#REF!</definedName>
    <definedName name="_Tag0913">#REF!</definedName>
    <definedName name="_Tag0914">#REF!</definedName>
    <definedName name="_Tag0915">#REF!</definedName>
    <definedName name="_Tag0916">#REF!</definedName>
    <definedName name="_Tag0917">#REF!</definedName>
    <definedName name="_Tag0918">#REF!</definedName>
    <definedName name="_Tag0919">#REF!</definedName>
    <definedName name="_Tag0920">#REF!</definedName>
    <definedName name="_Tag0921">#REF!</definedName>
    <definedName name="_Tag0922">#REF!</definedName>
    <definedName name="_Tag0923">#REF!</definedName>
    <definedName name="_Tag0924">#REF!</definedName>
    <definedName name="_Tag0925">#REF!</definedName>
    <definedName name="_Tag0926">#REF!</definedName>
    <definedName name="_Tag0927">#REF!</definedName>
    <definedName name="_Tag0928">#REF!</definedName>
    <definedName name="_Tag0929">#REF!</definedName>
    <definedName name="_Tag0930">#REF!</definedName>
    <definedName name="_Tag0931">#REF!</definedName>
    <definedName name="_Tag0932">#REF!</definedName>
    <definedName name="_Tag0933">#REF!</definedName>
    <definedName name="_Tag0934">#REF!</definedName>
    <definedName name="_Tag0935">#REF!</definedName>
    <definedName name="_Tag0936">#REF!</definedName>
    <definedName name="_Tag0937">#REF!</definedName>
    <definedName name="_Tag0938">#REF!</definedName>
    <definedName name="_Tag0939">#REF!</definedName>
    <definedName name="_Tag0940">#REF!</definedName>
    <definedName name="_Tag0941">#REF!</definedName>
    <definedName name="_Tag0942">#REF!</definedName>
    <definedName name="_Tag0943">#REF!</definedName>
    <definedName name="_Tag0944">#REF!</definedName>
    <definedName name="_Tag0945">#REF!</definedName>
    <definedName name="_Tag0946">#REF!</definedName>
    <definedName name="_Tag0947">#REF!</definedName>
    <definedName name="_Tag0948">#REF!</definedName>
    <definedName name="_Tag0949">#REF!</definedName>
    <definedName name="_Tag0950">#REF!</definedName>
    <definedName name="_Tag0951">#REF!</definedName>
    <definedName name="_Tag0952">#REF!</definedName>
    <definedName name="_Tag0953">#REF!</definedName>
    <definedName name="_Tag0954">#REF!</definedName>
    <definedName name="_Tag0955">#REF!</definedName>
    <definedName name="_Tag0956">#REF!</definedName>
    <definedName name="_Tag0957">#REF!</definedName>
    <definedName name="_Tag0958">#REF!</definedName>
    <definedName name="_Tag0959">#REF!</definedName>
    <definedName name="_Tag0960">#REF!</definedName>
    <definedName name="_Tag0961">#REF!</definedName>
    <definedName name="_Tag0962">#REF!</definedName>
    <definedName name="_Tag0963">#REF!</definedName>
    <definedName name="_Tag0964">#REF!</definedName>
    <definedName name="_Tag0965">#REF!</definedName>
    <definedName name="_Tag0966">#REF!</definedName>
    <definedName name="_Tag0967">#REF!</definedName>
    <definedName name="_Tag0968">#REF!</definedName>
    <definedName name="_Tag0969">#REF!</definedName>
    <definedName name="_Tag0970">#REF!</definedName>
    <definedName name="_Tag0971">#REF!</definedName>
    <definedName name="_Tag0972">#REF!</definedName>
    <definedName name="_Tag0973">#REF!</definedName>
    <definedName name="_Tag0974">#REF!</definedName>
    <definedName name="_Tag0975">#REF!</definedName>
    <definedName name="_Tag0976">#REF!</definedName>
    <definedName name="_Tag0977">#REF!</definedName>
    <definedName name="_Tag0978">#REF!</definedName>
    <definedName name="_Tag0979">#REF!</definedName>
    <definedName name="_Tag0980">#REF!</definedName>
    <definedName name="_Tag0981">#REF!</definedName>
    <definedName name="_Tag0982">#REF!</definedName>
    <definedName name="_Tag0983">#REF!</definedName>
    <definedName name="_Tag0984">#REF!</definedName>
    <definedName name="_Tag0985">#REF!</definedName>
    <definedName name="_Tag0986">#REF!</definedName>
    <definedName name="_Tag0987">#REF!</definedName>
    <definedName name="_Tag0988">#REF!</definedName>
    <definedName name="_Tag0989">#REF!</definedName>
    <definedName name="_Tag0990">#REF!</definedName>
    <definedName name="_Tag0991">#REF!</definedName>
    <definedName name="_Tag0992">#REF!</definedName>
    <definedName name="_Tag0993">#REF!</definedName>
    <definedName name="_Tag0994">#REF!</definedName>
    <definedName name="_Tag0995">#REF!</definedName>
    <definedName name="_Tag0996">#REF!</definedName>
    <definedName name="_Tag0997">#REF!</definedName>
    <definedName name="_Tag0998">#REF!</definedName>
    <definedName name="_Tag0999">#REF!</definedName>
    <definedName name="_Toc359227062" localSheetId="31">'Note 28 to 43'!$D$62</definedName>
    <definedName name="_Toc359227072" localSheetId="31">'Note 28 to 43'!$D$257</definedName>
    <definedName name="_Toc434828005" localSheetId="31">'Note 28 to 43'!$D$34</definedName>
    <definedName name="_Toc503617124" localSheetId="31">'Note 28 to 43'!$D$25</definedName>
    <definedName name="_Toc503617125" localSheetId="31">'Note 28 to 43'!$D$36</definedName>
    <definedName name="_Toc503617126" localSheetId="31">'Note 28 to 43'!$D$39</definedName>
    <definedName name="_Toc503617127" localSheetId="31">'Note 28 to 43'!$D$45</definedName>
    <definedName name="_Toc503617128" localSheetId="31">'Note 28 to 43'!$D$63</definedName>
    <definedName name="_Toc503617129" localSheetId="31">'Note 28 to 43'!$D$160</definedName>
    <definedName name="_Toc503617130" localSheetId="31">'Note 28 to 43'!$D$166</definedName>
    <definedName name="_Toc503617131" localSheetId="28">'Note 28 to 43'!#REF!</definedName>
    <definedName name="_Toc503617132" localSheetId="31">'Note 28 to 43'!$D$172</definedName>
    <definedName name="_Toc503617133" localSheetId="31">'Note 28 to 43'!$D$182</definedName>
    <definedName name="_Toc503617134" localSheetId="31">'Note 28 to 43'!$D$189</definedName>
    <definedName name="_Toc503617135" localSheetId="31">'Note 28 to 43'!$D$192</definedName>
    <definedName name="_Toc503617136" localSheetId="31">'Note 28 to 43'!#REF!</definedName>
    <definedName name="_Toc503617137" localSheetId="31">'Note 28 to 43'!#REF!</definedName>
    <definedName name="_Toc503617138" localSheetId="31">'Note 28 to 43'!$D$254</definedName>
    <definedName name="_Toc503617139" localSheetId="31">'Note 28 to 43'!$D$267</definedName>
    <definedName name="_w1" localSheetId="4" hidden="1">{"生産計画サマリー",#N/A,FALSE,"ｻﾏﾘｰ"}</definedName>
    <definedName name="_w1" localSheetId="6" hidden="1">{"生産計画サマリー",#N/A,FALSE,"ｻﾏﾘｰ"}</definedName>
    <definedName name="_w1" localSheetId="18">{"生産計画サマリー",#N/A,FALSE,"ｻﾏﾘｰ"}</definedName>
    <definedName name="_w1" localSheetId="29" hidden="1">{"生産計画サマリー",#N/A,FALSE,"ｻﾏﾘｰ"}</definedName>
    <definedName name="_w1" localSheetId="5" hidden="1">{"生産計画サマリー",#N/A,FALSE,"ｻﾏﾘｰ"}</definedName>
    <definedName name="_w1" hidden="1">{"生産計画サマリー",#N/A,FALSE,"ｻﾏﾘｰ"}</definedName>
    <definedName name="_w2" localSheetId="4" hidden="1">{"当月P.1",#N/A,FALSE,"P.1";"当月P.2",#N/A,FALSE,"P.2";"当月P.3",#N/A,FALSE,"P.3";"当月P.4",#N/A,FALSE,"P.4";"当月P.5",#N/A,FALSE,"P.5";"当月P.6",#N/A,FALSE,"P.6";"当月P.7",#N/A,FALSE,"P.7";"当月P.8",#N/A,FALSE,"P.8"}</definedName>
    <definedName name="_w2" localSheetId="6" hidden="1">{"当月P.1",#N/A,FALSE,"P.1";"当月P.2",#N/A,FALSE,"P.2";"当月P.3",#N/A,FALSE,"P.3";"当月P.4",#N/A,FALSE,"P.4";"当月P.5",#N/A,FALSE,"P.5";"当月P.6",#N/A,FALSE,"P.6";"当月P.7",#N/A,FALSE,"P.7";"当月P.8",#N/A,FALSE,"P.8"}</definedName>
    <definedName name="_w2" localSheetId="18">{"当月P.1",#N/A,FALSE,"P.1";"当月P.2",#N/A,FALSE,"P.2";"当月P.3",#N/A,FALSE,"P.3";"当月P.4",#N/A,FALSE,"P.4";"当月P.5",#N/A,FALSE,"P.5";"当月P.6",#N/A,FALSE,"P.6";"当月P.7",#N/A,FALSE,"P.7";"当月P.8",#N/A,FALSE,"P.8"}</definedName>
    <definedName name="_w2" localSheetId="29" hidden="1">{"当月P.1",#N/A,FALSE,"P.1";"当月P.2",#N/A,FALSE,"P.2";"当月P.3",#N/A,FALSE,"P.3";"当月P.4",#N/A,FALSE,"P.4";"当月P.5",#N/A,FALSE,"P.5";"当月P.6",#N/A,FALSE,"P.6";"当月P.7",#N/A,FALSE,"P.7";"当月P.8",#N/A,FALSE,"P.8"}</definedName>
    <definedName name="_w2" localSheetId="5" hidden="1">{"当月P.1",#N/A,FALSE,"P.1";"当月P.2",#N/A,FALSE,"P.2";"当月P.3",#N/A,FALSE,"P.3";"当月P.4",#N/A,FALSE,"P.4";"当月P.5",#N/A,FALSE,"P.5";"当月P.6",#N/A,FALSE,"P.6";"当月P.7",#N/A,FALSE,"P.7";"当月P.8",#N/A,FALSE,"P.8"}</definedName>
    <definedName name="_w2" hidden="1">{"当月P.1",#N/A,FALSE,"P.1";"当月P.2",#N/A,FALSE,"P.2";"当月P.3",#N/A,FALSE,"P.3";"当月P.4",#N/A,FALSE,"P.4";"当月P.5",#N/A,FALSE,"P.5";"当月P.6",#N/A,FALSE,"P.6";"当月P.7",#N/A,FALSE,"P.7";"当月P.8",#N/A,FALSE,"P.8"}</definedName>
    <definedName name="_w4" localSheetId="18">#REF!</definedName>
    <definedName name="_w4">#N/A</definedName>
    <definedName name="○×">#REF!</definedName>
    <definedName name="☆総務G">#N/A</definedName>
    <definedName name="☆総務部方策">#N/A</definedName>
    <definedName name="★安衛G">#N/A</definedName>
    <definedName name="★改善一覧">#N/A</definedName>
    <definedName name="★業革">#N/A</definedName>
    <definedName name="★環境G">#N/A</definedName>
    <definedName name="★総務G">#N/A</definedName>
    <definedName name="★総務部方策">#N/A</definedName>
    <definedName name="１２３">#REF!</definedName>
    <definedName name="②設備本質安全化">#N/A</definedName>
    <definedName name="⑧健康管理">#N/A</definedName>
    <definedName name="Ａ" localSheetId="4" hidden="1">{"当月P.1",#N/A,FALSE,"P.1";"当月P.2",#N/A,FALSE,"P.2";"当月P.3",#N/A,FALSE,"P.3";"当月P.4",#N/A,FALSE,"P.4";"当月P.5",#N/A,FALSE,"P.5";"当月P.6",#N/A,FALSE,"P.6";"当月P.7",#N/A,FALSE,"P.7";"当月P.8",#N/A,FALSE,"P.8"}</definedName>
    <definedName name="Ａ" localSheetId="6" hidden="1">{"当月P.1",#N/A,FALSE,"P.1";"当月P.2",#N/A,FALSE,"P.2";"当月P.3",#N/A,FALSE,"P.3";"当月P.4",#N/A,FALSE,"P.4";"当月P.5",#N/A,FALSE,"P.5";"当月P.6",#N/A,FALSE,"P.6";"当月P.7",#N/A,FALSE,"P.7";"当月P.8",#N/A,FALSE,"P.8"}</definedName>
    <definedName name="Ａ" localSheetId="18">{"当月P.1",#N/A,FALSE,"P.1";"当月P.2",#N/A,FALSE,"P.2";"当月P.3",#N/A,FALSE,"P.3";"当月P.4",#N/A,FALSE,"P.4";"当月P.5",#N/A,FALSE,"P.5";"当月P.6",#N/A,FALSE,"P.6";"当月P.7",#N/A,FALSE,"P.7";"当月P.8",#N/A,FALSE,"P.8"}</definedName>
    <definedName name="Ａ" localSheetId="29" hidden="1">{"当月P.1",#N/A,FALSE,"P.1";"当月P.2",#N/A,FALSE,"P.2";"当月P.3",#N/A,FALSE,"P.3";"当月P.4",#N/A,FALSE,"P.4";"当月P.5",#N/A,FALSE,"P.5";"当月P.6",#N/A,FALSE,"P.6";"当月P.7",#N/A,FALSE,"P.7";"当月P.8",#N/A,FALSE,"P.8"}</definedName>
    <definedName name="Ａ" localSheetId="5" hidden="1">{"当月P.1",#N/A,FALSE,"P.1";"当月P.2",#N/A,FALSE,"P.2";"当月P.3",#N/A,FALSE,"P.3";"当月P.4",#N/A,FALSE,"P.4";"当月P.5",#N/A,FALSE,"P.5";"当月P.6",#N/A,FALSE,"P.6";"当月P.7",#N/A,FALSE,"P.7";"当月P.8",#N/A,FALSE,"P.8"}</definedName>
    <definedName name="Ａ" hidden="1">{"当月P.1",#N/A,FALSE,"P.1";"当月P.2",#N/A,FALSE,"P.2";"当月P.3",#N/A,FALSE,"P.3";"当月P.4",#N/A,FALSE,"P.4";"当月P.5",#N/A,FALSE,"P.5";"当月P.6",#N/A,FALSE,"P.6";"当月P.7",#N/A,FALSE,"P.7";"当月P.8",#N/A,FALSE,"P.8"}</definedName>
    <definedName name="a654645454545">#REF!</definedName>
    <definedName name="A777777777777">#REF!</definedName>
    <definedName name="AA" localSheetId="18">#REF!</definedName>
    <definedName name="AA">#N/A</definedName>
    <definedName name="aaa" localSheetId="18">#REF!</definedName>
    <definedName name="aaa">#N/A</definedName>
    <definedName name="aaaa" localSheetId="4" hidden="1">{"当月P.1",#N/A,FALSE,"P.1";"当月P.2",#N/A,FALSE,"P.2";"当月P.3",#N/A,FALSE,"P.3";"当月P.4",#N/A,FALSE,"P.4";"当月P.5",#N/A,FALSE,"P.5";"当月P.6",#N/A,FALSE,"P.6";"当月P.7",#N/A,FALSE,"P.7";"当月P.8",#N/A,FALSE,"P.8"}</definedName>
    <definedName name="aaaa" localSheetId="6" hidden="1">{"当月P.1",#N/A,FALSE,"P.1";"当月P.2",#N/A,FALSE,"P.2";"当月P.3",#N/A,FALSE,"P.3";"当月P.4",#N/A,FALSE,"P.4";"当月P.5",#N/A,FALSE,"P.5";"当月P.6",#N/A,FALSE,"P.6";"当月P.7",#N/A,FALSE,"P.7";"当月P.8",#N/A,FALSE,"P.8"}</definedName>
    <definedName name="aaaa" localSheetId="29" hidden="1">{"当月P.1",#N/A,FALSE,"P.1";"当月P.2",#N/A,FALSE,"P.2";"当月P.3",#N/A,FALSE,"P.3";"当月P.4",#N/A,FALSE,"P.4";"当月P.5",#N/A,FALSE,"P.5";"当月P.6",#N/A,FALSE,"P.6";"当月P.7",#N/A,FALSE,"P.7";"当月P.8",#N/A,FALSE,"P.8"}</definedName>
    <definedName name="aaaa" localSheetId="5" hidden="1">{"当月P.1",#N/A,FALSE,"P.1";"当月P.2",#N/A,FALSE,"P.2";"当月P.3",#N/A,FALSE,"P.3";"当月P.4",#N/A,FALSE,"P.4";"当月P.5",#N/A,FALSE,"P.5";"当月P.6",#N/A,FALSE,"P.6";"当月P.7",#N/A,FALSE,"P.7";"当月P.8",#N/A,FALSE,"P.8"}</definedName>
    <definedName name="ａａａａ" localSheetId="18">#REF!</definedName>
    <definedName name="ａａａａ">#N/A</definedName>
    <definedName name="aaaaaa" localSheetId="18">#REF!</definedName>
    <definedName name="aaaaaa">#N/A</definedName>
    <definedName name="ABB">#REF!</definedName>
    <definedName name="ABC">'[8]RATIO &amp; LIST'!$C$7:$C$10</definedName>
    <definedName name="Abh">[4]Exp.!#REF!</definedName>
    <definedName name="Access_Button" hidden="1">"X99reku_menu_List"</definedName>
    <definedName name="Access_Button1" hidden="1">"X99reku_menu_List"</definedName>
    <definedName name="Access_Button2" hidden="1">"????_????_List"</definedName>
    <definedName name="Access_Button3" hidden="1">"????_????_List1"</definedName>
    <definedName name="Access_Button4" hidden="1">"????_????_List"</definedName>
    <definedName name="AccessDatabase" hidden="1">"J:\55ワーク総務室\総務Ｇ個人\厚生\reku\99reku.mdb"</definedName>
    <definedName name="active">#REF!</definedName>
    <definedName name="AD" localSheetId="18">#REF!</definedName>
    <definedName name="AD">#N/A</definedName>
    <definedName name="Address">#REF!</definedName>
    <definedName name="adfs" hidden="1">#REF!</definedName>
    <definedName name="AF" localSheetId="18">#REF!</definedName>
    <definedName name="AF">#N/A</definedName>
    <definedName name="AG">#REF!</definedName>
    <definedName name="AH" localSheetId="18">#REF!</definedName>
    <definedName name="AH">#N/A</definedName>
    <definedName name="AJ" localSheetId="18">#REF!</definedName>
    <definedName name="AJ">#N/A</definedName>
    <definedName name="AK" localSheetId="18">#REF!</definedName>
    <definedName name="AK">#N/A</definedName>
    <definedName name="AL" localSheetId="18">#REF!</definedName>
    <definedName name="AL">#N/A</definedName>
    <definedName name="All_Cancel">#REF!</definedName>
    <definedName name="All_Select">#REF!</definedName>
    <definedName name="ANNEI" localSheetId="18">#REF!</definedName>
    <definedName name="ANNEI">#N/A</definedName>
    <definedName name="ANNUAL1011">#REF!</definedName>
    <definedName name="anscount" hidden="1">2</definedName>
    <definedName name="AQW">#REF!</definedName>
    <definedName name="area">#REF!</definedName>
    <definedName name="Areal">#REF!</definedName>
    <definedName name="as" localSheetId="18">#REF!</definedName>
    <definedName name="as">#N/A</definedName>
    <definedName name="AS2DocOpenMode" hidden="1">"AS2DocumentEdit"</definedName>
    <definedName name="asd">#REF!</definedName>
    <definedName name="asobi">#REF!</definedName>
    <definedName name="AUTO00013">#REF!</definedName>
    <definedName name="AUTO00014">#REF!</definedName>
    <definedName name="AUTO00015">#REF!</definedName>
    <definedName name="AZ" localSheetId="18">#REF!</definedName>
    <definedName name="AZ">#N/A</definedName>
    <definedName name="b" localSheetId="18">#REF!</definedName>
    <definedName name="b">#N/A</definedName>
    <definedName name="BAND" localSheetId="4">[9]Sheet1!$A$1:$B$33</definedName>
    <definedName name="BAND" localSheetId="6">[9]Sheet1!$A$1:$B$33</definedName>
    <definedName name="BAND" localSheetId="29">[9]Sheet1!$A$1:$B$33</definedName>
    <definedName name="BAND" localSheetId="30">[9]Sheet1!$A$1:$B$33</definedName>
    <definedName name="BAND" localSheetId="5">[9]Sheet1!$A$1:$B$33</definedName>
    <definedName name="BAND">#REF!</definedName>
    <definedName name="bb">#REF!</definedName>
    <definedName name="BBBBBB" localSheetId="4" hidden="1">{"年販売台数計画",#N/A,FALSE,"販売台数計画";"月販売台数計画",#N/A,FALSE,"販売台数計画"}</definedName>
    <definedName name="BBBBBB" localSheetId="6" hidden="1">{"年販売台数計画",#N/A,FALSE,"販売台数計画";"月販売台数計画",#N/A,FALSE,"販売台数計画"}</definedName>
    <definedName name="BBBBBB" localSheetId="18">{"年販売台数計画",#N/A,FALSE,"販売台数計画";"月販売台数計画",#N/A,FALSE,"販売台数計画"}</definedName>
    <definedName name="BBBBBB" localSheetId="29" hidden="1">{"年販売台数計画",#N/A,FALSE,"販売台数計画";"月販売台数計画",#N/A,FALSE,"販売台数計画"}</definedName>
    <definedName name="BBBBBB" localSheetId="5" hidden="1">{"年販売台数計画",#N/A,FALSE,"販売台数計画";"月販売台数計画",#N/A,FALSE,"販売台数計画"}</definedName>
    <definedName name="BBBBBB" hidden="1">{"年販売台数計画",#N/A,FALSE,"販売台数計画";"月販売台数計画",#N/A,FALSE,"販売台数計画"}</definedName>
    <definedName name="Beg_Bal">#REF!</definedName>
    <definedName name="BENDING_SHIFT">[10]BENDING!$B$4:$H$49</definedName>
    <definedName name="Beurteilung">#REF!</definedName>
    <definedName name="BI_FiscalYear">#REF!</definedName>
    <definedName name="BI_Language">#REF!</definedName>
    <definedName name="BI_PackageType">#REF!</definedName>
    <definedName name="BI_Period">#REF!</definedName>
    <definedName name="BI_Timing">#REF!</definedName>
    <definedName name="blr_type">[11]Sheet1!$F$10:$F$13</definedName>
    <definedName name="bnm" localSheetId="18">#REF!</definedName>
    <definedName name="bnm">#N/A</definedName>
    <definedName name="book_save">#REF!</definedName>
    <definedName name="busyo">#REF!</definedName>
    <definedName name="by">#REF!</definedName>
    <definedName name="c_end">#REF!</definedName>
    <definedName name="calM0" localSheetId="18">#REF!</definedName>
    <definedName name="calM0">#N/A</definedName>
    <definedName name="calM1" localSheetId="18">#REF!</definedName>
    <definedName name="calM1">#N/A</definedName>
    <definedName name="calM10" localSheetId="18">#REF!</definedName>
    <definedName name="calM10">#N/A</definedName>
    <definedName name="calM11" localSheetId="18">#REF!</definedName>
    <definedName name="calM11">#N/A</definedName>
    <definedName name="calM12" localSheetId="18">#REF!</definedName>
    <definedName name="calM12">#N/A</definedName>
    <definedName name="calM13" localSheetId="18">#REF!</definedName>
    <definedName name="calM13">#N/A</definedName>
    <definedName name="calM14" localSheetId="18">#REF!</definedName>
    <definedName name="calM14">#N/A</definedName>
    <definedName name="calM15" localSheetId="18">#REF!</definedName>
    <definedName name="calM15">#N/A</definedName>
    <definedName name="calM16" localSheetId="18">#REF!</definedName>
    <definedName name="calM16">#N/A</definedName>
    <definedName name="calM17" localSheetId="18">#REF!</definedName>
    <definedName name="calM17">#N/A</definedName>
    <definedName name="calM18" localSheetId="18">#REF!</definedName>
    <definedName name="calM18">#N/A</definedName>
    <definedName name="calM2" localSheetId="18">#REF!</definedName>
    <definedName name="calM2">#N/A</definedName>
    <definedName name="calM3" localSheetId="18">#REF!</definedName>
    <definedName name="calM3">#N/A</definedName>
    <definedName name="calM4" localSheetId="18">#REF!</definedName>
    <definedName name="calM4">#N/A</definedName>
    <definedName name="calM5" localSheetId="18">#REF!</definedName>
    <definedName name="calM5">#N/A</definedName>
    <definedName name="calM6" localSheetId="18">#REF!</definedName>
    <definedName name="calM6">#N/A</definedName>
    <definedName name="calM7" localSheetId="18">#REF!</definedName>
    <definedName name="calM7">#N/A</definedName>
    <definedName name="calM8" localSheetId="18">#REF!</definedName>
    <definedName name="calM8">#N/A</definedName>
    <definedName name="calM9" localSheetId="18">#REF!</definedName>
    <definedName name="calM9">#N/A</definedName>
    <definedName name="calP1" localSheetId="18">#REF!</definedName>
    <definedName name="calP1">#N/A</definedName>
    <definedName name="calP2" localSheetId="18">#REF!</definedName>
    <definedName name="calP2">#N/A</definedName>
    <definedName name="calP3" localSheetId="18">#REF!</definedName>
    <definedName name="calP3">#N/A</definedName>
    <definedName name="capacity1">#REF!</definedName>
    <definedName name="capacity2">#REF!</definedName>
    <definedName name="CC" localSheetId="4" hidden="1">{"年販売台数計画",#N/A,FALSE,"販売台数計画";"月販売台数計画",#N/A,FALSE,"販売台数計画"}</definedName>
    <definedName name="CC" localSheetId="6" hidden="1">{"年販売台数計画",#N/A,FALSE,"販売台数計画";"月販売台数計画",#N/A,FALSE,"販売台数計画"}</definedName>
    <definedName name="CC" localSheetId="18">{"年販売台数計画",#N/A,FALSE,"販売台数計画";"月販売台数計画",#N/A,FALSE,"販売台数計画"}</definedName>
    <definedName name="CC" localSheetId="29" hidden="1">{"年販売台数計画",#N/A,FALSE,"販売台数計画";"月販売台数計画",#N/A,FALSE,"販売台数計画"}</definedName>
    <definedName name="CC" localSheetId="5" hidden="1">{"年販売台数計画",#N/A,FALSE,"販売台数計画";"月販売台数計画",#N/A,FALSE,"販売台数計画"}</definedName>
    <definedName name="CC" hidden="1">{"年販売台数計画",#N/A,FALSE,"販売台数計画";"月販売台数計画",#N/A,FALSE,"販売台数計画"}</definedName>
    <definedName name="ccc" localSheetId="18">#REF!</definedName>
    <definedName name="ccc">#N/A</definedName>
    <definedName name="cccc" localSheetId="4" hidden="1">{"年販売台数計画",#N/A,FALSE,"販売台数計画";"月販売台数計画",#N/A,FALSE,"販売台数計画"}</definedName>
    <definedName name="cccc" localSheetId="6" hidden="1">{"年販売台数計画",#N/A,FALSE,"販売台数計画";"月販売台数計画",#N/A,FALSE,"販売台数計画"}</definedName>
    <definedName name="cccc" localSheetId="18">{"年販売台数計画",#N/A,FALSE,"販売台数計画";"月販売台数計画",#N/A,FALSE,"販売台数計画"}</definedName>
    <definedName name="cccc" localSheetId="29" hidden="1">{"年販売台数計画",#N/A,FALSE,"販売台数計画";"月販売台数計画",#N/A,FALSE,"販売台数計画"}</definedName>
    <definedName name="cccc" localSheetId="5" hidden="1">{"年販売台数計画",#N/A,FALSE,"販売台数計画";"月販売台数計画",#N/A,FALSE,"販売台数計画"}</definedName>
    <definedName name="cccc" hidden="1">{"年販売台数計画",#N/A,FALSE,"販売台数計画";"月販売台数計画",#N/A,FALSE,"販売台数計画"}</definedName>
    <definedName name="CCCCC" localSheetId="4" hidden="1">{"年販売台数計画",#N/A,FALSE,"販売台数計画";"月販売台数計画",#N/A,FALSE,"販売台数計画"}</definedName>
    <definedName name="CCCCC" localSheetId="6" hidden="1">{"年販売台数計画",#N/A,FALSE,"販売台数計画";"月販売台数計画",#N/A,FALSE,"販売台数計画"}</definedName>
    <definedName name="CCCCC" localSheetId="18">{"年販売台数計画",#N/A,FALSE,"販売台数計画";"月販売台数計画",#N/A,FALSE,"販売台数計画"}</definedName>
    <definedName name="CCCCC" localSheetId="29" hidden="1">{"年販売台数計画",#N/A,FALSE,"販売台数計画";"月販売台数計画",#N/A,FALSE,"販売台数計画"}</definedName>
    <definedName name="CCCCC" localSheetId="5" hidden="1">{"年販売台数計画",#N/A,FALSE,"販売台数計画";"月販売台数計画",#N/A,FALSE,"販売台数計画"}</definedName>
    <definedName name="CCCCC" hidden="1">{"年販売台数計画",#N/A,FALSE,"販売台数計画";"月販売台数計画",#N/A,FALSE,"販売台数計画"}</definedName>
    <definedName name="cg">#REF!</definedName>
    <definedName name="City">#REF!</definedName>
    <definedName name="CityMaster">[12]InstructionReference!$C$6:$C$115</definedName>
    <definedName name="ＣＯ2原単位複写">#REF!</definedName>
    <definedName name="Code">#REF!</definedName>
    <definedName name="COIL_Origin">#REF!</definedName>
    <definedName name="comment">#REF!</definedName>
    <definedName name="Company">#REF!</definedName>
    <definedName name="CopyTALProc" localSheetId="18">#REF!</definedName>
    <definedName name="CopyTALProc">#N/A</definedName>
    <definedName name="Country">#REF!</definedName>
    <definedName name="_xlnm.Criteria">#REF!</definedName>
    <definedName name="Criteria_MI">#REF!</definedName>
    <definedName name="CS000021_DAT">#REF!</definedName>
    <definedName name="Cum_Int">#REF!</definedName>
    <definedName name="custadd">#REF!</definedName>
    <definedName name="CUSTDATA">#REF!</definedName>
    <definedName name="customerdata">#REF!</definedName>
    <definedName name="CYUKESU" localSheetId="18">#REF!</definedName>
    <definedName name="CYUKESU">#N/A</definedName>
    <definedName name="CYUU" localSheetId="18">#REF!</definedName>
    <definedName name="CYUU">#N/A</definedName>
    <definedName name="ｄ">#REF!</definedName>
    <definedName name="D10D">#REF!</definedName>
    <definedName name="D11D">#REF!</definedName>
    <definedName name="D12D">#REF!</definedName>
    <definedName name="D1D">#REF!</definedName>
    <definedName name="D2D">#REF!</definedName>
    <definedName name="D3D">#REF!</definedName>
    <definedName name="d41\">#REF!</definedName>
    <definedName name="D4D">#REF!</definedName>
    <definedName name="D5D">#REF!</definedName>
    <definedName name="D6D">#REF!</definedName>
    <definedName name="D7D">#REF!</definedName>
    <definedName name="D8D">#REF!</definedName>
    <definedName name="D9D">#REF!</definedName>
    <definedName name="das">#REF!</definedName>
    <definedName name="DATA">#REF!</definedName>
    <definedName name="data_table">'[8]Per Boiler manhour'!$A$5:$V$57</definedName>
    <definedName name="data1">#REF!</definedName>
    <definedName name="DATA14">'[13]Apr-12'!#REF!</definedName>
    <definedName name="DATA16">'[13]Apr-12'!#REF!</definedName>
    <definedName name="DATA17">'[13]Apr-12'!#REF!</definedName>
    <definedName name="DATA18">'[13]Apr-12'!#REF!</definedName>
    <definedName name="data2">#REF!</definedName>
    <definedName name="DATA20">'[13]Apr-12'!#REF!</definedName>
    <definedName name="DATA25">'[13]Apr-12'!#REF!</definedName>
    <definedName name="DATA28">'[13]Apr-12'!#REF!</definedName>
    <definedName name="DATA3">'[13]Apr-12'!#REF!</definedName>
    <definedName name="DATA32">'[13]Apr-12'!#REF!</definedName>
    <definedName name="DATA42" localSheetId="4">'[14]Sep-12'!#REF!</definedName>
    <definedName name="DATA42" localSheetId="6">'[14]Sep-12'!#REF!</definedName>
    <definedName name="DATA42" localSheetId="18">'[14]Sep-12'!#REF!</definedName>
    <definedName name="DATA42" localSheetId="29">'[15]Sep-12'!#REF!</definedName>
    <definedName name="DATA42" localSheetId="30">'[15]Sep-12'!#REF!</definedName>
    <definedName name="DATA42" localSheetId="5">'[14]Sep-12'!#REF!</definedName>
    <definedName name="DATA42">'[16]Sep-12'!#REF!</definedName>
    <definedName name="DATA43" localSheetId="4">'[14]Sep-12'!#REF!</definedName>
    <definedName name="DATA43" localSheetId="6">'[14]Sep-12'!#REF!</definedName>
    <definedName name="DATA43" localSheetId="18">'[14]Sep-12'!#REF!</definedName>
    <definedName name="DATA43" localSheetId="29">'[15]Sep-12'!#REF!</definedName>
    <definedName name="DATA43" localSheetId="30">'[15]Sep-12'!#REF!</definedName>
    <definedName name="DATA43" localSheetId="5">'[14]Sep-12'!#REF!</definedName>
    <definedName name="DATA43">'[16]Sep-12'!#REF!</definedName>
    <definedName name="DATA44" localSheetId="4">'[14]Sep-12'!$V$2:$V$568</definedName>
    <definedName name="DATA44" localSheetId="6">'[14]Sep-12'!$V$2:$V$568</definedName>
    <definedName name="DATA44" localSheetId="18">'[14]Sep-12'!$V$2:$V$568</definedName>
    <definedName name="DATA44" localSheetId="29">'[15]Sep-12'!$V$2:$V$568</definedName>
    <definedName name="DATA44" localSheetId="30">'[15]Sep-12'!$V$2:$V$568</definedName>
    <definedName name="DATA44" localSheetId="5">'[14]Sep-12'!$V$2:$V$568</definedName>
    <definedName name="DATA44">'[16]Sep-12'!$V$2:$V$568</definedName>
    <definedName name="DATA6">'[13]Apr-12'!#REF!</definedName>
    <definedName name="_xlnm.Database">#REF!</definedName>
    <definedName name="Database_MI">#REF!</definedName>
    <definedName name="DD">#REF!</definedName>
    <definedName name="DDD">#REF!</definedName>
    <definedName name="deepak" localSheetId="4" hidden="1">{"年販売台数計画",#N/A,FALSE,"販売台数計画";"月販売台数計画",#N/A,FALSE,"販売台数計画"}</definedName>
    <definedName name="deepak" localSheetId="6" hidden="1">{"年販売台数計画",#N/A,FALSE,"販売台数計画";"月販売台数計画",#N/A,FALSE,"販売台数計画"}</definedName>
    <definedName name="deepak" localSheetId="18">{"年販売台数計画",#N/A,FALSE,"販売台数計画";"月販売台数計画",#N/A,FALSE,"販売台数計画"}</definedName>
    <definedName name="deepak" localSheetId="29" hidden="1">{"年販売台数計画",#N/A,FALSE,"販売台数計画";"月販売台数計画",#N/A,FALSE,"販売台数計画"}</definedName>
    <definedName name="deepak" localSheetId="5" hidden="1">{"年販売台数計画",#N/A,FALSE,"販売台数計画";"月販売台数計画",#N/A,FALSE,"販売台数計画"}</definedName>
    <definedName name="deepak" hidden="1">{"年販売台数計画",#N/A,FALSE,"販売台数計画";"月販売台数計画",#N/A,FALSE,"販売台数計画"}</definedName>
    <definedName name="dg" localSheetId="18">#REF!</definedName>
    <definedName name="dg">#N/A</definedName>
    <definedName name="digInitial" localSheetId="18">#REF!</definedName>
    <definedName name="digInitial">#N/A</definedName>
    <definedName name="DimList">#REF!</definedName>
    <definedName name="DimSelected">#REF!</definedName>
    <definedName name="DimSelectedUps">#REF!</definedName>
    <definedName name="Discount">#REF!</definedName>
    <definedName name="display_area_2">#REF!</definedName>
    <definedName name="Done">'[17]Battery Plans'!#REF!,'[17]Battery Plans'!#REF!,'[17]Battery Plans'!#REF!,'[17]Battery Plans'!#REF!,'[17]Battery Plans'!#REF!,'[17]Battery Plans'!#REF!,'[17]Battery Plans'!#REF!,'[17]Battery Plans'!#REF!,'[17]Battery Plans'!#REF!,'[17]Battery Plans'!#REF!,'[17]Battery Plans'!#REF!,'[17]Battery Plans'!#REF!</definedName>
    <definedName name="Done_Apr">'[17]Battery Plans'!#REF!</definedName>
    <definedName name="Done_Aug">'[17]Battery Plans'!#REF!</definedName>
    <definedName name="Done_Dec">'[17]Battery Plans'!#REF!</definedName>
    <definedName name="Done_Feb">'[17]Battery Plans'!#REF!</definedName>
    <definedName name="Done_Jan">'[17]Battery Plans'!#REF!</definedName>
    <definedName name="Done_Jul">'[18]BESS Block'!#REF!</definedName>
    <definedName name="Done_Jun">'[18]BESS Block'!#REF!</definedName>
    <definedName name="Done_Mar">'[18]BESS Block'!#REF!</definedName>
    <definedName name="Done_May">'[18]BESS Block'!#REF!</definedName>
    <definedName name="Done_Nov">'[18]BESS Block'!#REF!</definedName>
    <definedName name="Done_Oct">'[18]BESS Block'!#REF!</definedName>
    <definedName name="Done_Sep">'[18]BESS Block'!#REF!</definedName>
    <definedName name="DRILLING">[8]DRILLING!$A$4:$D$51</definedName>
    <definedName name="drt" localSheetId="4" hidden="1">{"年販売台数計画",#N/A,FALSE,"販売台数計画";"月販売台数計画",#N/A,FALSE,"販売台数計画"}</definedName>
    <definedName name="drt" localSheetId="6" hidden="1">{"年販売台数計画",#N/A,FALSE,"販売台数計画";"月販売台数計画",#N/A,FALSE,"販売台数計画"}</definedName>
    <definedName name="drt" localSheetId="18">{"年販売台数計画",#N/A,FALSE,"販売台数計画";"月販売台数計画",#N/A,FALSE,"販売台数計画"}</definedName>
    <definedName name="drt" localSheetId="29" hidden="1">{"年販売台数計画",#N/A,FALSE,"販売台数計画";"月販売台数計画",#N/A,FALSE,"販売台数計画"}</definedName>
    <definedName name="drt" localSheetId="5" hidden="1">{"年販売台数計画",#N/A,FALSE,"販売台数計画";"月販売台数計画",#N/A,FALSE,"販売台数計画"}</definedName>
    <definedName name="drt" hidden="1">{"年販売台数計画",#N/A,FALSE,"販売台数計画";"月販売台数計画",#N/A,FALSE,"販売台数計画"}</definedName>
    <definedName name="ds" localSheetId="18">#REF!</definedName>
    <definedName name="ds">#N/A</definedName>
    <definedName name="dsbdnd">[4]Exp.!#REF!</definedName>
    <definedName name="E">#REF!</definedName>
    <definedName name="ECI">#REF!,#REF!,#REF!,#REF!,#REF!,#REF!,#REF!,#REF!,#REF!,#REF!,#REF!,#REF!</definedName>
    <definedName name="ee" localSheetId="18">#REF!</definedName>
    <definedName name="ee">#N/A</definedName>
    <definedName name="EF_1">#REF!</definedName>
    <definedName name="effic" localSheetId="18">#REF!</definedName>
    <definedName name="effic">#N/A</definedName>
    <definedName name="efficiency" localSheetId="18">#REF!</definedName>
    <definedName name="efficiency">#N/A</definedName>
    <definedName name="Email">#REF!</definedName>
    <definedName name="End_Bal">#REF!</definedName>
    <definedName name="END_SYORI">#REF!</definedName>
    <definedName name="esopnos">#REF!</definedName>
    <definedName name="Excel_BuiltIn__FilterDatabase_1">#REF!</definedName>
    <definedName name="Excel_BuiltIn__FilterDatabase_2">#REF!</definedName>
    <definedName name="Excel_BuiltIn_Extract_1">#REF!</definedName>
    <definedName name="Excel_BuiltIn_Extract_2">#REF!</definedName>
    <definedName name="Excel_BuiltIn_Extract_3">#REF!</definedName>
    <definedName name="Excel_BuiltIn_Extract_4">#REF!</definedName>
    <definedName name="Extra_Pay">#REF!</definedName>
    <definedName name="_xlnm.Extract">#REF!</definedName>
    <definedName name="Extract_MI">#REF!</definedName>
    <definedName name="f" localSheetId="4">'[14]Sep-12'!#REF!</definedName>
    <definedName name="f" localSheetId="6">'[14]Sep-12'!#REF!</definedName>
    <definedName name="f" localSheetId="29">'[15]Sep-12'!#REF!</definedName>
    <definedName name="f" localSheetId="30">'[15]Sep-12'!#REF!</definedName>
    <definedName name="f" localSheetId="5">'[14]Sep-12'!#REF!</definedName>
    <definedName name="Ｆ" localSheetId="18">#REF!</definedName>
    <definedName name="Ｆ">#N/A</definedName>
    <definedName name="far">#REF!</definedName>
    <definedName name="Fax">#REF!</definedName>
    <definedName name="FCode">#REF!</definedName>
    <definedName name="ｆｄｒｇｆｒ" localSheetId="18">#REF!</definedName>
    <definedName name="ｆｄｒｇｆｒ">#N/A</definedName>
    <definedName name="ff" localSheetId="18">#REF!</definedName>
    <definedName name="ff">#N/A</definedName>
    <definedName name="ｆｆｆｆｆ" localSheetId="18">#REF!</definedName>
    <definedName name="ｆｆｆｆｆ">#N/A</definedName>
    <definedName name="fixM0" localSheetId="18">#REF!</definedName>
    <definedName name="fixM0">#N/A</definedName>
    <definedName name="fixM1" localSheetId="18">#REF!</definedName>
    <definedName name="fixM1">#N/A</definedName>
    <definedName name="fixM10" localSheetId="18">#REF!</definedName>
    <definedName name="fixM10">#N/A</definedName>
    <definedName name="fixM11" localSheetId="18">#REF!</definedName>
    <definedName name="fixM11">#N/A</definedName>
    <definedName name="fixM12" localSheetId="18">#REF!</definedName>
    <definedName name="fixM12">#N/A</definedName>
    <definedName name="fixM13" localSheetId="18">#REF!</definedName>
    <definedName name="fixM13">#N/A</definedName>
    <definedName name="fixM14" localSheetId="18">#REF!</definedName>
    <definedName name="fixM14">#N/A</definedName>
    <definedName name="fixM15" localSheetId="18">#REF!</definedName>
    <definedName name="fixM15">#N/A</definedName>
    <definedName name="fixM16" localSheetId="18">#REF!</definedName>
    <definedName name="fixM16">#N/A</definedName>
    <definedName name="fixM17" localSheetId="18">#REF!</definedName>
    <definedName name="fixM17">#N/A</definedName>
    <definedName name="fixM18" localSheetId="18">#REF!</definedName>
    <definedName name="fixM18">#N/A</definedName>
    <definedName name="fixM2" localSheetId="18">#REF!</definedName>
    <definedName name="fixM2">#N/A</definedName>
    <definedName name="fixM3" localSheetId="18">#REF!</definedName>
    <definedName name="fixM3">#N/A</definedName>
    <definedName name="fixM4" localSheetId="18">#REF!</definedName>
    <definedName name="fixM4">#N/A</definedName>
    <definedName name="fixM5" localSheetId="18">#REF!</definedName>
    <definedName name="fixM5">#N/A</definedName>
    <definedName name="fixM6" localSheetId="18">#REF!</definedName>
    <definedName name="fixM6">#N/A</definedName>
    <definedName name="fixM7" localSheetId="18">#REF!</definedName>
    <definedName name="fixM7">#N/A</definedName>
    <definedName name="fixM8" localSheetId="18">#REF!</definedName>
    <definedName name="fixM8">#N/A</definedName>
    <definedName name="fixM9" localSheetId="18">#REF!</definedName>
    <definedName name="fixM9">#N/A</definedName>
    <definedName name="fixP1" localSheetId="18">#REF!</definedName>
    <definedName name="fixP1">#N/A</definedName>
    <definedName name="fixP2" localSheetId="18">#REF!</definedName>
    <definedName name="fixP2">#N/A</definedName>
    <definedName name="fixP3" localSheetId="18">#REF!</definedName>
    <definedName name="fixP3">#N/A</definedName>
    <definedName name="frs" localSheetId="18">#REF!</definedName>
    <definedName name="frs">#N/A</definedName>
    <definedName name="FST">#REF!</definedName>
    <definedName name="FuelTypelist">[12]InstructionReference!$G$6:$G$9</definedName>
    <definedName name="FUGUAI_SYU_KEI" localSheetId="18">#REF!</definedName>
    <definedName name="FUGUAI_SYU_KEI">#N/A</definedName>
    <definedName name="Full_Print">#REF!</definedName>
    <definedName name="Ｇ" localSheetId="18">#REF!</definedName>
    <definedName name="Ｇ">#N/A</definedName>
    <definedName name="GA">#REF!</definedName>
    <definedName name="GATU1">#REF!</definedName>
    <definedName name="GATU10">#REF!</definedName>
    <definedName name="GATU11">#REF!</definedName>
    <definedName name="GATU12">#REF!</definedName>
    <definedName name="GATU2">#REF!</definedName>
    <definedName name="GATU3">#REF!</definedName>
    <definedName name="GATU4">#REF!</definedName>
    <definedName name="GATU5">#REF!</definedName>
    <definedName name="GATU6">#REF!</definedName>
    <definedName name="GATU7">#REF!</definedName>
    <definedName name="GATU8">#REF!</definedName>
    <definedName name="GATU9">#REF!</definedName>
    <definedName name="getPlanTime" localSheetId="18">#REF!</definedName>
    <definedName name="getPlanTime">#N/A</definedName>
    <definedName name="gf" localSheetId="18">#REF!</definedName>
    <definedName name="gf">#N/A</definedName>
    <definedName name="gg">'[13]Apr-12'!#REF!</definedName>
    <definedName name="gggggg" localSheetId="18">#REF!</definedName>
    <definedName name="gggggg">#N/A</definedName>
    <definedName name="go_PRJ">#REF!</definedName>
    <definedName name="go_START">#REF!</definedName>
    <definedName name="Grades">'[19]L&amp;T- Post RR CTC'!$ER$6:'[19]L&amp;T- Post RR CTC'!$ER$6:$ER$8</definedName>
    <definedName name="gt" localSheetId="4" hidden="1">{"年販売台数計画",#N/A,FALSE,"販売台数計画";"月販売台数計画",#N/A,FALSE,"販売台数計画"}</definedName>
    <definedName name="gt" localSheetId="6" hidden="1">{"年販売台数計画",#N/A,FALSE,"販売台数計画";"月販売台数計画",#N/A,FALSE,"販売台数計画"}</definedName>
    <definedName name="gt" localSheetId="18">{"年販売台数計画",#N/A,FALSE,"販売台数計画";"月販売台数計画",#N/A,FALSE,"販売台数計画"}</definedName>
    <definedName name="gt" localSheetId="29" hidden="1">{"年販売台数計画",#N/A,FALSE,"販売台数計画";"月販売台数計画",#N/A,FALSE,"販売台数計画"}</definedName>
    <definedName name="gt" localSheetId="5" hidden="1">{"年販売台数計画",#N/A,FALSE,"販売台数計画";"月販売台数計画",#N/A,FALSE,"販売台数計画"}</definedName>
    <definedName name="gt" hidden="1">{"年販売台数計画",#N/A,FALSE,"販売台数計画";"月販売台数計画",#N/A,FALSE,"販売台数計画"}</definedName>
    <definedName name="Ｈ" localSheetId="18">#REF!</definedName>
    <definedName name="Ｈ">#N/A</definedName>
    <definedName name="HDR_Origin">#REF!</definedName>
    <definedName name="Header_Row">ROW(#REF!)</definedName>
    <definedName name="hh" localSheetId="18">#REF!</definedName>
    <definedName name="hh">#N/A</definedName>
    <definedName name="hi">#REF!</definedName>
    <definedName name="HiddenRows">#REF!</definedName>
    <definedName name="HIJ">[20]Sheet3!$B$5:$B$8</definedName>
    <definedName name="hr" localSheetId="4" hidden="1">{"年販売台数計画",#N/A,FALSE,"販売台数計画";"月販売台数計画",#N/A,FALSE,"販売台数計画"}</definedName>
    <definedName name="hr" localSheetId="6" hidden="1">{"年販売台数計画",#N/A,FALSE,"販売台数計画";"月販売台数計画",#N/A,FALSE,"販売台数計画"}</definedName>
    <definedName name="hr" localSheetId="18">{"年販売台数計画",#N/A,FALSE,"販売台数計画";"月販売台数計画",#N/A,FALSE,"販売台数計画"}</definedName>
    <definedName name="hr" localSheetId="29" hidden="1">{"年販売台数計画",#N/A,FALSE,"販売台数計画";"月販売台数計画",#N/A,FALSE,"販売台数計画"}</definedName>
    <definedName name="hr" localSheetId="5" hidden="1">{"年販売台数計画",#N/A,FALSE,"販売台数計画";"月販売台数計画",#N/A,FALSE,"販売台数計画"}</definedName>
    <definedName name="hr" hidden="1">{"年販売台数計画",#N/A,FALSE,"販売台数計画";"月販売台数計画",#N/A,FALSE,"販売台数計画"}</definedName>
    <definedName name="hrss" localSheetId="4" hidden="1">{"年販売台数計画",#N/A,FALSE,"販売台数計画";"月販売台数計画",#N/A,FALSE,"販売台数計画"}</definedName>
    <definedName name="hrss" localSheetId="6" hidden="1">{"年販売台数計画",#N/A,FALSE,"販売台数計画";"月販売台数計画",#N/A,FALSE,"販売台数計画"}</definedName>
    <definedName name="hrss" localSheetId="18">{"年販売台数計画",#N/A,FALSE,"販売台数計画";"月販売台数計画",#N/A,FALSE,"販売台数計画"}</definedName>
    <definedName name="hrss" localSheetId="29" hidden="1">{"年販売台数計画",#N/A,FALSE,"販売台数計画";"月販売台数計画",#N/A,FALSE,"販売台数計画"}</definedName>
    <definedName name="hrss" localSheetId="5" hidden="1">{"年販売台数計画",#N/A,FALSE,"販売台数計画";"月販売台数計画",#N/A,FALSE,"販売台数計画"}</definedName>
    <definedName name="hrss" hidden="1">{"年販売台数計画",#N/A,FALSE,"販売台数計画";"月販売台数計画",#N/A,FALSE,"販売台数計画"}</definedName>
    <definedName name="HTML1_1" hidden="1">"'[PPC1-3品質目標.xls]E25'!$A$1:$K$40"</definedName>
    <definedName name="HTML1_10" hidden="1">"1176910@tmail.toyota.co.jp"</definedName>
    <definedName name="HTML1_11" hidden="1">1</definedName>
    <definedName name="HTML1_12" hidden="1">"C:\My Documents\MyHTML.htm"</definedName>
    <definedName name="HTML1_2" hidden="1">1</definedName>
    <definedName name="HTML1_3" hidden="1">"PPC1-3品質目標.xls"</definedName>
    <definedName name="HTML1_4" hidden="1">"E25"</definedName>
    <definedName name="HTML1_5" hidden="1">""</definedName>
    <definedName name="HTML1_6" hidden="1">-4146</definedName>
    <definedName name="HTML1_7" hidden="1">-4146</definedName>
    <definedName name="HTML1_8" hidden="1">"97/02/12"</definedName>
    <definedName name="HTML1_9" hidden="1">"TAKAKI OGAWA"</definedName>
    <definedName name="HTMLCount" hidden="1">1</definedName>
    <definedName name="HYDRO_MS">[8]HYDRO!$A$1:$C$57</definedName>
    <definedName name="hyiiuio" localSheetId="18">#REF!</definedName>
    <definedName name="hyiiuio">#N/A</definedName>
    <definedName name="Ｈｿﾞｰﾝ計画" localSheetId="18">#REF!</definedName>
    <definedName name="Ｈｿﾞｰﾝ計画">#N/A</definedName>
    <definedName name="ii" localSheetId="18">#REF!</definedName>
    <definedName name="ii">#N/A</definedName>
    <definedName name="ＩＩＩＩＩＩＩ" localSheetId="18">#REF!</definedName>
    <definedName name="ＩＩＩＩＩＩＩ">#N/A</definedName>
    <definedName name="ＩＩＱＳ" localSheetId="18">#REF!</definedName>
    <definedName name="ＩＩＱＳ">#N/A</definedName>
    <definedName name="IK">#REF!</definedName>
    <definedName name="ILT">#REF!</definedName>
    <definedName name="innsatu">#REF!</definedName>
    <definedName name="Int">#REF!</definedName>
    <definedName name="Interest_Rate">#REF!</definedName>
    <definedName name="IV6600006">#REF!</definedName>
    <definedName name="Ｊ" localSheetId="18">#REF!</definedName>
    <definedName name="Ｊ">#N/A</definedName>
    <definedName name="JAN" localSheetId="18">#REF!</definedName>
    <definedName name="JAN">#N/A</definedName>
    <definedName name="jg" localSheetId="18">#REF!</definedName>
    <definedName name="jg">#N/A</definedName>
    <definedName name="jj" localSheetId="18">#REF!</definedName>
    <definedName name="jj">#N/A</definedName>
    <definedName name="jk" hidden="1">#REF!</definedName>
    <definedName name="JKESU" localSheetId="18">#REF!</definedName>
    <definedName name="JKESU">#N/A</definedName>
    <definedName name="jkkkk" localSheetId="4" hidden="1">{"年販売台数計画",#N/A,FALSE,"販売台数計画";"月販売台数計画",#N/A,FALSE,"販売台数計画"}</definedName>
    <definedName name="jkkkk" localSheetId="6" hidden="1">{"年販売台数計画",#N/A,FALSE,"販売台数計画";"月販売台数計画",#N/A,FALSE,"販売台数計画"}</definedName>
    <definedName name="jkkkk" localSheetId="18">{"年販売台数計画",#N/A,FALSE,"販売台数計画";"月販売台数計画",#N/A,FALSE,"販売台数計画"}</definedName>
    <definedName name="jkkkk" localSheetId="29" hidden="1">{"年販売台数計画",#N/A,FALSE,"販売台数計画";"月販売台数計画",#N/A,FALSE,"販売台数計画"}</definedName>
    <definedName name="jkkkk" localSheetId="5" hidden="1">{"年販売台数計画",#N/A,FALSE,"販売台数計画";"月販売台数計画",#N/A,FALSE,"販売台数計画"}</definedName>
    <definedName name="jkkkk" hidden="1">{"年販売台数計画",#N/A,FALSE,"販売台数計画";"月販売台数計画",#N/A,FALSE,"販売台数計画"}</definedName>
    <definedName name="joiopo" localSheetId="4" hidden="1">{"年販売台数計画",#N/A,FALSE,"販売台数計画";"月販売台数計画",#N/A,FALSE,"販売台数計画"}</definedName>
    <definedName name="joiopo" localSheetId="6" hidden="1">{"年販売台数計画",#N/A,FALSE,"販売台数計画";"月販売台数計画",#N/A,FALSE,"販売台数計画"}</definedName>
    <definedName name="joiopo" localSheetId="18">{"年販売台数計画",#N/A,FALSE,"販売台数計画";"月販売台数計画",#N/A,FALSE,"販売台数計画"}</definedName>
    <definedName name="joiopo" localSheetId="29" hidden="1">{"年販売台数計画",#N/A,FALSE,"販売台数計画";"月販売台数計画",#N/A,FALSE,"販売台数計画"}</definedName>
    <definedName name="joiopo" localSheetId="5" hidden="1">{"年販売台数計画",#N/A,FALSE,"販売台数計画";"月販売台数計画",#N/A,FALSE,"販売台数計画"}</definedName>
    <definedName name="joiopo" hidden="1">{"年販売台数計画",#N/A,FALSE,"販売台数計画";"月販売台数計画",#N/A,FALSE,"販売台数計画"}</definedName>
    <definedName name="JOKEN" localSheetId="18">#REF!</definedName>
    <definedName name="JOKEN">#N/A</definedName>
    <definedName name="Ｋ" localSheetId="18">#REF!</definedName>
    <definedName name="Ｋ">#N/A</definedName>
    <definedName name="kenkou" localSheetId="18">#REF!</definedName>
    <definedName name="kenkou">#N/A</definedName>
    <definedName name="kk" localSheetId="18">#REF!</definedName>
    <definedName name="kk">#N/A</definedName>
    <definedName name="kkk" localSheetId="18">#REF!</definedName>
    <definedName name="kkk">#N/A</definedName>
    <definedName name="ＫＫＫＫＫＫ" localSheetId="18">#REF!</definedName>
    <definedName name="ＫＫＫＫＫＫ">#N/A</definedName>
    <definedName name="kobayasi" localSheetId="18">#REF!</definedName>
    <definedName name="kobayasi">#N/A</definedName>
    <definedName name="KOUTEI" localSheetId="18">#REF!</definedName>
    <definedName name="KOUTEI">#N/A</definedName>
    <definedName name="Kyz_K02_Back_to_Deta" localSheetId="18">#REF!</definedName>
    <definedName name="Kyz_K02_Back_to_Deta">#N/A</definedName>
    <definedName name="Kyz_K02_Back_to_List" localSheetId="18">#REF!</definedName>
    <definedName name="Kyz_K02_Back_to_List">#N/A</definedName>
    <definedName name="Kyz_K02_Make_Gamen_Para" localSheetId="18">#REF!</definedName>
    <definedName name="Kyz_K02_Make_Gamen_Para">#N/A</definedName>
    <definedName name="L" localSheetId="18">#REF!</definedName>
    <definedName name="L">#N/A</definedName>
    <definedName name="Last_Row" localSheetId="4">IF(' 2'!Values_Entered,Header_Row+' 2'!Number_of_Payments,Header_Row)</definedName>
    <definedName name="Last_Row" localSheetId="6">IF(' 4'!Values_Entered,[0]!Header_Row+' 4'!Number_of_Payments,[0]!Header_Row)</definedName>
    <definedName name="Last_Row" localSheetId="18">IF('15a'!Values_Entered,Header_Row+'15a'!Number_of_Payments,Header_Row)</definedName>
    <definedName name="Last_Row" localSheetId="29">IF('26'!Values_Entered,Header_Row+'26'!Number_of_Payments,Header_Row)</definedName>
    <definedName name="Last_Row" localSheetId="5">IF('3 CWIP'!Values_Entered,[0]!Header_Row+'3 CWIP'!Number_of_Payments,[0]!Header_Row)</definedName>
    <definedName name="Last_Row">IF(Values_Entered,Header_Row+Number_of_Payments,Header_Row)</definedName>
    <definedName name="Lat">#REF!</definedName>
    <definedName name="limcount" hidden="1">1</definedName>
    <definedName name="ListAccount">#REF!</definedName>
    <definedName name="ll" localSheetId="18">#REF!</definedName>
    <definedName name="ll">#N/A</definedName>
    <definedName name="ＬＬＬＬＬ" localSheetId="18">#REF!</definedName>
    <definedName name="ＬＬＬＬＬ">#N/A</definedName>
    <definedName name="Loan_Amount">#REF!</definedName>
    <definedName name="Loan_Start">#REF!</definedName>
    <definedName name="Loan_Years">#REF!</definedName>
    <definedName name="LP">#REF!</definedName>
    <definedName name="M_11">#REF!</definedName>
    <definedName name="M_12">#REF!</definedName>
    <definedName name="MAINMENU">#REF!</definedName>
    <definedName name="mdl_sht反騰法.btnイベントメモ修正_Action">#REF!</definedName>
    <definedName name="mdl_sht反騰法.btn実績デｰタ修正_Action">#REF!</definedName>
    <definedName name="mdl_sht反騰法.btn対象年月変更_Action">#REF!</definedName>
    <definedName name="mdl_sht反騰法.btn対象車種変更_Action">#REF!</definedName>
    <definedName name="mdl_sht反騰法.btn月別構成_Action">#REF!</definedName>
    <definedName name="mdl_sht反騰法.drp任意反騰_Action">#REF!</definedName>
    <definedName name="mdl_sht反騰法.drp単月反騰_Action">#REF!</definedName>
    <definedName name="menu">#REF!</definedName>
    <definedName name="mh_wbs">'[21]Sheet1 (2)'!$B$3:$M$49</definedName>
    <definedName name="mipdnos">#REF!</definedName>
    <definedName name="missed1" localSheetId="4">[22]Master!$AF$2:$AF$153</definedName>
    <definedName name="missed1" localSheetId="6">[22]Master!$AF$2:$AF$153</definedName>
    <definedName name="missed1" localSheetId="18">[22]Master!$AF$2:$AF$153</definedName>
    <definedName name="missed1" localSheetId="29">[23]Master!$AF$2:$AF$153</definedName>
    <definedName name="missed1" localSheetId="30">[23]Master!$AF$2:$AF$153</definedName>
    <definedName name="missed1" localSheetId="5">[22]Master!$AF$2:$AF$153</definedName>
    <definedName name="missed1">[24]Master!$AF$2:$AF$153</definedName>
    <definedName name="ｍｍ" localSheetId="4" hidden="1">{#N/A,#N/A,FALSE,"96下期"}</definedName>
    <definedName name="ｍｍ" localSheetId="6" hidden="1">{#N/A,#N/A,FALSE,"96下期"}</definedName>
    <definedName name="ｍｍ" localSheetId="18">{#N/A,#N/A,FALSE,"96下期"}</definedName>
    <definedName name="ｍｍ" localSheetId="29" hidden="1">{#N/A,#N/A,FALSE,"96下期"}</definedName>
    <definedName name="ｍｍ" localSheetId="5" hidden="1">{#N/A,#N/A,FALSE,"96下期"}</definedName>
    <definedName name="ｍｍ" hidden="1">{#N/A,#N/A,FALSE,"96下期"}</definedName>
    <definedName name="mmm">#REF!</definedName>
    <definedName name="ＭＭＭＭＭＭＭＭＭＭＭＭＭ" localSheetId="18">#REF!</definedName>
    <definedName name="ＭＭＭＭＭＭＭＭＭＭＭＭＭ">#N/A</definedName>
    <definedName name="mn" localSheetId="18">#REF!</definedName>
    <definedName name="mn">#N/A</definedName>
    <definedName name="Module1.検索1" localSheetId="18">#REF!</definedName>
    <definedName name="Module1.検索1">#N/A</definedName>
    <definedName name="Module1.検索10" localSheetId="18">#REF!</definedName>
    <definedName name="Module1.検索10">#N/A</definedName>
    <definedName name="Module1.検索11" localSheetId="18">#REF!</definedName>
    <definedName name="Module1.検索11">#N/A</definedName>
    <definedName name="Module1.検索12" localSheetId="18">#REF!</definedName>
    <definedName name="Module1.検索12">#N/A</definedName>
    <definedName name="Module1.検索13" localSheetId="18">#REF!</definedName>
    <definedName name="Module1.検索13">#N/A</definedName>
    <definedName name="Module1.検索14" localSheetId="18">#REF!</definedName>
    <definedName name="Module1.検索14">#N/A</definedName>
    <definedName name="Module1.検索15" localSheetId="18">#REF!</definedName>
    <definedName name="Module1.検索15">#N/A</definedName>
    <definedName name="Module1.検索16" localSheetId="18">#REF!</definedName>
    <definedName name="Module1.検索16">#N/A</definedName>
    <definedName name="Module1.検索17" localSheetId="18">#REF!</definedName>
    <definedName name="Module1.検索17">#N/A</definedName>
    <definedName name="Module1.検索18" localSheetId="18">#REF!</definedName>
    <definedName name="Module1.検索18">#N/A</definedName>
    <definedName name="Module1.検索19" localSheetId="18">#REF!</definedName>
    <definedName name="Module1.検索19">#N/A</definedName>
    <definedName name="Module1.検索2" localSheetId="18">#REF!</definedName>
    <definedName name="Module1.検索2">#N/A</definedName>
    <definedName name="Module1.検索20" localSheetId="18">#REF!</definedName>
    <definedName name="Module1.検索20">#N/A</definedName>
    <definedName name="Module1.検索3" localSheetId="18">#REF!</definedName>
    <definedName name="Module1.検索3">#N/A</definedName>
    <definedName name="Module1.検索4" localSheetId="18">#REF!</definedName>
    <definedName name="Module1.検索4">#N/A</definedName>
    <definedName name="Module1.検索5" localSheetId="18">#REF!</definedName>
    <definedName name="Module1.検索5">#N/A</definedName>
    <definedName name="Module1.検索6" localSheetId="18">#REF!</definedName>
    <definedName name="Module1.検索6">#N/A</definedName>
    <definedName name="Module1.検索7" localSheetId="18">#REF!</definedName>
    <definedName name="Module1.検索7">#N/A</definedName>
    <definedName name="Module1.検索8" localSheetId="18">#REF!</definedName>
    <definedName name="Module1.検索8">#N/A</definedName>
    <definedName name="Module1.検索9" localSheetId="18">#REF!</definedName>
    <definedName name="Module1.検索9">#N/A</definedName>
    <definedName name="Module1.表紙" localSheetId="18">#REF!</definedName>
    <definedName name="Module1.表紙">#N/A</definedName>
    <definedName name="Month">#REF!</definedName>
    <definedName name="MyPicture" localSheetId="4">INDEX([25]Sheet1!$C$2:$C$343,INDEX('[26]Vertical CTC-June 2023'!$E$3:$G$3,[25]Sheet1!$A$2:$A$335,0))</definedName>
    <definedName name="MyPicture" localSheetId="6">INDEX([25]Sheet1!$C$2:$C$343,INDEX('[26]Vertical CTC-June 2023'!$E$3:$G$3,[25]Sheet1!$A$2:$A$335,0))</definedName>
    <definedName name="MyPicture" localSheetId="18">INDEX([25]Sheet1!$C$2:$C$343,INDEX('[26]Vertical CTC-June 2023'!$E$3:$G$3,[25]Sheet1!$A$2:$A$335,0))</definedName>
    <definedName name="MyPicture" localSheetId="29">INDEX([27]Sheet1!$C$2:$C$343,INDEX('[26]Vertical CTC-June 2023'!$E$3:$G$3,[27]Sheet1!$A$2:$A$335,0))</definedName>
    <definedName name="MyPicture" localSheetId="30">INDEX([27]Sheet1!$C$2:$C$343,INDEX('[26]Vertical CTC-June 2023'!$E$3:$G$3,[27]Sheet1!$A$2:$A$335,0))</definedName>
    <definedName name="MyPicture" localSheetId="5">INDEX([25]Sheet1!$C$2:$C$343,INDEX('[26]Vertical CTC-June 2023'!$E$3:$G$3,[25]Sheet1!$A$2:$A$335,0))</definedName>
    <definedName name="MyPicture">INDEX([28]Sheet1!$C$2:$C$343,INDEX('[26]Vertical CTC-June 2023'!$E$3:$G$3,[28]Sheet1!$A$2:$A$335,0))</definedName>
    <definedName name="MyPicture1">INDEX([29]Sheet1!$C$2:$C$5,MATCH('[26]Vertical CTC-June 2023'!$E$3,[29]Sheet1!$A$2:$A$6,0))</definedName>
    <definedName name="na">[4]Exp.!#REF!</definedName>
    <definedName name="Name">#REF!</definedName>
    <definedName name="Near" localSheetId="4" hidden="1">{"年販売台数計画",#N/A,FALSE,"販売台数計画";"月販売台数計画",#N/A,FALSE,"販売台数計画"}</definedName>
    <definedName name="Near" localSheetId="6" hidden="1">{"年販売台数計画",#N/A,FALSE,"販売台数計画";"月販売台数計画",#N/A,FALSE,"販売台数計画"}</definedName>
    <definedName name="Near" localSheetId="18">{"年販売台数計画",#N/A,FALSE,"販売台数計画";"月販売台数計画",#N/A,FALSE,"販売台数計画"}</definedName>
    <definedName name="Near" localSheetId="29" hidden="1">{"年販売台数計画",#N/A,FALSE,"販売台数計画";"月販売台数計画",#N/A,FALSE,"販売台数計画"}</definedName>
    <definedName name="Near" localSheetId="5" hidden="1">{"年販売台数計画",#N/A,FALSE,"販売台数計画";"月販売台数計画",#N/A,FALSE,"販売台数計画"}</definedName>
    <definedName name="Near" hidden="1">{"年販売台数計画",#N/A,FALSE,"販売台数計画";"月販売台数計画",#N/A,FALSE,"販売台数計画"}</definedName>
    <definedName name="nen">#REF!</definedName>
    <definedName name="ｎｅｒａｕ" localSheetId="18">#REF!</definedName>
    <definedName name="ｎｅｒａｕ">#N/A</definedName>
    <definedName name="New">#REF!</definedName>
    <definedName name="new_1">#REF!</definedName>
    <definedName name="nn">#REF!</definedName>
    <definedName name="NTPC_BOM">[8]WEIGHT!$B$1:$E$53</definedName>
    <definedName name="Num_Pmt_Per_Year">#REF!</definedName>
    <definedName name="Number_of_Payments" localSheetId="4">MATCH(0.01,End_Bal,-1)+1</definedName>
    <definedName name="Number_of_Payments" localSheetId="6">MATCH(0.01,[0]!End_Bal,-1)+1</definedName>
    <definedName name="Number_of_Payments" localSheetId="18">MATCH(0.01,End_Bal,-1)+1</definedName>
    <definedName name="Number_of_Payments" localSheetId="29">MATCH(0.01,End_Bal,-1)+1</definedName>
    <definedName name="Number_of_Payments" localSheetId="5">MATCH(0.01,[0]!End_Bal,-1)+1</definedName>
    <definedName name="Number_of_Payments">MATCH(0.01,End_Bal,-1)+1</definedName>
    <definedName name="nv" localSheetId="18">#REF!</definedName>
    <definedName name="nv">#N/A</definedName>
    <definedName name="oo">#REF!</definedName>
    <definedName name="OrderTable">#REF!</definedName>
    <definedName name="ｐ" localSheetId="4" hidden="1">{#N/A,#N/A,FALSE,"96下期"}</definedName>
    <definedName name="ｐ" localSheetId="6" hidden="1">{#N/A,#N/A,FALSE,"96下期"}</definedName>
    <definedName name="ｐ" localSheetId="18">{#N/A,#N/A,FALSE,"96下期"}</definedName>
    <definedName name="ｐ" localSheetId="29" hidden="1">{#N/A,#N/A,FALSE,"96下期"}</definedName>
    <definedName name="ｐ" localSheetId="5" hidden="1">{#N/A,#N/A,FALSE,"96下期"}</definedName>
    <definedName name="ｐ" hidden="1">{#N/A,#N/A,FALSE,"96下期"}</definedName>
    <definedName name="Ｐ２ａ">#N/A</definedName>
    <definedName name="panel">'[30]Planned Hour (2)'!$A$3:$U$64</definedName>
    <definedName name="PANEL_Origin">[31]PANEL!#REF!</definedName>
    <definedName name="Pay_Date">#REF!</definedName>
    <definedName name="Pay_Num">#REF!</definedName>
    <definedName name="Payment_Date" localSheetId="4">DATE(YEAR(Loan_Start),MONTH(Loan_Start)+Payment_Number,DAY(Loan_Start))</definedName>
    <definedName name="Payment_Date" localSheetId="6">DATE(YEAR([0]!Loan_Start),MONTH([0]!Loan_Start)+Payment_Number,DAY([0]!Loan_Start))</definedName>
    <definedName name="Payment_Date" localSheetId="15">DATE(YEAR([0]!Loan_Start),MONTH([0]!Loan_Start)+Payment_Number,DAY([0]!Loan_Start))</definedName>
    <definedName name="Payment_Date" localSheetId="18">DATE(YEAR(Loan_Start),MONTH(Loan_Start)+Payment_Number,DAY(Loan_Start))</definedName>
    <definedName name="Payment_Date" localSheetId="29">DATE(YEAR(Loan_Start),MONTH(Loan_Start)+Payment_Number,DAY(Loan_Start))</definedName>
    <definedName name="Payment_Date" localSheetId="5">DATE(YEAR([0]!Loan_Start),MONTH([0]!Loan_Start)+Payment_Number,DAY([0]!Loan_Start))</definedName>
    <definedName name="Payment_Date" localSheetId="7">DATE(YEAR([0]!Loan_Start),MONTH([0]!Loan_Start)+Payment_Number,DAY([0]!Loan_Start))</definedName>
    <definedName name="Payment_Date" localSheetId="3">DATE(YEAR([0]!Loan_Start),MONTH([0]!Loan_Start)+Payment_Number,DAY([0]!Loan_Start))</definedName>
    <definedName name="Payment_Date">DATE(YEAR(Loan_Start),MONTH(Loan_Start)+Payment_Number,DAY(Loan_Start))</definedName>
    <definedName name="Phone">#REF!</definedName>
    <definedName name="PJSS">#REF!</definedName>
    <definedName name="plan">#REF!</definedName>
    <definedName name="pp">#REF!</definedName>
    <definedName name="Princ">#REF!</definedName>
    <definedName name="_xlnm.Print_Area" localSheetId="4">' 2'!$A$1:$K$27</definedName>
    <definedName name="_xlnm.Print_Area" localSheetId="6">' 4'!$A$1:$K$14</definedName>
    <definedName name="_xlnm.Print_Area" localSheetId="13">'11'!$A$1:$C$17</definedName>
    <definedName name="_xlnm.Print_Area" localSheetId="14">'12'!$A$1:$C$57</definedName>
    <definedName name="_xlnm.Print_Area" localSheetId="15">'13'!$A$1:$E$27</definedName>
    <definedName name="_xlnm.Print_Area" localSheetId="16">'14'!$A$1:$C$16</definedName>
    <definedName name="_xlnm.Print_Area" localSheetId="17">'15'!$A$1:$C$23</definedName>
    <definedName name="_xlnm.Print_Area" localSheetId="18">'15a'!$A$1:$G$33</definedName>
    <definedName name="_xlnm.Print_Area" localSheetId="19">'16'!$A$1:$C$13</definedName>
    <definedName name="_xlnm.Print_Area" localSheetId="20">'17'!$A$1:$C$19</definedName>
    <definedName name="_xlnm.Print_Area" localSheetId="21">'18'!$A$1:$C$12</definedName>
    <definedName name="_xlnm.Print_Area" localSheetId="22">'19'!$A$1:$C$10</definedName>
    <definedName name="_xlnm.Print_Area" localSheetId="23">'20'!$A$1:$C$15</definedName>
    <definedName name="_xlnm.Print_Area" localSheetId="24">'21'!$A$1:$C$51</definedName>
    <definedName name="_xlnm.Print_Area" localSheetId="25">'22'!$A$1:$C$23</definedName>
    <definedName name="_xlnm.Print_Area" localSheetId="26">'23'!$A$1:$C$30</definedName>
    <definedName name="_xlnm.Print_Area" localSheetId="27">'24'!$A$1:$C$14</definedName>
    <definedName name="_xlnm.Print_Area" localSheetId="28">'25'!$A$1:$C$12</definedName>
    <definedName name="_xlnm.Print_Area" localSheetId="29">'26'!$A$1:$C$13</definedName>
    <definedName name="_xlnm.Print_Area" localSheetId="30">'27 Ratios'!$A$1:$K$27</definedName>
    <definedName name="_xlnm.Print_Area" localSheetId="5">'3 CWIP'!$A$1:$F$24</definedName>
    <definedName name="_xlnm.Print_Area" localSheetId="7">'5'!$A$1:$C$23</definedName>
    <definedName name="_xlnm.Print_Area" localSheetId="8">'6'!$A$1:$C$14</definedName>
    <definedName name="_xlnm.Print_Area" localSheetId="9">'7'!$A$1:$C$10</definedName>
    <definedName name="_xlnm.Print_Area" localSheetId="10">'8'!$A$1:$C$10</definedName>
    <definedName name="_xlnm.Print_Area" localSheetId="11">'9'!$A$1:$C$11</definedName>
    <definedName name="_xlnm.Print_Area" localSheetId="0">BS!$A$1:$H$71</definedName>
    <definedName name="_xlnm.Print_Area" localSheetId="3">CashFlow!$A$1:$D$72</definedName>
    <definedName name="_xlnm.Print_Area" localSheetId="31">'Note 28 to 43'!$A$1:$H$305</definedName>
    <definedName name="_xlnm.Print_Area" localSheetId="1">PL!$A$1:$G$58</definedName>
    <definedName name="_xlnm.Print_Area" localSheetId="2">SOCE!$A$1:$G$63</definedName>
    <definedName name="_xlnm.Print_Area">#REF!</definedName>
    <definedName name="Print_Area_MI">#REF!</definedName>
    <definedName name="Print_Area_Reset" localSheetId="4">OFFSET(Full_Print,0,0,' 2'!Last_Row)</definedName>
    <definedName name="Print_Area_Reset" localSheetId="6">OFFSET([0]!Full_Print,0,0,' 4'!Last_Row)</definedName>
    <definedName name="Print_Area_Reset" localSheetId="18">OFFSET(Full_Print,0,0,'15a'!Last_Row)</definedName>
    <definedName name="Print_Area_Reset" localSheetId="29">OFFSET(Full_Print,0,0,'26'!Last_Row)</definedName>
    <definedName name="Print_Area_Reset" localSheetId="5">OFFSET([0]!Full_Print,0,0,'3 CWIP'!Last_Row)</definedName>
    <definedName name="Print_Area_Reset">OFFSET(Full_Print,0,0,Last_Row)</definedName>
    <definedName name="Print_Titles_MI">#REF!,#REF!</definedName>
    <definedName name="PRIYA">INDEX([29]Sheet1!$C$2:$C$4,MATCH('[26]Vertical CTC-June 2023'!$E$3,[29]Sheet1!$A$2:$A$4,0))</definedName>
    <definedName name="PRIYA1">INDEX([29]Sheet1!$C$2:$C$4,MATCH('[26]Vertical CTC-June 2023'!$E$3,[29]Sheet1!$A$2:$A$4,0))</definedName>
    <definedName name="ProdForm">#REF!</definedName>
    <definedName name="Product">#REF!</definedName>
    <definedName name="q" localSheetId="4" hidden="1">{"年販売台数計画",#N/A,FALSE,"販売台数計画";"月販売台数計画",#N/A,FALSE,"販売台数計画"}</definedName>
    <definedName name="q" localSheetId="6" hidden="1">{"年販売台数計画",#N/A,FALSE,"販売台数計画";"月販売台数計画",#N/A,FALSE,"販売台数計画"}</definedName>
    <definedName name="q" localSheetId="29" hidden="1">{"年販売台数計画",#N/A,FALSE,"販売台数計画";"月販売台数計画",#N/A,FALSE,"販売台数計画"}</definedName>
    <definedName name="q" localSheetId="5" hidden="1">{"年販売台数計画",#N/A,FALSE,"販売台数計画";"月販売台数計画",#N/A,FALSE,"販売台数計画"}</definedName>
    <definedName name="Ｑ" localSheetId="18">#REF!</definedName>
    <definedName name="Ｑ">#N/A</definedName>
    <definedName name="Q0204_インボイス情報抽出">#REF!</definedName>
    <definedName name="Q0204_インボイス明細抽出">#REF!</definedName>
    <definedName name="qc" localSheetId="18">#REF!</definedName>
    <definedName name="qc">#N/A</definedName>
    <definedName name="QCwork" localSheetId="18">#REF!</definedName>
    <definedName name="QCwork">#N/A</definedName>
    <definedName name="QC賞" localSheetId="18">#REF!</definedName>
    <definedName name="QC賞">#N/A</definedName>
    <definedName name="QC賞7.3週">#REF!</definedName>
    <definedName name="QDI" localSheetId="4" hidden="1">{"年販売台数計画",#N/A,FALSE,"販売台数計画";"月販売台数計画",#N/A,FALSE,"販売台数計画"}</definedName>
    <definedName name="QDI" localSheetId="6" hidden="1">{"年販売台数計画",#N/A,FALSE,"販売台数計画";"月販売台数計画",#N/A,FALSE,"販売台数計画"}</definedName>
    <definedName name="QDI" localSheetId="18">{"年販売台数計画",#N/A,FALSE,"販売台数計画";"月販売台数計画",#N/A,FALSE,"販売台数計画"}</definedName>
    <definedName name="QDI" localSheetId="29" hidden="1">{"年販売台数計画",#N/A,FALSE,"販売台数計画";"月販売台数計画",#N/A,FALSE,"販売台数計画"}</definedName>
    <definedName name="QDI" localSheetId="5" hidden="1">{"年販売台数計画",#N/A,FALSE,"販売台数計画";"月販売台数計画",#N/A,FALSE,"販売台数計画"}</definedName>
    <definedName name="QDI" hidden="1">{"年販売台数計画",#N/A,FALSE,"販売台数計画";"月販売台数計画",#N/A,FALSE,"販売台数計画"}</definedName>
    <definedName name="qq">#REF!</definedName>
    <definedName name="qqq" localSheetId="18">#REF!</definedName>
    <definedName name="qqq">#N/A</definedName>
    <definedName name="ＱＱＱＱＱＱ" localSheetId="18">#REF!</definedName>
    <definedName name="ＱＱＱＱＱＱ">#N/A</definedName>
    <definedName name="QQQQQQQQQQQQQ" hidden="1">#REF!</definedName>
    <definedName name="RCArea">#REF!</definedName>
    <definedName name="Record1">#REF!</definedName>
    <definedName name="Record17" localSheetId="18">#REF!</definedName>
    <definedName name="Record17">#N/A</definedName>
    <definedName name="Record19" localSheetId="18">#REF!</definedName>
    <definedName name="Record19">#N/A</definedName>
    <definedName name="Record2">#REF!</definedName>
    <definedName name="Record3">#REF!</definedName>
    <definedName name="Record4" localSheetId="18">#REF!</definedName>
    <definedName name="Record4">#N/A</definedName>
    <definedName name="redrose" localSheetId="18">#REF!</definedName>
    <definedName name="redrose">#N/A</definedName>
    <definedName name="ReportData_Pic1_MembershipDataTable" localSheetId="31">'Note 28 to 43'!$D$271</definedName>
    <definedName name="ReportData_Pic1_Table10" localSheetId="31">'Note 28 to 43'!$D$37</definedName>
    <definedName name="ReportData_Pic1_Table11" localSheetId="31">'Note 28 to 43'!$D$256</definedName>
    <definedName name="ReportData_Pic1_Table13" localSheetId="31">'Note 28 to 43'!$D$50</definedName>
    <definedName name="ReportData_Pic1_Table14" localSheetId="31">'Note 28 to 43'!$E$28</definedName>
    <definedName name="ReportData_Pic1_Table16" localSheetId="31">'Note 28 to 43'!$D$310</definedName>
    <definedName name="ReportData_Pic1_Table2" localSheetId="28">'Note 28 to 43'!#REF!</definedName>
    <definedName name="ReportData_Pic1_Table3" localSheetId="31">'Note 28 to 43'!$D$169</definedName>
    <definedName name="ReportData_Pic1_Table4" localSheetId="31">'Note 28 to 43'!$D$181</definedName>
    <definedName name="ReportData_Pic1_Table5" localSheetId="31">'Note 28 to 43'!$D$187</definedName>
    <definedName name="ReportData_Pic1_Table6" localSheetId="31">'Note 28 to 43'!$D$191</definedName>
    <definedName name="ReportData_Pic1_Table7" localSheetId="31">'Note 28 to 43'!#REF!</definedName>
    <definedName name="ReportData_Pic1_Table8" localSheetId="31">'Note 28 to 43'!$D$204</definedName>
    <definedName name="ReportData_Pic1_Table9" localSheetId="31">'Note 28 to 43'!$D$31</definedName>
    <definedName name="Request_Put">#REF!</definedName>
    <definedName name="rr">#REF!</definedName>
    <definedName name="RX作業区">#REF!</definedName>
    <definedName name="s" localSheetId="4" hidden="1">{"年販売台数計画",#N/A,FALSE,"販売台数計画";"月販売台数計画",#N/A,FALSE,"販売台数計画"}</definedName>
    <definedName name="s" localSheetId="6" hidden="1">{"年販売台数計画",#N/A,FALSE,"販売台数計画";"月販売台数計画",#N/A,FALSE,"販売台数計画"}</definedName>
    <definedName name="s" localSheetId="29" hidden="1">{"年販売台数計画",#N/A,FALSE,"販売台数計画";"月販売台数計画",#N/A,FALSE,"販売台数計画"}</definedName>
    <definedName name="s" localSheetId="5" hidden="1">{"年販売台数計画",#N/A,FALSE,"販売台数計画";"月販売台数計画",#N/A,FALSE,"販売台数計画"}</definedName>
    <definedName name="Ｓ" localSheetId="18">#REF!</definedName>
    <definedName name="Ｓ">#N/A</definedName>
    <definedName name="Ｓ１">#N/A</definedName>
    <definedName name="Ｓ３">#N/A</definedName>
    <definedName name="Ｓ４">#N/A</definedName>
    <definedName name="Ｓ５">#N/A</definedName>
    <definedName name="saigai" localSheetId="18">#REF!</definedName>
    <definedName name="saigai">#N/A</definedName>
    <definedName name="san" localSheetId="18">#REF!</definedName>
    <definedName name="san">#N/A</definedName>
    <definedName name="sandesh" localSheetId="4" hidden="1">{"年販売台数計画",#N/A,FALSE,"販売台数計画";"月販売台数計画",#N/A,FALSE,"販売台数計画"}</definedName>
    <definedName name="sandesh" localSheetId="6" hidden="1">{"年販売台数計画",#N/A,FALSE,"販売台数計画";"月販売台数計画",#N/A,FALSE,"販売台数計画"}</definedName>
    <definedName name="sandesh" localSheetId="18">{"年販売台数計画",#N/A,FALSE,"販売台数計画";"月販売台数計画",#N/A,FALSE,"販売台数計画"}</definedName>
    <definedName name="sandesh" localSheetId="29" hidden="1">{"年販売台数計画",#N/A,FALSE,"販売台数計画";"月販売台数計画",#N/A,FALSE,"販売台数計画"}</definedName>
    <definedName name="sandesh" localSheetId="5" hidden="1">{"年販売台数計画",#N/A,FALSE,"販売台数計画";"月販売台数計画",#N/A,FALSE,"販売台数計画"}</definedName>
    <definedName name="sandesh" hidden="1">{"年販売台数計画",#N/A,FALSE,"販売台数計画";"月販売台数計画",#N/A,FALSE,"販売台数計画"}</definedName>
    <definedName name="SBHAT" localSheetId="4" hidden="1">{"年販売台数計画",#N/A,FALSE,"販売台数計画";"月販売台数計画",#N/A,FALSE,"販売台数計画"}</definedName>
    <definedName name="SBHAT" localSheetId="6" hidden="1">{"年販売台数計画",#N/A,FALSE,"販売台数計画";"月販売台数計画",#N/A,FALSE,"販売台数計画"}</definedName>
    <definedName name="SBHAT" localSheetId="18">{"年販売台数計画",#N/A,FALSE,"販売台数計画";"月販売台数計画",#N/A,FALSE,"販売台数計画"}</definedName>
    <definedName name="SBHAT" localSheetId="29" hidden="1">{"年販売台数計画",#N/A,FALSE,"販売台数計画";"月販売台数計画",#N/A,FALSE,"販売台数計画"}</definedName>
    <definedName name="SBHAT" localSheetId="5" hidden="1">{"年販売台数計画",#N/A,FALSE,"販売台数計画";"月販売台数計画",#N/A,FALSE,"販売台数計画"}</definedName>
    <definedName name="SBHAT" hidden="1">{"年販売台数計画",#N/A,FALSE,"販売台数計画";"月販売台数計画",#N/A,FALSE,"販売台数計画"}</definedName>
    <definedName name="scarfing_1">'[32]scarfing timings'!$B$3:$O$56</definedName>
    <definedName name="Sched_Pay">#REF!</definedName>
    <definedName name="Scheduled_Extra_Payments">#REF!</definedName>
    <definedName name="Scheduled_Interest_Rate">#REF!</definedName>
    <definedName name="Scheduled_Monthly_Payment">#REF!</definedName>
    <definedName name="sd">#REF!</definedName>
    <definedName name="sencount" hidden="1">2</definedName>
    <definedName name="sf" localSheetId="18">#REF!</definedName>
    <definedName name="sf">#N/A</definedName>
    <definedName name="SFS" localSheetId="4" hidden="1">{"年販売台数計画",#N/A,FALSE,"販売台数計画";"月販売台数計画",#N/A,FALSE,"販売台数計画"}</definedName>
    <definedName name="SFS" localSheetId="6" hidden="1">{"年販売台数計画",#N/A,FALSE,"販売台数計画";"月販売台数計画",#N/A,FALSE,"販売台数計画"}</definedName>
    <definedName name="SFS" localSheetId="18">{"年販売台数計画",#N/A,FALSE,"販売台数計画";"月販売台数計画",#N/A,FALSE,"販売台数計画"}</definedName>
    <definedName name="SFS" localSheetId="29" hidden="1">{"年販売台数計画",#N/A,FALSE,"販売台数計画";"月販売台数計画",#N/A,FALSE,"販売台数計画"}</definedName>
    <definedName name="SFS" localSheetId="5" hidden="1">{"年販売台数計画",#N/A,FALSE,"販売台数計画";"月販売台数計画",#N/A,FALSE,"販売台数計画"}</definedName>
    <definedName name="SFS" hidden="1">{"年販売台数計画",#N/A,FALSE,"販売台数計画";"月販売台数計画",#N/A,FALSE,"販売台数計画"}</definedName>
    <definedName name="shin" localSheetId="4"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 localSheetId="6"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 localSheetId="18">{"None","Blank","Fade","Vertical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 localSheetId="29"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 localSheetId="5"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hin2" localSheetId="18">#REF!</definedName>
    <definedName name="Shin2">#N/A</definedName>
    <definedName name="Show3MonthesProc" localSheetId="18">#REF!</definedName>
    <definedName name="Show3MonthesProc">#N/A</definedName>
    <definedName name="ShowDialog1" localSheetId="18">#REF!</definedName>
    <definedName name="ShowDialog1">#N/A</definedName>
    <definedName name="SHT">#REF!</definedName>
    <definedName name="SID">'[33]FORGING-R4'!$G$1:$AC$65536</definedName>
    <definedName name="SIDHU">#REF!</definedName>
    <definedName name="SINPUT" localSheetId="18">#REF!</definedName>
    <definedName name="SINPUT">#N/A</definedName>
    <definedName name="SJ0040_WK04原単位表検索">#REF!</definedName>
    <definedName name="solver_tmp" hidden="1">#NULL!</definedName>
    <definedName name="SORT_2.ALL_Sort_Mikinyu">#REF!</definedName>
    <definedName name="SORT_2.ALL_Sort_Okure">#REF!</definedName>
    <definedName name="SORT_2.ALL_Sort_Okure2">#REF!</definedName>
    <definedName name="SORT_2.ALL_Sort_Okure3">#REF!</definedName>
    <definedName name="SORT_2.ALL_Sort_Yotei" localSheetId="18">#REF!</definedName>
    <definedName name="SORT_2.ALL_Sort_Yotei">#N/A</definedName>
    <definedName name="SORT_2.ALL_Sort_Yotei2">#REF!</definedName>
    <definedName name="SORT_2.ALL_Sort_Yotei3">#REF!</definedName>
    <definedName name="SpecialPrice">#REF!</definedName>
    <definedName name="spm" localSheetId="4" hidden="1">{"年販売台数計画",#N/A,FALSE,"販売台数計画";"月販売台数計画",#N/A,FALSE,"販売台数計画"}</definedName>
    <definedName name="spm" localSheetId="6" hidden="1">{"年販売台数計画",#N/A,FALSE,"販売台数計画";"月販売台数計画",#N/A,FALSE,"販売台数計画"}</definedName>
    <definedName name="spm" localSheetId="18">{"年販売台数計画",#N/A,FALSE,"販売台数計画";"月販売台数計画",#N/A,FALSE,"販売台数計画"}</definedName>
    <definedName name="spm" localSheetId="29" hidden="1">{"年販売台数計画",#N/A,FALSE,"販売台数計画";"月販売台数計画",#N/A,FALSE,"販売台数計画"}</definedName>
    <definedName name="spm" localSheetId="5" hidden="1">{"年販売台数計画",#N/A,FALSE,"販売台数計画";"月販売台数計画",#N/A,FALSE,"販売台数計画"}</definedName>
    <definedName name="spm" hidden="1">{"年販売台数計画",#N/A,FALSE,"販売台数計画";"月販売台数計画",#N/A,FALSE,"販売台数計画"}</definedName>
    <definedName name="SQ賞" localSheetId="18">#REF!</definedName>
    <definedName name="SQ賞">#N/A</definedName>
    <definedName name="SQ賞4.1週">#REF!</definedName>
    <definedName name="SQ賞7.3週" localSheetId="18">#REF!</definedName>
    <definedName name="SQ賞7.3週">#N/A</definedName>
    <definedName name="ss" localSheetId="18">#REF!</definedName>
    <definedName name="ss">#N/A</definedName>
    <definedName name="ss_DefAdvanceRate" hidden="1">0</definedName>
    <definedName name="ss_DefEffectNo" hidden="1">40</definedName>
    <definedName name="ss_DefEffectSpeed" hidden="1">1</definedName>
    <definedName name="ss_DefSoundFile" hidden="1">-1</definedName>
    <definedName name="ss_FxNameList" localSheetId="4"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FxNameList" localSheetId="6"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FxNameList" localSheetId="18">{"None","Blank","Fade","Vertical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FxNameList" localSheetId="29"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FxNameList" localSheetId="5"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FxNameList" hidden="1">{"None","Blank","Fade","Vertical blinds","Horizontal blinds","Box in","Box out","Dissolve Large blocks","Dissolve Medium blocks","Dissolve Small blocks","Wipe left","Wipe right","Wipe down","Wipe up","Corner left-down","Corner right-down","Corner left-up","Corner right-up","Uncover left","Uncover right","Uncover down","Uncover up","Uncover left-down","Uncover right-down","Uncover left-up","Uncover right-up","Cover left","Cover right","Cover down","Cover up","Cover left-down","Cover right-down","Cover left-up","Cover right-up","Scroll left","Scroll right","Scroll down","Scroll up","Diagonal left-down","Diagonal right-down","Diagonal left-up","Diagonal right-up"}</definedName>
    <definedName name="ss_IsSlideShowSheet" hidden="1">TRUE</definedName>
    <definedName name="ss_Version" hidden="1">1</definedName>
    <definedName name="SSS">#REF!</definedName>
    <definedName name="ssss" localSheetId="18">#REF!</definedName>
    <definedName name="ssss">#N/A</definedName>
    <definedName name="sssss" localSheetId="18">#REF!</definedName>
    <definedName name="sssss">#N/A</definedName>
    <definedName name="SSSSSS" localSheetId="4" hidden="1">{"年販売台数計画",#N/A,FALSE,"販売台数計画";"月販売台数計画",#N/A,FALSE,"販売台数計画"}</definedName>
    <definedName name="SSSSSS" localSheetId="6" hidden="1">{"年販売台数計画",#N/A,FALSE,"販売台数計画";"月販売台数計画",#N/A,FALSE,"販売台数計画"}</definedName>
    <definedName name="SSSSSS" localSheetId="18">{"年販売台数計画",#N/A,FALSE,"販売台数計画";"月販売台数計画",#N/A,FALSE,"販売台数計画"}</definedName>
    <definedName name="SSSSSS" localSheetId="29" hidden="1">{"年販売台数計画",#N/A,FALSE,"販売台数計画";"月販売台数計画",#N/A,FALSE,"販売台数計画"}</definedName>
    <definedName name="SSSSSS" localSheetId="5" hidden="1">{"年販売台数計画",#N/A,FALSE,"販売台数計画";"月販売台数計画",#N/A,FALSE,"販売台数計画"}</definedName>
    <definedName name="SSSSSS" hidden="1">{"年販売台数計画",#N/A,FALSE,"販売台数計画";"月販売台数計画",#N/A,FALSE,"販売台数計画"}</definedName>
    <definedName name="ST">#REF!</definedName>
    <definedName name="State">#REF!</definedName>
    <definedName name="Status_File_Get">#REF!</definedName>
    <definedName name="stub_cutting">'[8]BENDING and stub cutting'!$B$55:$F$93</definedName>
    <definedName name="symb">#REF!</definedName>
    <definedName name="SYU_KEI" localSheetId="18">#REF!</definedName>
    <definedName name="SYU_KEI">#N/A</definedName>
    <definedName name="t" localSheetId="4" hidden="1">{"年販売台数計画",#N/A,FALSE,"販売台数計画";"月販売台数計画",#N/A,FALSE,"販売台数計画"}</definedName>
    <definedName name="t" localSheetId="6" hidden="1">{"年販売台数計画",#N/A,FALSE,"販売台数計画";"月販売台数計画",#N/A,FALSE,"販売台数計画"}</definedName>
    <definedName name="t" localSheetId="29" hidden="1">{"年販売台数計画",#N/A,FALSE,"販売台数計画";"月販売台数計画",#N/A,FALSE,"販売台数計画"}</definedName>
    <definedName name="t" localSheetId="5" hidden="1">{"年販売台数計画",#N/A,FALSE,"販売台数計画";"月販売台数計画",#N/A,FALSE,"販売台数計画"}</definedName>
    <definedName name="Ｔ" localSheetId="18">#REF!</definedName>
    <definedName name="Ｔ">#N/A</definedName>
    <definedName name="table1">#REF!</definedName>
    <definedName name="table2">#REF!</definedName>
    <definedName name="table3">#REF!</definedName>
    <definedName name="TB">#REF!</definedName>
    <definedName name="tbl_ProdInfo">#REF!</definedName>
    <definedName name="tblLLWork05">#REF!</definedName>
    <definedName name="TDATA" localSheetId="18">#REF!</definedName>
    <definedName name="TDATA">#N/A</definedName>
    <definedName name="TEMSCURRDESCCODE">[12]InstructionReference!#REF!</definedName>
    <definedName name="TEST0" localSheetId="4">#REF!</definedName>
    <definedName name="TEST0" localSheetId="6">#REF!</definedName>
    <definedName name="TEST0" localSheetId="18">#REF!</definedName>
    <definedName name="TEST0" localSheetId="29">#REF!</definedName>
    <definedName name="TEST0" localSheetId="30">#REF!</definedName>
    <definedName name="TEST0" localSheetId="5">#REF!</definedName>
    <definedName name="TEST1">[4]Exp.!#REF!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[4]Exp.!#REF!</definedName>
    <definedName name="TESTKEYS">[4]Exp.!#REF!</definedName>
    <definedName name="TESTVKEY">[4]Exp.!#REF!</definedName>
    <definedName name="TLT">#REF!</definedName>
    <definedName name="TOT">#REF!</definedName>
    <definedName name="Total_Interest">#REF!</definedName>
    <definedName name="Total_Pay">#REF!</definedName>
    <definedName name="totalnos">#REF!</definedName>
    <definedName name="tt">#REF!</definedName>
    <definedName name="ＴＴＴＴＴＹＹ" localSheetId="18">#REF!</definedName>
    <definedName name="ＴＴＴＴＴＹＹ">#N/A</definedName>
    <definedName name="tuki">#REF!</definedName>
    <definedName name="UER">#REF!</definedName>
    <definedName name="uji">#REF!</definedName>
    <definedName name="Units2001">#REF!</definedName>
    <definedName name="Units2002">#REF!</definedName>
    <definedName name="v" localSheetId="18">#REF!</definedName>
    <definedName name="v">#N/A</definedName>
    <definedName name="Values_Entered" localSheetId="4">IF(Loan_Amount*Interest_Rate*Loan_Years*Loan_Start&gt;0,1,0)</definedName>
    <definedName name="Values_Entered" localSheetId="6">IF([0]!Loan_Amount*[0]!Interest_Rate*[0]!Loan_Years*[0]!Loan_Start&gt;0,1,0)</definedName>
    <definedName name="Values_Entered" localSheetId="18">IF(Loan_Amount*Interest_Rate*Loan_Years*Loan_Start&gt;0,1,0)</definedName>
    <definedName name="Values_Entered" localSheetId="29">IF(Loan_Amount*Interest_Rate*Loan_Years*Loan_Start&gt;0,1,0)</definedName>
    <definedName name="Values_Entered" localSheetId="5">IF([0]!Loan_Amount*[0]!Interest_Rate*[0]!Loan_Years*[0]!Loan_Start&gt;0,1,0)</definedName>
    <definedName name="Values_Entered">IF(Loan_Amount*Interest_Rate*Loan_Years*Loan_Start&gt;0,1,0)</definedName>
    <definedName name="ｖｄ" localSheetId="18">#REF!</definedName>
    <definedName name="ｖｄ">#N/A</definedName>
    <definedName name="V番">#REF!</definedName>
    <definedName name="w">#REF!</definedName>
    <definedName name="W0204_インボイス情報ファイル">#REF!</definedName>
    <definedName name="W0204_インボイス明細">#REF!</definedName>
    <definedName name="werd" hidden="1">#REF!</definedName>
    <definedName name="Work">[34]Sheet3!$D$6:$E$8</definedName>
    <definedName name="work_qty">[11]Sheet1!$F$10:$H$13</definedName>
    <definedName name="WORK_QTY_FACTOR">'[8]RATIO &amp; LIST'!$C$6:$E$10</definedName>
    <definedName name="wrn.３ヶ月生産計画連絡書." localSheetId="4" hidden="1">{"翌3ヶ月P.1",#N/A,FALSE,"P.1";"翌3ヶ月P.2",#N/A,FALSE,"P.2";"翌3ヶ月P.3",#N/A,FALSE,"P.3";"翌3ヶ月P.4",#N/A,FALSE,"P.4";"翌3ヶ月P.5",#N/A,FALSE,"P.5";"翌3ヶ月P.6",#N/A,FALSE,"P.6";"翌3ヶ月P.7",#N/A,FALSE,"P.7";"翌3ヶ月P.8",#N/A,FALSE,"P.8"}</definedName>
    <definedName name="wrn.３ヶ月生産計画連絡書." localSheetId="6" hidden="1">{"翌3ヶ月P.1",#N/A,FALSE,"P.1";"翌3ヶ月P.2",#N/A,FALSE,"P.2";"翌3ヶ月P.3",#N/A,FALSE,"P.3";"翌3ヶ月P.4",#N/A,FALSE,"P.4";"翌3ヶ月P.5",#N/A,FALSE,"P.5";"翌3ヶ月P.6",#N/A,FALSE,"P.6";"翌3ヶ月P.7",#N/A,FALSE,"P.7";"翌3ヶ月P.8",#N/A,FALSE,"P.8"}</definedName>
    <definedName name="wrn.３ヶ月生産計画連絡書." localSheetId="29" hidden="1">{"翌3ヶ月P.1",#N/A,FALSE,"P.1";"翌3ヶ月P.2",#N/A,FALSE,"P.2";"翌3ヶ月P.3",#N/A,FALSE,"P.3";"翌3ヶ月P.4",#N/A,FALSE,"P.4";"翌3ヶ月P.5",#N/A,FALSE,"P.5";"翌3ヶ月P.6",#N/A,FALSE,"P.6";"翌3ヶ月P.7",#N/A,FALSE,"P.7";"翌3ヶ月P.8",#N/A,FALSE,"P.8"}</definedName>
    <definedName name="wrn.３ヶ月生産計画連絡書." localSheetId="5" hidden="1">{"翌3ヶ月P.1",#N/A,FALSE,"P.1";"翌3ヶ月P.2",#N/A,FALSE,"P.2";"翌3ヶ月P.3",#N/A,FALSE,"P.3";"翌3ヶ月P.4",#N/A,FALSE,"P.4";"翌3ヶ月P.5",#N/A,FALSE,"P.5";"翌3ヶ月P.6",#N/A,FALSE,"P.6";"翌3ヶ月P.7",#N/A,FALSE,"P.7";"翌3ヶ月P.8",#N/A,FALSE,"P.8"}</definedName>
    <definedName name="wrn.３ヶ月生産計画連絡書." hidden="1">{"翌3ヶ月P.1",#N/A,FALSE,"P.1";"翌3ヶ月P.2",#N/A,FALSE,"P.2";"翌3ヶ月P.3",#N/A,FALSE,"P.3";"翌3ヶ月P.4",#N/A,FALSE,"P.4";"翌3ヶ月P.5",#N/A,FALSE,"P.5";"翌3ヶ月P.6",#N/A,FALSE,"P.6";"翌3ヶ月P.7",#N/A,FALSE,"P.7";"翌3ヶ月P.8",#N/A,FALSE,"P.8"}</definedName>
    <definedName name="wrn.FORM1." localSheetId="4" hidden="1">{#N/A,#N/A,FALSE,"COMP"}</definedName>
    <definedName name="wrn.FORM1." localSheetId="6" hidden="1">{#N/A,#N/A,FALSE,"COMP"}</definedName>
    <definedName name="wrn.FORM1." localSheetId="18">{#N/A,#N/A,FALSE,"COMP"}</definedName>
    <definedName name="wrn.FORM1." localSheetId="29" hidden="1">{#N/A,#N/A,FALSE,"COMP"}</definedName>
    <definedName name="wrn.FORM1." localSheetId="5" hidden="1">{#N/A,#N/A,FALSE,"COMP"}</definedName>
    <definedName name="wrn.FORM1." hidden="1">{#N/A,#N/A,FALSE,"COMP"}</definedName>
    <definedName name="wrn.ＧＬ用." localSheetId="4" hidden="1">{"GL用",#N/A,FALSE,"97年度上期計画 (TAL見込み)"}</definedName>
    <definedName name="wrn.ＧＬ用." localSheetId="6" hidden="1">{"GL用",#N/A,FALSE,"97年度上期計画 (TAL見込み)"}</definedName>
    <definedName name="wrn.ＧＬ用." localSheetId="18">{"GL用",#N/A,FALSE,"97年度上期計画 (TAL見込み)"}</definedName>
    <definedName name="wrn.ＧＬ用." localSheetId="29" hidden="1">{"GL用",#N/A,FALSE,"97年度上期計画 (TAL見込み)"}</definedName>
    <definedName name="wrn.ＧＬ用." localSheetId="5" hidden="1">{"GL用",#N/A,FALSE,"97年度上期計画 (TAL見込み)"}</definedName>
    <definedName name="wrn.ＧＬ用." hidden="1">{"GL用",#N/A,FALSE,"97年度上期計画 (TAL見込み)"}</definedName>
    <definedName name="wrn.企画台数." localSheetId="4"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企画台数." localSheetId="6"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企画台数." localSheetId="18">{"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企画台数." localSheetId="29"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企画台数." localSheetId="5"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企画台数." hidden="1">{"企画台数送付状",#N/A,TRUE,"送付状";"企画台数全世界",#N/A,TRUE,"企画台数(全世界)";"企画台数国内",#N/A,TRUE,"企画台数(国内)";"企画台数海外",#N/A,TRUE,"企画台数(海外)";"企画台数米州",#N/A,TRUE,"企画台数(米州)";"企画台数USA",#N/A,TRUE,"企画台数(USA)";"企画台数USA以外",#N/A,TRUE,"企画台数(USA以外)";"企画台数欧州",#N/A,TRUE,"企画台数(欧州)";"企画台数豪亜",#N/A,TRUE,"企画台数(豪亜)"}</definedName>
    <definedName name="wrn.国別." localSheetId="4" hidden="1">{"国別",#N/A,FALSE,"96下期"}</definedName>
    <definedName name="wrn.国別." localSheetId="6" hidden="1">{"国別",#N/A,FALSE,"96下期"}</definedName>
    <definedName name="wrn.国別." localSheetId="18">{"国別",#N/A,FALSE,"96下期"}</definedName>
    <definedName name="wrn.国別." localSheetId="29" hidden="1">{"国別",#N/A,FALSE,"96下期"}</definedName>
    <definedName name="wrn.国別." localSheetId="5" hidden="1">{"国別",#N/A,FALSE,"96下期"}</definedName>
    <definedName name="wrn.国別." hidden="1">{"国別",#N/A,FALSE,"96下期"}</definedName>
    <definedName name="wrn.当月生産計画連絡書." localSheetId="4" hidden="1">{"当月P.1",#N/A,FALSE,"P.1";"当月P.2",#N/A,FALSE,"P.2";"当月P.3",#N/A,FALSE,"P.3";"当月P.4",#N/A,FALSE,"P.4";"当月P.5",#N/A,FALSE,"P.5";"当月P.6",#N/A,FALSE,"P.6";"当月P.7",#N/A,FALSE,"P.7";"当月P.8",#N/A,FALSE,"P.8"}</definedName>
    <definedName name="wrn.当月生産計画連絡書." localSheetId="6" hidden="1">{"当月P.1",#N/A,FALSE,"P.1";"当月P.2",#N/A,FALSE,"P.2";"当月P.3",#N/A,FALSE,"P.3";"当月P.4",#N/A,FALSE,"P.4";"当月P.5",#N/A,FALSE,"P.5";"当月P.6",#N/A,FALSE,"P.6";"当月P.7",#N/A,FALSE,"P.7";"当月P.8",#N/A,FALSE,"P.8"}</definedName>
    <definedName name="wrn.当月生産計画連絡書." localSheetId="18">{"当月P.1",#N/A,FALSE,"P.1";"当月P.2",#N/A,FALSE,"P.2";"当月P.3",#N/A,FALSE,"P.3";"当月P.4",#N/A,FALSE,"P.4";"当月P.5",#N/A,FALSE,"P.5";"当月P.6",#N/A,FALSE,"P.6";"当月P.7",#N/A,FALSE,"P.7";"当月P.8",#N/A,FALSE,"P.8"}</definedName>
    <definedName name="wrn.当月生産計画連絡書." localSheetId="29" hidden="1">{"当月P.1",#N/A,FALSE,"P.1";"当月P.2",#N/A,FALSE,"P.2";"当月P.3",#N/A,FALSE,"P.3";"当月P.4",#N/A,FALSE,"P.4";"当月P.5",#N/A,FALSE,"P.5";"当月P.6",#N/A,FALSE,"P.6";"当月P.7",#N/A,FALSE,"P.7";"当月P.8",#N/A,FALSE,"P.8"}</definedName>
    <definedName name="wrn.当月生産計画連絡書." localSheetId="5" hidden="1">{"当月P.1",#N/A,FALSE,"P.1";"当月P.2",#N/A,FALSE,"P.2";"当月P.3",#N/A,FALSE,"P.3";"当月P.4",#N/A,FALSE,"P.4";"当月P.5",#N/A,FALSE,"P.5";"当月P.6",#N/A,FALSE,"P.6";"当月P.7",#N/A,FALSE,"P.7";"当月P.8",#N/A,FALSE,"P.8"}</definedName>
    <definedName name="wrn.当月生産計画連絡書." hidden="1">{"当月P.1",#N/A,FALSE,"P.1";"当月P.2",#N/A,FALSE,"P.2";"当月P.3",#N/A,FALSE,"P.3";"当月P.4",#N/A,FALSE,"P.4";"当月P.5",#N/A,FALSE,"P.5";"当月P.6",#N/A,FALSE,"P.6";"当月P.7",#N/A,FALSE,"P.7";"当月P.8",#N/A,FALSE,"P.8"}</definedName>
    <definedName name="wrn.機種." localSheetId="4" hidden="1">{#N/A,#N/A,FALSE,"96下期"}</definedName>
    <definedName name="wrn.機種." localSheetId="6" hidden="1">{#N/A,#N/A,FALSE,"96下期"}</definedName>
    <definedName name="wrn.機種." localSheetId="18">{#N/A,#N/A,FALSE,"96下期"}</definedName>
    <definedName name="wrn.機種." localSheetId="29" hidden="1">{#N/A,#N/A,FALSE,"96下期"}</definedName>
    <definedName name="wrn.機種." localSheetId="5" hidden="1">{#N/A,#N/A,FALSE,"96下期"}</definedName>
    <definedName name="wrn.機種." hidden="1">{#N/A,#N/A,FALSE,"96下期"}</definedName>
    <definedName name="wrn.生産計画サマリー." localSheetId="4" hidden="1">{"生産計画サマリー",#N/A,FALSE,"ｻﾏﾘｰ"}</definedName>
    <definedName name="wrn.生産計画サマリー." localSheetId="6" hidden="1">{"生産計画サマリー",#N/A,FALSE,"ｻﾏﾘｰ"}</definedName>
    <definedName name="wrn.生産計画サマリー." localSheetId="18">{"生産計画サマリー",#N/A,FALSE,"ｻﾏﾘｰ"}</definedName>
    <definedName name="wrn.生産計画サマリー." localSheetId="29" hidden="1">{"生産計画サマリー",#N/A,FALSE,"ｻﾏﾘｰ"}</definedName>
    <definedName name="wrn.生産計画サマリー." localSheetId="5" hidden="1">{"生産計画サマリー",#N/A,FALSE,"ｻﾏﾘｰ"}</definedName>
    <definedName name="wrn.生産計画サマリー." hidden="1">{"生産計画サマリー",#N/A,FALSE,"ｻﾏﾘｰ"}</definedName>
    <definedName name="wrn.販売台数計画." localSheetId="4" hidden="1">{"年販売台数計画",#N/A,FALSE,"販売台数計画";"月販売台数計画",#N/A,FALSE,"販売台数計画"}</definedName>
    <definedName name="wrn.販売台数計画." localSheetId="6" hidden="1">{"年販売台数計画",#N/A,FALSE,"販売台数計画";"月販売台数計画",#N/A,FALSE,"販売台数計画"}</definedName>
    <definedName name="wrn.販売台数計画." localSheetId="18">{"年販売台数計画",#N/A,FALSE,"販売台数計画";"月販売台数計画",#N/A,FALSE,"販売台数計画"}</definedName>
    <definedName name="wrn.販売台数計画." localSheetId="29" hidden="1">{"年販売台数計画",#N/A,FALSE,"販売台数計画";"月販売台数計画",#N/A,FALSE,"販売台数計画"}</definedName>
    <definedName name="wrn.販売台数計画." localSheetId="5" hidden="1">{"年販売台数計画",#N/A,FALSE,"販売台数計画";"月販売台数計画",#N/A,FALSE,"販売台数計画"}</definedName>
    <definedName name="wrn.販売台数計画." hidden="1">{"年販売台数計画",#N/A,FALSE,"販売台数計画";"月販売台数計画",#N/A,FALSE,"販売台数計画"}</definedName>
    <definedName name="WWW" localSheetId="4" hidden="1">{"年販売台数計画",#N/A,FALSE,"販売台数計画";"月販売台数計画",#N/A,FALSE,"販売台数計画"}</definedName>
    <definedName name="WWW" localSheetId="6" hidden="1">{"年販売台数計画",#N/A,FALSE,"販売台数計画";"月販売台数計画",#N/A,FALSE,"販売台数計画"}</definedName>
    <definedName name="WWW" localSheetId="29" hidden="1">{"年販売台数計画",#N/A,FALSE,"販売台数計画";"月販売台数計画",#N/A,FALSE,"販売台数計画"}</definedName>
    <definedName name="WWW" localSheetId="5" hidden="1">{"年販売台数計画",#N/A,FALSE,"販売台数計画";"月販売台数計画",#N/A,FALSE,"販売台数計画"}</definedName>
    <definedName name="ＷＷＷ" localSheetId="18">#REF!</definedName>
    <definedName name="ＷＷＷ">#N/A</definedName>
    <definedName name="ＷＷＷＷＷＷ" localSheetId="18">#REF!</definedName>
    <definedName name="ＷＷＷＷＷＷ">#N/A</definedName>
    <definedName name="X" localSheetId="18">#REF!</definedName>
    <definedName name="X">#N/A</definedName>
    <definedName name="X00reku_入力画面_List">#REF!</definedName>
    <definedName name="X00X４３８_X438_全体___改定版__List">#REF!</definedName>
    <definedName name="X00X４３８_X438_全体___改定版__List1">#REF!</definedName>
    <definedName name="X00X４３８_X438_全体___改定版__List2">#REF!</definedName>
    <definedName name="X99reku_menu_List">#REF!</definedName>
    <definedName name="xg" localSheetId="18">#REF!</definedName>
    <definedName name="xg">#N/A</definedName>
    <definedName name="xxx" localSheetId="18">#REF!</definedName>
    <definedName name="xxx">#N/A</definedName>
    <definedName name="XXXXX" localSheetId="4" hidden="1">{"年販売台数計画",#N/A,FALSE,"販売台数計画";"月販売台数計画",#N/A,FALSE,"販売台数計画"}</definedName>
    <definedName name="XXXXX" localSheetId="6" hidden="1">{"年販売台数計画",#N/A,FALSE,"販売台数計画";"月販売台数計画",#N/A,FALSE,"販売台数計画"}</definedName>
    <definedName name="XXXXX" localSheetId="18">{"年販売台数計画",#N/A,FALSE,"販売台数計画";"月販売台数計画",#N/A,FALSE,"販売台数計画"}</definedName>
    <definedName name="XXXXX" localSheetId="29" hidden="1">{"年販売台数計画",#N/A,FALSE,"販売台数計画";"月販売台数計画",#N/A,FALSE,"販売台数計画"}</definedName>
    <definedName name="XXXXX" localSheetId="5" hidden="1">{"年販売台数計画",#N/A,FALSE,"販売台数計画";"月販売台数計画",#N/A,FALSE,"販売台数計画"}</definedName>
    <definedName name="XXXXX" hidden="1">{"年販売台数計画",#N/A,FALSE,"販売台数計画";"月販売台数計画",#N/A,FALSE,"販売台数計画"}</definedName>
    <definedName name="Y" localSheetId="18">#REF!</definedName>
    <definedName name="Y">#N/A</definedName>
    <definedName name="z" hidden="1">#REF!</definedName>
    <definedName name="Zip">#REF!</definedName>
    <definedName name="ｚｚ" localSheetId="4" hidden="1">{"GL用",#N/A,FALSE,"97年度上期計画 (TAL見込み)"}</definedName>
    <definedName name="ｚｚ" localSheetId="6" hidden="1">{"GL用",#N/A,FALSE,"97年度上期計画 (TAL見込み)"}</definedName>
    <definedName name="ｚｚ" localSheetId="18">{"GL用",#N/A,FALSE,"97年度上期計画 (TAL見込み)"}</definedName>
    <definedName name="ｚｚ" localSheetId="29" hidden="1">{"GL用",#N/A,FALSE,"97年度上期計画 (TAL見込み)"}</definedName>
    <definedName name="ｚｚ" localSheetId="5" hidden="1">{"GL用",#N/A,FALSE,"97年度上期計画 (TAL見込み)"}</definedName>
    <definedName name="ｚｚ" hidden="1">{"GL用",#N/A,FALSE,"97年度上期計画 (TAL見込み)"}</definedName>
    <definedName name="zzz" hidden="1">#REF!</definedName>
    <definedName name="zzzz" hidden="1">#REF!</definedName>
    <definedName name="あ" localSheetId="18">#REF!</definedName>
    <definedName name="あ">#N/A</definedName>
    <definedName name="あ１">#REF!</definedName>
    <definedName name="あｈ６">#REF!</definedName>
    <definedName name="あＳ" localSheetId="18">#REF!</definedName>
    <definedName name="あＳ">#N/A</definedName>
    <definedName name="あｓｄ" localSheetId="18">#REF!</definedName>
    <definedName name="あｓｄ">#N/A</definedName>
    <definedName name="あｗｓくぇ３でえ">#N/A</definedName>
    <definedName name="ああ" localSheetId="18">#REF!</definedName>
    <definedName name="ああ">#N/A</definedName>
    <definedName name="ああ１">#N/A</definedName>
    <definedName name="ああｓｓｄ３３ｒ３">#N/A</definedName>
    <definedName name="あああ" localSheetId="18">#REF!</definedName>
    <definedName name="あああ">#N/A</definedName>
    <definedName name="あああＳＳ" localSheetId="18">#REF!</definedName>
    <definedName name="あああＳＳ">#N/A</definedName>
    <definedName name="ああああ" localSheetId="18">#REF!</definedName>
    <definedName name="ああああ">#N/A</definedName>
    <definedName name="あああああ" localSheetId="18">#REF!</definedName>
    <definedName name="あああああ">#N/A</definedName>
    <definedName name="ああああああ" localSheetId="18">#REF!</definedName>
    <definedName name="ああああああ">#N/A</definedName>
    <definedName name="あいうえお" localSheetId="18">#REF!</definedName>
    <definedName name="あいうえお">#N/A</definedName>
    <definedName name="あん" localSheetId="18">#REF!</definedName>
    <definedName name="あん">#N/A</definedName>
    <definedName name="い" localSheetId="18">#REF!</definedName>
    <definedName name="い">#N/A</definedName>
    <definedName name="いいいいい" localSheetId="18">#REF!</definedName>
    <definedName name="いいいいい">#N/A</definedName>
    <definedName name="イメージ" localSheetId="18">#REF!</definedName>
    <definedName name="イメージ">#N/A</definedName>
    <definedName name="イメージ2" localSheetId="18">#REF!</definedName>
    <definedName name="イメージ2">#N/A</definedName>
    <definedName name="う" localSheetId="18">#REF!</definedName>
    <definedName name="う">#N/A</definedName>
    <definedName name="うう" localSheetId="4" hidden="1">{"年販売台数計画",#N/A,FALSE,"販売台数計画";"月販売台数計画",#N/A,FALSE,"販売台数計画"}</definedName>
    <definedName name="うう" localSheetId="6" hidden="1">{"年販売台数計画",#N/A,FALSE,"販売台数計画";"月販売台数計画",#N/A,FALSE,"販売台数計画"}</definedName>
    <definedName name="うう" localSheetId="18">{"年販売台数計画",#N/A,FALSE,"販売台数計画";"月販売台数計画",#N/A,FALSE,"販売台数計画"}</definedName>
    <definedName name="うう" localSheetId="29" hidden="1">{"年販売台数計画",#N/A,FALSE,"販売台数計画";"月販売台数計画",#N/A,FALSE,"販売台数計画"}</definedName>
    <definedName name="うう" localSheetId="5" hidden="1">{"年販売台数計画",#N/A,FALSE,"販売台数計画";"月販売台数計画",#N/A,FALSE,"販売台数計画"}</definedName>
    <definedName name="うう" hidden="1">{"年販売台数計画",#N/A,FALSE,"販売台数計画";"月販売台数計画",#N/A,FALSE,"販売台数計画"}</definedName>
    <definedName name="え" localSheetId="18">#REF!</definedName>
    <definedName name="え">#N/A</definedName>
    <definedName name="ええ" localSheetId="4" hidden="1">{"年販売台数計画",#N/A,FALSE,"販売台数計画";"月販売台数計画",#N/A,FALSE,"販売台数計画"}</definedName>
    <definedName name="ええ" localSheetId="6" hidden="1">{"年販売台数計画",#N/A,FALSE,"販売台数計画";"月販売台数計画",#N/A,FALSE,"販売台数計画"}</definedName>
    <definedName name="ええ" localSheetId="18">{"年販売台数計画",#N/A,FALSE,"販売台数計画";"月販売台数計画",#N/A,FALSE,"販売台数計画"}</definedName>
    <definedName name="ええ" localSheetId="29" hidden="1">{"年販売台数計画",#N/A,FALSE,"販売台数計画";"月販売台数計画",#N/A,FALSE,"販売台数計画"}</definedName>
    <definedName name="ええ" localSheetId="5" hidden="1">{"年販売台数計画",#N/A,FALSE,"販売台数計画";"月販売台数計画",#N/A,FALSE,"販売台数計画"}</definedName>
    <definedName name="ええ" hidden="1">{"年販売台数計画",#N/A,FALSE,"販売台数計画";"月販売台数計画",#N/A,FALSE,"販売台数計画"}</definedName>
    <definedName name="ｴﾈﾙｷﾞｰ新規">#REF!</definedName>
    <definedName name="おお" localSheetId="4" hidden="1">{"年販売台数計画",#N/A,FALSE,"販売台数計画";"月販売台数計画",#N/A,FALSE,"販売台数計画"}</definedName>
    <definedName name="おお" localSheetId="6" hidden="1">{"年販売台数計画",#N/A,FALSE,"販売台数計画";"月販売台数計画",#N/A,FALSE,"販売台数計画"}</definedName>
    <definedName name="おお" localSheetId="18">{"年販売台数計画",#N/A,FALSE,"販売台数計画";"月販売台数計画",#N/A,FALSE,"販売台数計画"}</definedName>
    <definedName name="おお" localSheetId="29" hidden="1">{"年販売台数計画",#N/A,FALSE,"販売台数計画";"月販売台数計画",#N/A,FALSE,"販売台数計画"}</definedName>
    <definedName name="おお" localSheetId="5" hidden="1">{"年販売台数計画",#N/A,FALSE,"販売台数計画";"月販売台数計画",#N/A,FALSE,"販売台数計画"}</definedName>
    <definedName name="おお" hidden="1">{"年販売台数計画",#N/A,FALSE,"販売台数計画";"月販売台数計画",#N/A,FALSE,"販売台数計画"}</definedName>
    <definedName name="おおお" localSheetId="18">#REF!</definedName>
    <definedName name="おおお">#N/A</definedName>
    <definedName name="カウンター">#REF!</definedName>
    <definedName name="かかか" localSheetId="18">#REF!</definedName>
    <definedName name="かかか">#N/A</definedName>
    <definedName name="ｶﾞｿﾘﾝ" localSheetId="4" hidden="1">{"GL用",#N/A,FALSE,"97年度上期計画 (TAL見込み)"}</definedName>
    <definedName name="ｶﾞｿﾘﾝ" localSheetId="6" hidden="1">{"GL用",#N/A,FALSE,"97年度上期計画 (TAL見込み)"}</definedName>
    <definedName name="ｶﾞｿﾘﾝ" localSheetId="18">{"GL用",#N/A,FALSE,"97年度上期計画 (TAL見込み)"}</definedName>
    <definedName name="ｶﾞｿﾘﾝ" localSheetId="29" hidden="1">{"GL用",#N/A,FALSE,"97年度上期計画 (TAL見込み)"}</definedName>
    <definedName name="ｶﾞｿﾘﾝ" localSheetId="5" hidden="1">{"GL用",#N/A,FALSE,"97年度上期計画 (TAL見込み)"}</definedName>
    <definedName name="ｶﾞｿﾘﾝ" hidden="1">{"GL用",#N/A,FALSE,"97年度上期計画 (TAL見込み)"}</definedName>
    <definedName name="カム">#REF!</definedName>
    <definedName name="かり" localSheetId="4" hidden="1">{"翌3ヶ月P.1",#N/A,FALSE,"P.1";"翌3ヶ月P.2",#N/A,FALSE,"P.2";"翌3ヶ月P.3",#N/A,FALSE,"P.3";"翌3ヶ月P.4",#N/A,FALSE,"P.4";"翌3ヶ月P.5",#N/A,FALSE,"P.5";"翌3ヶ月P.6",#N/A,FALSE,"P.6";"翌3ヶ月P.7",#N/A,FALSE,"P.7";"翌3ヶ月P.8",#N/A,FALSE,"P.8"}</definedName>
    <definedName name="かり" localSheetId="6" hidden="1">{"翌3ヶ月P.1",#N/A,FALSE,"P.1";"翌3ヶ月P.2",#N/A,FALSE,"P.2";"翌3ヶ月P.3",#N/A,FALSE,"P.3";"翌3ヶ月P.4",#N/A,FALSE,"P.4";"翌3ヶ月P.5",#N/A,FALSE,"P.5";"翌3ヶ月P.6",#N/A,FALSE,"P.6";"翌3ヶ月P.7",#N/A,FALSE,"P.7";"翌3ヶ月P.8",#N/A,FALSE,"P.8"}</definedName>
    <definedName name="かり" localSheetId="18">{"翌3ヶ月P.1",#N/A,FALSE,"P.1";"翌3ヶ月P.2",#N/A,FALSE,"P.2";"翌3ヶ月P.3",#N/A,FALSE,"P.3";"翌3ヶ月P.4",#N/A,FALSE,"P.4";"翌3ヶ月P.5",#N/A,FALSE,"P.5";"翌3ヶ月P.6",#N/A,FALSE,"P.6";"翌3ヶ月P.7",#N/A,FALSE,"P.7";"翌3ヶ月P.8",#N/A,FALSE,"P.8"}</definedName>
    <definedName name="かり" localSheetId="29" hidden="1">{"翌3ヶ月P.1",#N/A,FALSE,"P.1";"翌3ヶ月P.2",#N/A,FALSE,"P.2";"翌3ヶ月P.3",#N/A,FALSE,"P.3";"翌3ヶ月P.4",#N/A,FALSE,"P.4";"翌3ヶ月P.5",#N/A,FALSE,"P.5";"翌3ヶ月P.6",#N/A,FALSE,"P.6";"翌3ヶ月P.7",#N/A,FALSE,"P.7";"翌3ヶ月P.8",#N/A,FALSE,"P.8"}</definedName>
    <definedName name="かり" localSheetId="5" hidden="1">{"翌3ヶ月P.1",#N/A,FALSE,"P.1";"翌3ヶ月P.2",#N/A,FALSE,"P.2";"翌3ヶ月P.3",#N/A,FALSE,"P.3";"翌3ヶ月P.4",#N/A,FALSE,"P.4";"翌3ヶ月P.5",#N/A,FALSE,"P.5";"翌3ヶ月P.6",#N/A,FALSE,"P.6";"翌3ヶ月P.7",#N/A,FALSE,"P.7";"翌3ヶ月P.8",#N/A,FALSE,"P.8"}</definedName>
    <definedName name="かり" hidden="1">{"翌3ヶ月P.1",#N/A,FALSE,"P.1";"翌3ヶ月P.2",#N/A,FALSE,"P.2";"翌3ヶ月P.3",#N/A,FALSE,"P.3";"翌3ヶ月P.4",#N/A,FALSE,"P.4";"翌3ヶ月P.5",#N/A,FALSE,"P.5";"翌3ヶ月P.6",#N/A,FALSE,"P.6";"翌3ヶ月P.7",#N/A,FALSE,"P.7";"翌3ヶ月P.8",#N/A,FALSE,"P.8"}</definedName>
    <definedName name="カレンダM.D10D">#REF!</definedName>
    <definedName name="カレンダM.D11D">#REF!</definedName>
    <definedName name="カレンダM.D12D">#REF!</definedName>
    <definedName name="カレンダM.D1D">#REF!</definedName>
    <definedName name="カレンダM.D2D">#REF!</definedName>
    <definedName name="カレンダM.D3D">#REF!</definedName>
    <definedName name="カレンダM.D4D">#REF!</definedName>
    <definedName name="カレンダM.D5D">#REF!</definedName>
    <definedName name="カレンダM.D6D">#REF!</definedName>
    <definedName name="カレンダM.D7D">#REF!</definedName>
    <definedName name="カレンダM.D8D">#REF!</definedName>
    <definedName name="カレンダM.D9D">#REF!</definedName>
    <definedName name="かんばん回収">#REF!</definedName>
    <definedName name="きき" localSheetId="4" hidden="1">{"年販売台数計画",#N/A,FALSE,"販売台数計画";"月販売台数計画",#N/A,FALSE,"販売台数計画"}</definedName>
    <definedName name="きき" localSheetId="6" hidden="1">{"年販売台数計画",#N/A,FALSE,"販売台数計画";"月販売台数計画",#N/A,FALSE,"販売台数計画"}</definedName>
    <definedName name="きき" localSheetId="18">{"年販売台数計画",#N/A,FALSE,"販売台数計画";"月販売台数計画",#N/A,FALSE,"販売台数計画"}</definedName>
    <definedName name="きき" localSheetId="29" hidden="1">{"年販売台数計画",#N/A,FALSE,"販売台数計画";"月販売台数計画",#N/A,FALSE,"販売台数計画"}</definedName>
    <definedName name="きき" localSheetId="5" hidden="1">{"年販売台数計画",#N/A,FALSE,"販売台数計画";"月販売台数計画",#N/A,FALSE,"販売台数計画"}</definedName>
    <definedName name="きき" hidden="1">{"年販売台数計画",#N/A,FALSE,"販売台数計画";"月販売台数計画",#N/A,FALSE,"販売台数計画"}</definedName>
    <definedName name="くぁ" localSheetId="4" hidden="1">{"年販売台数計画",#N/A,FALSE,"販売台数計画";"月販売台数計画",#N/A,FALSE,"販売台数計画"}</definedName>
    <definedName name="くぁ" localSheetId="6" hidden="1">{"年販売台数計画",#N/A,FALSE,"販売台数計画";"月販売台数計画",#N/A,FALSE,"販売台数計画"}</definedName>
    <definedName name="くぁ" localSheetId="18">{"年販売台数計画",#N/A,FALSE,"販売台数計画";"月販売台数計画",#N/A,FALSE,"販売台数計画"}</definedName>
    <definedName name="くぁ" localSheetId="29" hidden="1">{"年販売台数計画",#N/A,FALSE,"販売台数計画";"月販売台数計画",#N/A,FALSE,"販売台数計画"}</definedName>
    <definedName name="くぁ" localSheetId="5" hidden="1">{"年販売台数計画",#N/A,FALSE,"販売台数計画";"月販売台数計画",#N/A,FALSE,"販売台数計画"}</definedName>
    <definedName name="くぁ" hidden="1">{"年販売台数計画",#N/A,FALSE,"販売台数計画";"月販売台数計画",#N/A,FALSE,"販売台数計画"}</definedName>
    <definedName name="くぁあ" localSheetId="18">#REF!</definedName>
    <definedName name="くぁあ">#N/A</definedName>
    <definedName name="くぁああ" localSheetId="18">#REF!</definedName>
    <definedName name="くぁああ">#N/A</definedName>
    <definedName name="クエリ1">#REF!</definedName>
    <definedName name="クエリ2">#REF!</definedName>
    <definedName name="クエリ4">#REF!</definedName>
    <definedName name="クエリー1">#REF!</definedName>
    <definedName name="クリア" localSheetId="18">#REF!</definedName>
    <definedName name="クリア">#N/A</definedName>
    <definedName name="クリア3" localSheetId="18">#REF!</definedName>
    <definedName name="クリア3">#N/A</definedName>
    <definedName name="けけ" localSheetId="4" hidden="1">{"年販売台数計画",#N/A,FALSE,"販売台数計画";"月販売台数計画",#N/A,FALSE,"販売台数計画"}</definedName>
    <definedName name="けけ" localSheetId="6" hidden="1">{"年販売台数計画",#N/A,FALSE,"販売台数計画";"月販売台数計画",#N/A,FALSE,"販売台数計画"}</definedName>
    <definedName name="けけ" localSheetId="18">{"年販売台数計画",#N/A,FALSE,"販売台数計画";"月販売台数計画",#N/A,FALSE,"販売台数計画"}</definedName>
    <definedName name="けけ" localSheetId="29" hidden="1">{"年販売台数計画",#N/A,FALSE,"販売台数計画";"月販売台数計画",#N/A,FALSE,"販売台数計画"}</definedName>
    <definedName name="けけ" localSheetId="5" hidden="1">{"年販売台数計画",#N/A,FALSE,"販売台数計画";"月販売台数計画",#N/A,FALSE,"販売台数計画"}</definedName>
    <definedName name="けけ" hidden="1">{"年販売台数計画",#N/A,FALSE,"販売台数計画";"月販売台数計画",#N/A,FALSE,"販売台数計画"}</definedName>
    <definedName name="けんこう" localSheetId="18">#REF!</definedName>
    <definedName name="けんこう">#N/A</definedName>
    <definedName name="こ" localSheetId="18">#REF!</definedName>
    <definedName name="こ">#N/A</definedName>
    <definedName name="コード別検索" localSheetId="18">#REF!</definedName>
    <definedName name="コード別検索">#N/A</definedName>
    <definedName name="コピー" localSheetId="18">#REF!</definedName>
    <definedName name="コピー">#N/A</definedName>
    <definedName name="ｺﾋﾟｰ1" localSheetId="18">#REF!</definedName>
    <definedName name="ｺﾋﾟｰ1">#N/A</definedName>
    <definedName name="サイン欄">"テキスト 4,直線 6,直線 7,直線 5"</definedName>
    <definedName name="シート作成" localSheetId="18">#REF!</definedName>
    <definedName name="シート作成">#N/A</definedName>
    <definedName name="シート複写" localSheetId="18">#REF!</definedName>
    <definedName name="シート複写">#N/A</definedName>
    <definedName name="シート選択1" localSheetId="18">#REF!</definedName>
    <definedName name="シート選択1">#N/A</definedName>
    <definedName name="しし" localSheetId="4" hidden="1">{"年販売台数計画",#N/A,FALSE,"販売台数計画";"月販売台数計画",#N/A,FALSE,"販売台数計画"}</definedName>
    <definedName name="しし" localSheetId="6" hidden="1">{"年販売台数計画",#N/A,FALSE,"販売台数計画";"月販売台数計画",#N/A,FALSE,"販売台数計画"}</definedName>
    <definedName name="しし" localSheetId="18">{"年販売台数計画",#N/A,FALSE,"販売台数計画";"月販売台数計画",#N/A,FALSE,"販売台数計画"}</definedName>
    <definedName name="しし" localSheetId="29" hidden="1">{"年販売台数計画",#N/A,FALSE,"販売台数計画";"月販売台数計画",#N/A,FALSE,"販売台数計画"}</definedName>
    <definedName name="しし" localSheetId="5" hidden="1">{"年販売台数計画",#N/A,FALSE,"販売台数計画";"月販売台数計画",#N/A,FALSE,"販売台数計画"}</definedName>
    <definedName name="しし" hidden="1">{"年販売台数計画",#N/A,FALSE,"販売台数計画";"月販売台数計画",#N/A,FALSE,"販売台数計画"}</definedName>
    <definedName name="しししししし" localSheetId="4" hidden="1">{"年販売台数計画",#N/A,FALSE,"販売台数計画";"月販売台数計画",#N/A,FALSE,"販売台数計画"}</definedName>
    <definedName name="しししししし" localSheetId="6" hidden="1">{"年販売台数計画",#N/A,FALSE,"販売台数計画";"月販売台数計画",#N/A,FALSE,"販売台数計画"}</definedName>
    <definedName name="しししししし" localSheetId="18">{"年販売台数計画",#N/A,FALSE,"販売台数計画";"月販売台数計画",#N/A,FALSE,"販売台数計画"}</definedName>
    <definedName name="しししししし" localSheetId="29" hidden="1">{"年販売台数計画",#N/A,FALSE,"販売台数計画";"月販売台数計画",#N/A,FALSE,"販売台数計画"}</definedName>
    <definedName name="しししししし" localSheetId="5" hidden="1">{"年販売台数計画",#N/A,FALSE,"販売台数計画";"月販売台数計画",#N/A,FALSE,"販売台数計画"}</definedName>
    <definedName name="しししししし" hidden="1">{"年販売台数計画",#N/A,FALSE,"販売台数計画";"月販売台数計画",#N/A,FALSE,"販売台数計画"}</definedName>
    <definedName name="システム名">#REF!</definedName>
    <definedName name="すす" localSheetId="4" hidden="1">{"年販売台数計画",#N/A,FALSE,"販売台数計画";"月販売台数計画",#N/A,FALSE,"販売台数計画"}</definedName>
    <definedName name="すす" localSheetId="6" hidden="1">{"年販売台数計画",#N/A,FALSE,"販売台数計画";"月販売台数計画",#N/A,FALSE,"販売台数計画"}</definedName>
    <definedName name="すす" localSheetId="18">{"年販売台数計画",#N/A,FALSE,"販売台数計画";"月販売台数計画",#N/A,FALSE,"販売台数計画"}</definedName>
    <definedName name="すす" localSheetId="29" hidden="1">{"年販売台数計画",#N/A,FALSE,"販売台数計画";"月販売台数計画",#N/A,FALSE,"販売台数計画"}</definedName>
    <definedName name="すす" localSheetId="5" hidden="1">{"年販売台数計画",#N/A,FALSE,"販売台数計画";"月販売台数計画",#N/A,FALSE,"販売台数計画"}</definedName>
    <definedName name="すす" hidden="1">{"年販売台数計画",#N/A,FALSE,"販売台数計画";"月販売台数計画",#N/A,FALSE,"販売台数計画"}</definedName>
    <definedName name="せせ" localSheetId="4" hidden="1">{"年販売台数計画",#N/A,FALSE,"販売台数計画";"月販売台数計画",#N/A,FALSE,"販売台数計画"}</definedName>
    <definedName name="せせ" localSheetId="6" hidden="1">{"年販売台数計画",#N/A,FALSE,"販売台数計画";"月販売台数計画",#N/A,FALSE,"販売台数計画"}</definedName>
    <definedName name="せせ" localSheetId="18">{"年販売台数計画",#N/A,FALSE,"販売台数計画";"月販売台数計画",#N/A,FALSE,"販売台数計画"}</definedName>
    <definedName name="せせ" localSheetId="29" hidden="1">{"年販売台数計画",#N/A,FALSE,"販売台数計画";"月販売台数計画",#N/A,FALSE,"販売台数計画"}</definedName>
    <definedName name="せせ" localSheetId="5" hidden="1">{"年販売台数計画",#N/A,FALSE,"販売台数計画";"月販売台数計画",#N/A,FALSE,"販売台数計画"}</definedName>
    <definedName name="せせ" hidden="1">{"年販売台数計画",#N/A,FALSE,"販売台数計画";"月販売台数計画",#N/A,FALSE,"販売台数計画"}</definedName>
    <definedName name="ｾｯﾁﾝｸﾞ">#REF!</definedName>
    <definedName name="ｾｯﾁﾝｸﾞ歩行">#REF!</definedName>
    <definedName name="そ" localSheetId="18">#REF!</definedName>
    <definedName name="そ">#N/A</definedName>
    <definedName name="そそそそそ" localSheetId="4" hidden="1">{"年販売台数計画",#N/A,FALSE,"販売台数計画";"月販売台数計画",#N/A,FALSE,"販売台数計画"}</definedName>
    <definedName name="そそそそそ" localSheetId="6" hidden="1">{"年販売台数計画",#N/A,FALSE,"販売台数計画";"月販売台数計画",#N/A,FALSE,"販売台数計画"}</definedName>
    <definedName name="そそそそそ" localSheetId="18">{"年販売台数計画",#N/A,FALSE,"販売台数計画";"月販売台数計画",#N/A,FALSE,"販売台数計画"}</definedName>
    <definedName name="そそそそそ" localSheetId="29" hidden="1">{"年販売台数計画",#N/A,FALSE,"販売台数計画";"月販売台数計画",#N/A,FALSE,"販売台数計画"}</definedName>
    <definedName name="そそそそそ" localSheetId="5" hidden="1">{"年販売台数計画",#N/A,FALSE,"販売台数計画";"月販売台数計画",#N/A,FALSE,"販売台数計画"}</definedName>
    <definedName name="そそそそそ" hidden="1">{"年販売台数計画",#N/A,FALSE,"販売台数計画";"月販売台数計画",#N/A,FALSE,"販売台数計画"}</definedName>
    <definedName name="そそそそそそ" localSheetId="4" hidden="1">{"年販売台数計画",#N/A,FALSE,"販売台数計画";"月販売台数計画",#N/A,FALSE,"販売台数計画"}</definedName>
    <definedName name="そそそそそそ" localSheetId="6" hidden="1">{"年販売台数計画",#N/A,FALSE,"販売台数計画";"月販売台数計画",#N/A,FALSE,"販売台数計画"}</definedName>
    <definedName name="そそそそそそ" localSheetId="18">{"年販売台数計画",#N/A,FALSE,"販売台数計画";"月販売台数計画",#N/A,FALSE,"販売台数計画"}</definedName>
    <definedName name="そそそそそそ" localSheetId="29" hidden="1">{"年販売台数計画",#N/A,FALSE,"販売台数計画";"月販売台数計画",#N/A,FALSE,"販売台数計画"}</definedName>
    <definedName name="そそそそそそ" localSheetId="5" hidden="1">{"年販売台数計画",#N/A,FALSE,"販売台数計画";"月販売台数計画",#N/A,FALSE,"販売台数計画"}</definedName>
    <definedName name="そそそそそそ" hidden="1">{"年販売台数計画",#N/A,FALSE,"販売台数計画";"月販売台数計画",#N/A,FALSE,"販売台数計画"}</definedName>
    <definedName name="その１０">#N/A</definedName>
    <definedName name="その１１">#N/A</definedName>
    <definedName name="その１２">#N/A</definedName>
    <definedName name="その１３">#N/A</definedName>
    <definedName name="その２">#N/A</definedName>
    <definedName name="その３">#N/A</definedName>
    <definedName name="その４">#N/A</definedName>
    <definedName name="その５">#N/A</definedName>
    <definedName name="その６">#N/A</definedName>
    <definedName name="その７">#N/A</definedName>
    <definedName name="その８">#N/A</definedName>
    <definedName name="その９">#N/A</definedName>
    <definedName name="その三" localSheetId="18">#REF!</definedName>
    <definedName name="その三">#N/A</definedName>
    <definedName name="その他" localSheetId="18">#REF!</definedName>
    <definedName name="その他">#N/A</definedName>
    <definedName name="たたた" localSheetId="18">#REF!</definedName>
    <definedName name="たたた">#N/A</definedName>
    <definedName name="たたたた" localSheetId="4" hidden="1">{"年販売台数計画",#N/A,FALSE,"販売台数計画";"月販売台数計画",#N/A,FALSE,"販売台数計画"}</definedName>
    <definedName name="たたたた" localSheetId="6" hidden="1">{"年販売台数計画",#N/A,FALSE,"販売台数計画";"月販売台数計画",#N/A,FALSE,"販売台数計画"}</definedName>
    <definedName name="たたたた" localSheetId="18">{"年販売台数計画",#N/A,FALSE,"販売台数計画";"月販売台数計画",#N/A,FALSE,"販売台数計画"}</definedName>
    <definedName name="たたたた" localSheetId="29" hidden="1">{"年販売台数計画",#N/A,FALSE,"販売台数計画";"月販売台数計画",#N/A,FALSE,"販売台数計画"}</definedName>
    <definedName name="たたたた" localSheetId="5" hidden="1">{"年販売台数計画",#N/A,FALSE,"販売台数計画";"月販売台数計画",#N/A,FALSE,"販売台数計画"}</definedName>
    <definedName name="たたたた" hidden="1">{"年販売台数計画",#N/A,FALSE,"販売台数計画";"月販売台数計画",#N/A,FALSE,"販売台数計画"}</definedName>
    <definedName name="たたたたた" localSheetId="4" hidden="1">{"年販売台数計画",#N/A,FALSE,"販売台数計画";"月販売台数計画",#N/A,FALSE,"販売台数計画"}</definedName>
    <definedName name="たたたたた" localSheetId="6" hidden="1">{"年販売台数計画",#N/A,FALSE,"販売台数計画";"月販売台数計画",#N/A,FALSE,"販売台数計画"}</definedName>
    <definedName name="たたたたた" localSheetId="18">{"年販売台数計画",#N/A,FALSE,"販売台数計画";"月販売台数計画",#N/A,FALSE,"販売台数計画"}</definedName>
    <definedName name="たたたたた" localSheetId="29" hidden="1">{"年販売台数計画",#N/A,FALSE,"販売台数計画";"月販売台数計画",#N/A,FALSE,"販売台数計画"}</definedName>
    <definedName name="たたたたた" localSheetId="5" hidden="1">{"年販売台数計画",#N/A,FALSE,"販売台数計画";"月販売台数計画",#N/A,FALSE,"販売台数計画"}</definedName>
    <definedName name="たたたたた" hidden="1">{"年販売台数計画",#N/A,FALSE,"販売台数計画";"月販売台数計画",#N/A,FALSE,"販売台数計画"}</definedName>
    <definedName name="たたたたたた" localSheetId="18">#REF!</definedName>
    <definedName name="たたたたたた">#N/A</definedName>
    <definedName name="ち" localSheetId="18">#REF!</definedName>
    <definedName name="ち">#N/A</definedName>
    <definedName name="ちち" localSheetId="4" hidden="1">{"年販売台数計画",#N/A,FALSE,"販売台数計画";"月販売台数計画",#N/A,FALSE,"販売台数計画"}</definedName>
    <definedName name="ちち" localSheetId="6" hidden="1">{"年販売台数計画",#N/A,FALSE,"販売台数計画";"月販売台数計画",#N/A,FALSE,"販売台数計画"}</definedName>
    <definedName name="ちち" localSheetId="18">{"年販売台数計画",#N/A,FALSE,"販売台数計画";"月販売台数計画",#N/A,FALSE,"販売台数計画"}</definedName>
    <definedName name="ちち" localSheetId="29" hidden="1">{"年販売台数計画",#N/A,FALSE,"販売台数計画";"月販売台数計画",#N/A,FALSE,"販売台数計画"}</definedName>
    <definedName name="ちち" localSheetId="5" hidden="1">{"年販売台数計画",#N/A,FALSE,"販売台数計画";"月販売台数計画",#N/A,FALSE,"販売台数計画"}</definedName>
    <definedName name="ちち" hidden="1">{"年販売台数計画",#N/A,FALSE,"販売台数計画";"月販売台数計画",#N/A,FALSE,"販売台数計画"}</definedName>
    <definedName name="っそ">#REF!</definedName>
    <definedName name="つつ" localSheetId="4" hidden="1">{"年販売台数計画",#N/A,FALSE,"販売台数計画";"月販売台数計画",#N/A,FALSE,"販売台数計画"}</definedName>
    <definedName name="つつ" localSheetId="6" hidden="1">{"年販売台数計画",#N/A,FALSE,"販売台数計画";"月販売台数計画",#N/A,FALSE,"販売台数計画"}</definedName>
    <definedName name="つつ" localSheetId="18">{"年販売台数計画",#N/A,FALSE,"販売台数計画";"月販売台数計画",#N/A,FALSE,"販売台数計画"}</definedName>
    <definedName name="つつ" localSheetId="29" hidden="1">{"年販売台数計画",#N/A,FALSE,"販売台数計画";"月販売台数計画",#N/A,FALSE,"販売台数計画"}</definedName>
    <definedName name="つつ" localSheetId="5" hidden="1">{"年販売台数計画",#N/A,FALSE,"販売台数計画";"月販売台数計画",#N/A,FALSE,"販売台数計画"}</definedName>
    <definedName name="つつ" hidden="1">{"年販売台数計画",#N/A,FALSE,"販売台数計画";"月販売台数計画",#N/A,FALSE,"販売台数計画"}</definedName>
    <definedName name="ディーゼル" localSheetId="4" hidden="1">{"GL用",#N/A,FALSE,"97年度上期計画 (TAL見込み)"}</definedName>
    <definedName name="ディーゼル" localSheetId="6" hidden="1">{"GL用",#N/A,FALSE,"97年度上期計画 (TAL見込み)"}</definedName>
    <definedName name="ディーゼル" localSheetId="18">{"GL用",#N/A,FALSE,"97年度上期計画 (TAL見込み)"}</definedName>
    <definedName name="ディーゼル" localSheetId="29" hidden="1">{"GL用",#N/A,FALSE,"97年度上期計画 (TAL見込み)"}</definedName>
    <definedName name="ディーゼル" localSheetId="5" hidden="1">{"GL用",#N/A,FALSE,"97年度上期計画 (TAL見込み)"}</definedName>
    <definedName name="ディーゼル" hidden="1">{"GL用",#N/A,FALSE,"97年度上期計画 (TAL見込み)"}</definedName>
    <definedName name="データ" localSheetId="18">#REF!</definedName>
    <definedName name="データ">#N/A</definedName>
    <definedName name="データの変換">#REF!</definedName>
    <definedName name="てて" localSheetId="4" hidden="1">{"年販売台数計画",#N/A,FALSE,"販売台数計画";"月販売台数計画",#N/A,FALSE,"販売台数計画"}</definedName>
    <definedName name="てて" localSheetId="6" hidden="1">{"年販売台数計画",#N/A,FALSE,"販売台数計画";"月販売台数計画",#N/A,FALSE,"販売台数計画"}</definedName>
    <definedName name="てて" localSheetId="18">{"年販売台数計画",#N/A,FALSE,"販売台数計画";"月販売台数計画",#N/A,FALSE,"販売台数計画"}</definedName>
    <definedName name="てて" localSheetId="29" hidden="1">{"年販売台数計画",#N/A,FALSE,"販売台数計画";"月販売台数計画",#N/A,FALSE,"販売台数計画"}</definedName>
    <definedName name="てて" localSheetId="5" hidden="1">{"年販売台数計画",#N/A,FALSE,"販売台数計画";"月販売台数計画",#N/A,FALSE,"販売台数計画"}</definedName>
    <definedName name="てて" hidden="1">{"年販売台数計画",#N/A,FALSE,"販売台数計画";"月販売台数計画",#N/A,FALSE,"販売台数計画"}</definedName>
    <definedName name="とと" localSheetId="4" hidden="1">{"年販売台数計画",#N/A,FALSE,"販売台数計画";"月販売台数計画",#N/A,FALSE,"販売台数計画"}</definedName>
    <definedName name="とと" localSheetId="6" hidden="1">{"年販売台数計画",#N/A,FALSE,"販売台数計画";"月販売台数計画",#N/A,FALSE,"販売台数計画"}</definedName>
    <definedName name="とと" localSheetId="18">{"年販売台数計画",#N/A,FALSE,"販売台数計画";"月販売台数計画",#N/A,FALSE,"販売台数計画"}</definedName>
    <definedName name="とと" localSheetId="29" hidden="1">{"年販売台数計画",#N/A,FALSE,"販売台数計画";"月販売台数計画",#N/A,FALSE,"販売台数計画"}</definedName>
    <definedName name="とと" localSheetId="5" hidden="1">{"年販売台数計画",#N/A,FALSE,"販売台数計画";"月販売台数計画",#N/A,FALSE,"販売台数計画"}</definedName>
    <definedName name="とと" hidden="1">{"年販売台数計画",#N/A,FALSE,"販売台数計画";"月販売台数計画",#N/A,FALSE,"販売台数計画"}</definedName>
    <definedName name="ドロップ記号">"ドロップ記号"</definedName>
    <definedName name="なな" localSheetId="4" hidden="1">{"年販売台数計画",#N/A,FALSE,"販売台数計画";"月販売台数計画",#N/A,FALSE,"販売台数計画"}</definedName>
    <definedName name="なな" localSheetId="6" hidden="1">{"年販売台数計画",#N/A,FALSE,"販売台数計画";"月販売台数計画",#N/A,FALSE,"販売台数計画"}</definedName>
    <definedName name="なな" localSheetId="18">{"年販売台数計画",#N/A,FALSE,"販売台数計画";"月販売台数計画",#N/A,FALSE,"販売台数計画"}</definedName>
    <definedName name="なな" localSheetId="29" hidden="1">{"年販売台数計画",#N/A,FALSE,"販売台数計画";"月販売台数計画",#N/A,FALSE,"販売台数計画"}</definedName>
    <definedName name="なな" localSheetId="5" hidden="1">{"年販売台数計画",#N/A,FALSE,"販売台数計画";"月販売台数計画",#N/A,FALSE,"販売台数計画"}</definedName>
    <definedName name="なな" hidden="1">{"年販売台数計画",#N/A,FALSE,"販売台数計画";"月販売台数計画",#N/A,FALSE,"販売台数計画"}</definedName>
    <definedName name="ぬ" localSheetId="18">#REF!</definedName>
    <definedName name="ぬ">#N/A</definedName>
    <definedName name="ぬぬ" localSheetId="4" hidden="1">{"年販売台数計画",#N/A,FALSE,"販売台数計画";"月販売台数計画",#N/A,FALSE,"販売台数計画"}</definedName>
    <definedName name="ぬぬ" localSheetId="6" hidden="1">{"年販売台数計画",#N/A,FALSE,"販売台数計画";"月販売台数計画",#N/A,FALSE,"販売台数計画"}</definedName>
    <definedName name="ぬぬ" localSheetId="18">{"年販売台数計画",#N/A,FALSE,"販売台数計画";"月販売台数計画",#N/A,FALSE,"販売台数計画"}</definedName>
    <definedName name="ぬぬ" localSheetId="29" hidden="1">{"年販売台数計画",#N/A,FALSE,"販売台数計画";"月販売台数計画",#N/A,FALSE,"販売台数計画"}</definedName>
    <definedName name="ぬぬ" localSheetId="5" hidden="1">{"年販売台数計画",#N/A,FALSE,"販売台数計画";"月販売台数計画",#N/A,FALSE,"販売台数計画"}</definedName>
    <definedName name="ぬぬ" hidden="1">{"年販売台数計画",#N/A,FALSE,"販売台数計画";"月販売台数計画",#N/A,FALSE,"販売台数計画"}</definedName>
    <definedName name="ぬぬぬ" localSheetId="18">#REF!</definedName>
    <definedName name="ぬぬぬ">#N/A</definedName>
    <definedName name="ぬぬぬぬ" localSheetId="4" hidden="1">{"年販売台数計画",#N/A,FALSE,"販売台数計画";"月販売台数計画",#N/A,FALSE,"販売台数計画"}</definedName>
    <definedName name="ぬぬぬぬ" localSheetId="6" hidden="1">{"年販売台数計画",#N/A,FALSE,"販売台数計画";"月販売台数計画",#N/A,FALSE,"販売台数計画"}</definedName>
    <definedName name="ぬぬぬぬ" localSheetId="18">{"年販売台数計画",#N/A,FALSE,"販売台数計画";"月販売台数計画",#N/A,FALSE,"販売台数計画"}</definedName>
    <definedName name="ぬぬぬぬ" localSheetId="29" hidden="1">{"年販売台数計画",#N/A,FALSE,"販売台数計画";"月販売台数計画",#N/A,FALSE,"販売台数計画"}</definedName>
    <definedName name="ぬぬぬぬ" localSheetId="5" hidden="1">{"年販売台数計画",#N/A,FALSE,"販売台数計画";"月販売台数計画",#N/A,FALSE,"販売台数計画"}</definedName>
    <definedName name="ぬぬぬぬ" hidden="1">{"年販売台数計画",#N/A,FALSE,"販売台数計画";"月販売台数計画",#N/A,FALSE,"販売台数計画"}</definedName>
    <definedName name="ぬぬぬぬけけけ" localSheetId="4" hidden="1">{"年販売台数計画",#N/A,FALSE,"販売台数計画";"月販売台数計画",#N/A,FALSE,"販売台数計画"}</definedName>
    <definedName name="ぬぬぬぬけけけ" localSheetId="6" hidden="1">{"年販売台数計画",#N/A,FALSE,"販売台数計画";"月販売台数計画",#N/A,FALSE,"販売台数計画"}</definedName>
    <definedName name="ぬぬぬぬけけけ" localSheetId="18">{"年販売台数計画",#N/A,FALSE,"販売台数計画";"月販売台数計画",#N/A,FALSE,"販売台数計画"}</definedName>
    <definedName name="ぬぬぬぬけけけ" localSheetId="29" hidden="1">{"年販売台数計画",#N/A,FALSE,"販売台数計画";"月販売台数計画",#N/A,FALSE,"販売台数計画"}</definedName>
    <definedName name="ぬぬぬぬけけけ" localSheetId="5" hidden="1">{"年販売台数計画",#N/A,FALSE,"販売台数計画";"月販売台数計画",#N/A,FALSE,"販売台数計画"}</definedName>
    <definedName name="ぬぬぬぬけけけ" hidden="1">{"年販売台数計画",#N/A,FALSE,"販売台数計画";"月販売台数計画",#N/A,FALSE,"販売台数計画"}</definedName>
    <definedName name="ののの" localSheetId="4" hidden="1">{"年販売台数計画",#N/A,FALSE,"販売台数計画";"月販売台数計画",#N/A,FALSE,"販売台数計画"}</definedName>
    <definedName name="ののの" localSheetId="6" hidden="1">{"年販売台数計画",#N/A,FALSE,"販売台数計画";"月販売台数計画",#N/A,FALSE,"販売台数計画"}</definedName>
    <definedName name="ののの" localSheetId="18">{"年販売台数計画",#N/A,FALSE,"販売台数計画";"月販売台数計画",#N/A,FALSE,"販売台数計画"}</definedName>
    <definedName name="ののの" localSheetId="29" hidden="1">{"年販売台数計画",#N/A,FALSE,"販売台数計画";"月販売台数計画",#N/A,FALSE,"販売台数計画"}</definedName>
    <definedName name="ののの" localSheetId="5" hidden="1">{"年販売台数計画",#N/A,FALSE,"販売台数計画";"月販売台数計画",#N/A,FALSE,"販売台数計画"}</definedName>
    <definedName name="ののの" hidden="1">{"年販売台数計画",#N/A,FALSE,"販売台数計画";"月販売台数計画",#N/A,FALSE,"販売台数計画"}</definedName>
    <definedName name="ﾊﾟｰﾂ正方形グラフ" localSheetId="4" hidden="1">{#N/A,#N/A,FALSE,"96下期"}</definedName>
    <definedName name="ﾊﾟｰﾂ正方形グラフ" localSheetId="6" hidden="1">{#N/A,#N/A,FALSE,"96下期"}</definedName>
    <definedName name="ﾊﾟｰﾂ正方形グラフ" localSheetId="18">{#N/A,#N/A,FALSE,"96下期"}</definedName>
    <definedName name="ﾊﾟｰﾂ正方形グラフ" localSheetId="29" hidden="1">{#N/A,#N/A,FALSE,"96下期"}</definedName>
    <definedName name="ﾊﾟｰﾂ正方形グラフ" localSheetId="5" hidden="1">{#N/A,#N/A,FALSE,"96下期"}</definedName>
    <definedName name="ﾊﾟｰﾂ正方形グラフ" hidden="1">{#N/A,#N/A,FALSE,"96下期"}</definedName>
    <definedName name="はし" localSheetId="18">#REF!</definedName>
    <definedName name="はし">#N/A</definedName>
    <definedName name="ひひこひひひ" localSheetId="4" hidden="1">{"年販売台数計画",#N/A,FALSE,"販売台数計画";"月販売台数計画",#N/A,FALSE,"販売台数計画"}</definedName>
    <definedName name="ひひこひひひ" localSheetId="6" hidden="1">{"年販売台数計画",#N/A,FALSE,"販売台数計画";"月販売台数計画",#N/A,FALSE,"販売台数計画"}</definedName>
    <definedName name="ひひこひひひ" localSheetId="18">{"年販売台数計画",#N/A,FALSE,"販売台数計画";"月販売台数計画",#N/A,FALSE,"販売台数計画"}</definedName>
    <definedName name="ひひこひひひ" localSheetId="29" hidden="1">{"年販売台数計画",#N/A,FALSE,"販売台数計画";"月販売台数計画",#N/A,FALSE,"販売台数計画"}</definedName>
    <definedName name="ひひこひひひ" localSheetId="5" hidden="1">{"年販売台数計画",#N/A,FALSE,"販売台数計画";"月販売台数計画",#N/A,FALSE,"販売台数計画"}</definedName>
    <definedName name="ひひこひひひ" hidden="1">{"年販売台数計画",#N/A,FALSE,"販売台数計画";"月販売台数計画",#N/A,FALSE,"販売台数計画"}</definedName>
    <definedName name="フィルタ範囲">#REF!</definedName>
    <definedName name="フォークストローク右">#REF!</definedName>
    <definedName name="フォークストローク左">#REF!</definedName>
    <definedName name="フォーク幅">#REF!</definedName>
    <definedName name="フォロー表" localSheetId="18">#REF!</definedName>
    <definedName name="フォロー表">#N/A</definedName>
    <definedName name="ふふ" localSheetId="4" hidden="1">{"年販売台数計画",#N/A,FALSE,"販売台数計画";"月販売台数計画",#N/A,FALSE,"販売台数計画"}</definedName>
    <definedName name="ふふ" localSheetId="6" hidden="1">{"年販売台数計画",#N/A,FALSE,"販売台数計画";"月販売台数計画",#N/A,FALSE,"販売台数計画"}</definedName>
    <definedName name="ふふ" localSheetId="18">{"年販売台数計画",#N/A,FALSE,"販売台数計画";"月販売台数計画",#N/A,FALSE,"販売台数計画"}</definedName>
    <definedName name="ふふ" localSheetId="29" hidden="1">{"年販売台数計画",#N/A,FALSE,"販売台数計画";"月販売台数計画",#N/A,FALSE,"販売台数計画"}</definedName>
    <definedName name="ふふ" localSheetId="5" hidden="1">{"年販売台数計画",#N/A,FALSE,"販売台数計画";"月販売台数計画",#N/A,FALSE,"販売台数計画"}</definedName>
    <definedName name="ふふ" hidden="1">{"年販売台数計画",#N/A,FALSE,"販売台数計画";"月販売台数計画",#N/A,FALSE,"販売台数計画"}</definedName>
    <definedName name="プリントエリア２">#REF!</definedName>
    <definedName name="ボタン1" localSheetId="18">#REF!</definedName>
    <definedName name="ボタン1">#N/A</definedName>
    <definedName name="ボタン2" localSheetId="18">#REF!</definedName>
    <definedName name="ボタン2">#N/A</definedName>
    <definedName name="ボタンシート" localSheetId="18">#REF!</definedName>
    <definedName name="ボタンシート">#N/A</definedName>
    <definedName name="ままま" localSheetId="4" hidden="1">{"年販売台数計画",#N/A,FALSE,"販売台数計画";"月販売台数計画",#N/A,FALSE,"販売台数計画"}</definedName>
    <definedName name="ままま" localSheetId="6" hidden="1">{"年販売台数計画",#N/A,FALSE,"販売台数計画";"月販売台数計画",#N/A,FALSE,"販売台数計画"}</definedName>
    <definedName name="ままま" localSheetId="18">{"年販売台数計画",#N/A,FALSE,"販売台数計画";"月販売台数計画",#N/A,FALSE,"販売台数計画"}</definedName>
    <definedName name="ままま" localSheetId="29" hidden="1">{"年販売台数計画",#N/A,FALSE,"販売台数計画";"月販売台数計画",#N/A,FALSE,"販売台数計画"}</definedName>
    <definedName name="ままま" localSheetId="5" hidden="1">{"年販売台数計画",#N/A,FALSE,"販売台数計画";"月販売台数計画",#N/A,FALSE,"販売台数計画"}</definedName>
    <definedName name="ままま" hidden="1">{"年販売台数計画",#N/A,FALSE,"販売台数計画";"月販売台数計画",#N/A,FALSE,"販売台数計画"}</definedName>
    <definedName name="むむむ" localSheetId="4" hidden="1">{"年販売台数計画",#N/A,FALSE,"販売台数計画";"月販売台数計画",#N/A,FALSE,"販売台数計画"}</definedName>
    <definedName name="むむむ" localSheetId="6" hidden="1">{"年販売台数計画",#N/A,FALSE,"販売台数計画";"月販売台数計画",#N/A,FALSE,"販売台数計画"}</definedName>
    <definedName name="むむむ" localSheetId="18">{"年販売台数計画",#N/A,FALSE,"販売台数計画";"月販売台数計画",#N/A,FALSE,"販売台数計画"}</definedName>
    <definedName name="むむむ" localSheetId="29" hidden="1">{"年販売台数計画",#N/A,FALSE,"販売台数計画";"月販売台数計画",#N/A,FALSE,"販売台数計画"}</definedName>
    <definedName name="むむむ" localSheetId="5" hidden="1">{"年販売台数計画",#N/A,FALSE,"販売台数計画";"月販売台数計画",#N/A,FALSE,"販売台数計画"}</definedName>
    <definedName name="むむむ" hidden="1">{"年販売台数計画",#N/A,FALSE,"販売台数計画";"月販売台数計画",#N/A,FALSE,"販売台数計画"}</definedName>
    <definedName name="むむむむむ" localSheetId="4" hidden="1">{"年販売台数計画",#N/A,FALSE,"販売台数計画";"月販売台数計画",#N/A,FALSE,"販売台数計画"}</definedName>
    <definedName name="むむむむむ" localSheetId="6" hidden="1">{"年販売台数計画",#N/A,FALSE,"販売台数計画";"月販売台数計画",#N/A,FALSE,"販売台数計画"}</definedName>
    <definedName name="むむむむむ" localSheetId="18">{"年販売台数計画",#N/A,FALSE,"販売台数計画";"月販売台数計画",#N/A,FALSE,"販売台数計画"}</definedName>
    <definedName name="むむむむむ" localSheetId="29" hidden="1">{"年販売台数計画",#N/A,FALSE,"販売台数計画";"月販売台数計画",#N/A,FALSE,"販売台数計画"}</definedName>
    <definedName name="むむむむむ" localSheetId="5" hidden="1">{"年販売台数計画",#N/A,FALSE,"販売台数計画";"月販売台数計画",#N/A,FALSE,"販売台数計画"}</definedName>
    <definedName name="むむむむむ" hidden="1">{"年販売台数計画",#N/A,FALSE,"販売台数計画";"月販売台数計画",#N/A,FALSE,"販売台数計画"}</definedName>
    <definedName name="ﾒｰｶ">#REF!</definedName>
    <definedName name="ﾒｰｶｰ">#REF!</definedName>
    <definedName name="ﾒｰｶｰ名">#REF!</definedName>
    <definedName name="ﾒｰｶ名">#REF!</definedName>
    <definedName name="メニュｰへ" localSheetId="18">#REF!</definedName>
    <definedName name="メニュｰへ">#N/A</definedName>
    <definedName name="もも" localSheetId="4" hidden="1">{"年販売台数計画",#N/A,FALSE,"販売台数計画";"月販売台数計画",#N/A,FALSE,"販売台数計画"}</definedName>
    <definedName name="もも" localSheetId="6" hidden="1">{"年販売台数計画",#N/A,FALSE,"販売台数計画";"月販売台数計画",#N/A,FALSE,"販売台数計画"}</definedName>
    <definedName name="もも" localSheetId="18">{"年販売台数計画",#N/A,FALSE,"販売台数計画";"月販売台数計画",#N/A,FALSE,"販売台数計画"}</definedName>
    <definedName name="もも" localSheetId="29" hidden="1">{"年販売台数計画",#N/A,FALSE,"販売台数計画";"月販売台数計画",#N/A,FALSE,"販売台数計画"}</definedName>
    <definedName name="もも" localSheetId="5" hidden="1">{"年販売台数計画",#N/A,FALSE,"販売台数計画";"月販売台数計画",#N/A,FALSE,"販売台数計画"}</definedName>
    <definedName name="もも" hidden="1">{"年販売台数計画",#N/A,FALSE,"販売台数計画";"月販売台数計画",#N/A,FALSE,"販売台数計画"}</definedName>
    <definedName name="ももももも" localSheetId="4" hidden="1">{"年販売台数計画",#N/A,FALSE,"販売台数計画";"月販売台数計画",#N/A,FALSE,"販売台数計画"}</definedName>
    <definedName name="ももももも" localSheetId="6" hidden="1">{"年販売台数計画",#N/A,FALSE,"販売台数計画";"月販売台数計画",#N/A,FALSE,"販売台数計画"}</definedName>
    <definedName name="ももももも" localSheetId="18">{"年販売台数計画",#N/A,FALSE,"販売台数計画";"月販売台数計画",#N/A,FALSE,"販売台数計画"}</definedName>
    <definedName name="ももももも" localSheetId="29" hidden="1">{"年販売台数計画",#N/A,FALSE,"販売台数計画";"月販売台数計画",#N/A,FALSE,"販売台数計画"}</definedName>
    <definedName name="ももももも" localSheetId="5" hidden="1">{"年販売台数計画",#N/A,FALSE,"販売台数計画";"月販売台数計画",#N/A,FALSE,"販売台数計画"}</definedName>
    <definedName name="ももももも" hidden="1">{"年販売台数計画",#N/A,FALSE,"販売台数計画";"月販売台数計画",#N/A,FALSE,"販売台数計画"}</definedName>
    <definedName name="やや" localSheetId="4" hidden="1">{"年販売台数計画",#N/A,FALSE,"販売台数計画";"月販売台数計画",#N/A,FALSE,"販売台数計画"}</definedName>
    <definedName name="やや" localSheetId="6" hidden="1">{"年販売台数計画",#N/A,FALSE,"販売台数計画";"月販売台数計画",#N/A,FALSE,"販売台数計画"}</definedName>
    <definedName name="やや" localSheetId="18">{"年販売台数計画",#N/A,FALSE,"販売台数計画";"月販売台数計画",#N/A,FALSE,"販売台数計画"}</definedName>
    <definedName name="やや" localSheetId="29" hidden="1">{"年販売台数計画",#N/A,FALSE,"販売台数計画";"月販売台数計画",#N/A,FALSE,"販売台数計画"}</definedName>
    <definedName name="やや" localSheetId="5" hidden="1">{"年販売台数計画",#N/A,FALSE,"販売台数計画";"月販売台数計画",#N/A,FALSE,"販売台数計画"}</definedName>
    <definedName name="やや" hidden="1">{"年販売台数計画",#N/A,FALSE,"販売台数計画";"月販売台数計画",#N/A,FALSE,"販売台数計画"}</definedName>
    <definedName name="やり直し">#REF!</definedName>
    <definedName name="よよ" localSheetId="4" hidden="1">{"年販売台数計画",#N/A,FALSE,"販売台数計画";"月販売台数計画",#N/A,FALSE,"販売台数計画"}</definedName>
    <definedName name="よよ" localSheetId="6" hidden="1">{"年販売台数計画",#N/A,FALSE,"販売台数計画";"月販売台数計画",#N/A,FALSE,"販売台数計画"}</definedName>
    <definedName name="よよ" localSheetId="18">{"年販売台数計画",#N/A,FALSE,"販売台数計画";"月販売台数計画",#N/A,FALSE,"販売台数計画"}</definedName>
    <definedName name="よよ" localSheetId="29" hidden="1">{"年販売台数計画",#N/A,FALSE,"販売台数計画";"月販売台数計画",#N/A,FALSE,"販売台数計画"}</definedName>
    <definedName name="よよ" localSheetId="5" hidden="1">{"年販売台数計画",#N/A,FALSE,"販売台数計画";"月販売台数計画",#N/A,FALSE,"販売台数計画"}</definedName>
    <definedName name="よよ" hidden="1">{"年販売台数計画",#N/A,FALSE,"販売台数計画";"月販売台数計画",#N/A,FALSE,"販売台数計画"}</definedName>
    <definedName name="りりりりりりり" localSheetId="4" hidden="1">{"年販売台数計画",#N/A,FALSE,"販売台数計画";"月販売台数計画",#N/A,FALSE,"販売台数計画"}</definedName>
    <definedName name="りりりりりりり" localSheetId="6" hidden="1">{"年販売台数計画",#N/A,FALSE,"販売台数計画";"月販売台数計画",#N/A,FALSE,"販売台数計画"}</definedName>
    <definedName name="りりりりりりり" localSheetId="18">{"年販売台数計画",#N/A,FALSE,"販売台数計画";"月販売台数計画",#N/A,FALSE,"販売台数計画"}</definedName>
    <definedName name="りりりりりりり" localSheetId="29" hidden="1">{"年販売台数計画",#N/A,FALSE,"販売台数計画";"月販売台数計画",#N/A,FALSE,"販売台数計画"}</definedName>
    <definedName name="りりりりりりり" localSheetId="5" hidden="1">{"年販売台数計画",#N/A,FALSE,"販売台数計画";"月販売台数計画",#N/A,FALSE,"販売台数計画"}</definedName>
    <definedName name="りりりりりりり" hidden="1">{"年販売台数計画",#N/A,FALSE,"販売台数計画";"月販売台数計画",#N/A,FALSE,"販売台数計画"}</definedName>
    <definedName name="るるる" localSheetId="4" hidden="1">{"年販売台数計画",#N/A,FALSE,"販売台数計画";"月販売台数計画",#N/A,FALSE,"販売台数計画"}</definedName>
    <definedName name="るるる" localSheetId="6" hidden="1">{"年販売台数計画",#N/A,FALSE,"販売台数計画";"月販売台数計画",#N/A,FALSE,"販売台数計画"}</definedName>
    <definedName name="るるる" localSheetId="18">{"年販売台数計画",#N/A,FALSE,"販売台数計画";"月販売台数計画",#N/A,FALSE,"販売台数計画"}</definedName>
    <definedName name="るるる" localSheetId="29" hidden="1">{"年販売台数計画",#N/A,FALSE,"販売台数計画";"月販売台数計画",#N/A,FALSE,"販売台数計画"}</definedName>
    <definedName name="るるる" localSheetId="5" hidden="1">{"年販売台数計画",#N/A,FALSE,"販売台数計画";"月販売台数計画",#N/A,FALSE,"販売台数計画"}</definedName>
    <definedName name="るるる" hidden="1">{"年販売台数計画",#N/A,FALSE,"販売台数計画";"月販売台数計画",#N/A,FALSE,"販売台数計画"}</definedName>
    <definedName name="れれ" localSheetId="4" hidden="1">{"年販売台数計画",#N/A,FALSE,"販売台数計画";"月販売台数計画",#N/A,FALSE,"販売台数計画"}</definedName>
    <definedName name="れれ" localSheetId="6" hidden="1">{"年販売台数計画",#N/A,FALSE,"販売台数計画";"月販売台数計画",#N/A,FALSE,"販売台数計画"}</definedName>
    <definedName name="れれ" localSheetId="18">{"年販売台数計画",#N/A,FALSE,"販売台数計画";"月販売台数計画",#N/A,FALSE,"販売台数計画"}</definedName>
    <definedName name="れれ" localSheetId="29" hidden="1">{"年販売台数計画",#N/A,FALSE,"販売台数計画";"月販売台数計画",#N/A,FALSE,"販売台数計画"}</definedName>
    <definedName name="れれ" localSheetId="5" hidden="1">{"年販売台数計画",#N/A,FALSE,"販売台数計画";"月販売台数計画",#N/A,FALSE,"販売台数計画"}</definedName>
    <definedName name="れれ" hidden="1">{"年販売台数計画",#N/A,FALSE,"販売台数計画";"月販売台数計画",#N/A,FALSE,"販売台数計画"}</definedName>
    <definedName name="ろろ" localSheetId="4" hidden="1">{"年販売台数計画",#N/A,FALSE,"販売台数計画";"月販売台数計画",#N/A,FALSE,"販売台数計画"}</definedName>
    <definedName name="ろろ" localSheetId="6" hidden="1">{"年販売台数計画",#N/A,FALSE,"販売台数計画";"月販売台数計画",#N/A,FALSE,"販売台数計画"}</definedName>
    <definedName name="ろろ" localSheetId="18">{"年販売台数計画",#N/A,FALSE,"販売台数計画";"月販売台数計画",#N/A,FALSE,"販売台数計画"}</definedName>
    <definedName name="ろろ" localSheetId="29" hidden="1">{"年販売台数計画",#N/A,FALSE,"販売台数計画";"月販売台数計画",#N/A,FALSE,"販売台数計画"}</definedName>
    <definedName name="ろろ" localSheetId="5" hidden="1">{"年販売台数計画",#N/A,FALSE,"販売台数計画";"月販売台数計画",#N/A,FALSE,"販売台数計画"}</definedName>
    <definedName name="ろろ" hidden="1">{"年販売台数計画",#N/A,FALSE,"販売台数計画";"月販売台数計画",#N/A,FALSE,"販売台数計画"}</definedName>
    <definedName name="ろろろ" localSheetId="4" hidden="1">{"年販売台数計画",#N/A,FALSE,"販売台数計画";"月販売台数計画",#N/A,FALSE,"販売台数計画"}</definedName>
    <definedName name="ろろろ" localSheetId="6" hidden="1">{"年販売台数計画",#N/A,FALSE,"販売台数計画";"月販売台数計画",#N/A,FALSE,"販売台数計画"}</definedName>
    <definedName name="ろろろ" localSheetId="18">{"年販売台数計画",#N/A,FALSE,"販売台数計画";"月販売台数計画",#N/A,FALSE,"販売台数計画"}</definedName>
    <definedName name="ろろろ" localSheetId="29" hidden="1">{"年販売台数計画",#N/A,FALSE,"販売台数計画";"月販売台数計画",#N/A,FALSE,"販売台数計画"}</definedName>
    <definedName name="ろろろ" localSheetId="5" hidden="1">{"年販売台数計画",#N/A,FALSE,"販売台数計画";"月販売台数計画",#N/A,FALSE,"販売台数計画"}</definedName>
    <definedName name="ろろろ" hidden="1">{"年販売台数計画",#N/A,FALSE,"販売台数計画";"月販売台数計画",#N/A,FALSE,"販売台数計画"}</definedName>
    <definedName name="わわわわわわわ" localSheetId="4" hidden="1">{"年販売台数計画",#N/A,FALSE,"販売台数計画";"月販売台数計画",#N/A,FALSE,"販売台数計画"}</definedName>
    <definedName name="わわわわわわわ" localSheetId="6" hidden="1">{"年販売台数計画",#N/A,FALSE,"販売台数計画";"月販売台数計画",#N/A,FALSE,"販売台数計画"}</definedName>
    <definedName name="わわわわわわわ" localSheetId="18">{"年販売台数計画",#N/A,FALSE,"販売台数計画";"月販売台数計画",#N/A,FALSE,"販売台数計画"}</definedName>
    <definedName name="わわわわわわわ" localSheetId="29" hidden="1">{"年販売台数計画",#N/A,FALSE,"販売台数計画";"月販売台数計画",#N/A,FALSE,"販売台数計画"}</definedName>
    <definedName name="わわわわわわわ" localSheetId="5" hidden="1">{"年販売台数計画",#N/A,FALSE,"販売台数計画";"月販売台数計画",#N/A,FALSE,"販売台数計画"}</definedName>
    <definedName name="わわわわわわわ" hidden="1">{"年販売台数計画",#N/A,FALSE,"販売台数計画";"月販売台数計画",#N/A,FALSE,"販売台数計画"}</definedName>
    <definedName name="ん" localSheetId="4" hidden="1">{"国別",#N/A,FALSE,"96下期"}</definedName>
    <definedName name="ん" localSheetId="6" hidden="1">{"国別",#N/A,FALSE,"96下期"}</definedName>
    <definedName name="ん" localSheetId="18">{"国別",#N/A,FALSE,"96下期"}</definedName>
    <definedName name="ん" localSheetId="29" hidden="1">{"国別",#N/A,FALSE,"96下期"}</definedName>
    <definedName name="ん" localSheetId="5" hidden="1">{"国別",#N/A,FALSE,"96下期"}</definedName>
    <definedName name="ん" hidden="1">{"国別",#N/A,FALSE,"96下期"}</definedName>
    <definedName name="ん２２">#REF!</definedName>
    <definedName name="んんんんんんん" localSheetId="4" hidden="1">{"年販売台数計画",#N/A,FALSE,"販売台数計画";"月販売台数計画",#N/A,FALSE,"販売台数計画"}</definedName>
    <definedName name="んんんんんんん" localSheetId="6" hidden="1">{"年販売台数計画",#N/A,FALSE,"販売台数計画";"月販売台数計画",#N/A,FALSE,"販売台数計画"}</definedName>
    <definedName name="んんんんんんん" localSheetId="18">{"年販売台数計画",#N/A,FALSE,"販売台数計画";"月販売台数計画",#N/A,FALSE,"販売台数計画"}</definedName>
    <definedName name="んんんんんんん" localSheetId="29" hidden="1">{"年販売台数計画",#N/A,FALSE,"販売台数計画";"月販売台数計画",#N/A,FALSE,"販売台数計画"}</definedName>
    <definedName name="んんんんんんん" localSheetId="5" hidden="1">{"年販売台数計画",#N/A,FALSE,"販売台数計画";"月販売台数計画",#N/A,FALSE,"販売台数計画"}</definedName>
    <definedName name="んんんんんんん" hidden="1">{"年販売台数計画",#N/A,FALSE,"販売台数計画";"月販売台数計画",#N/A,FALSE,"販売台数計画"}</definedName>
    <definedName name="一声運動" localSheetId="18">#REF!</definedName>
    <definedName name="一声運動">#N/A</definedName>
    <definedName name="一括選択" localSheetId="18">#REF!</definedName>
    <definedName name="一括選択">#N/A</definedName>
    <definedName name="三乙胺">#REF!</definedName>
    <definedName name="不祥事防止管理者研修出欠状況">#REF!</definedName>
    <definedName name="並び替え.並び替え" localSheetId="18">#REF!</definedName>
    <definedName name="並び替え.並び替え">#N/A</definedName>
    <definedName name="並べ替え" localSheetId="18">#REF!</definedName>
    <definedName name="並べ替え">#N/A</definedName>
    <definedName name="五月四月" localSheetId="18">#REF!</definedName>
    <definedName name="五月四月">#N/A</definedName>
    <definedName name="交通" localSheetId="18">#REF!</definedName>
    <definedName name="交通">#N/A</definedName>
    <definedName name="人材育成">#REF!</definedName>
    <definedName name="人材開発Gボタン" localSheetId="18">#REF!</definedName>
    <definedName name="人材開発Gボタン">#N/A</definedName>
    <definedName name="今住組事故">#REF!</definedName>
    <definedName name="代表品番リスト">#REF!</definedName>
    <definedName name="仮" localSheetId="4" hidden="1">{"生産計画サマリー",#N/A,FALSE,"ｻﾏﾘｰ"}</definedName>
    <definedName name="仮" localSheetId="6" hidden="1">{"生産計画サマリー",#N/A,FALSE,"ｻﾏﾘｰ"}</definedName>
    <definedName name="仮" localSheetId="18">{"生産計画サマリー",#N/A,FALSE,"ｻﾏﾘｰ"}</definedName>
    <definedName name="仮" localSheetId="29" hidden="1">{"生産計画サマリー",#N/A,FALSE,"ｻﾏﾘｰ"}</definedName>
    <definedName name="仮" localSheetId="5" hidden="1">{"生産計画サマリー",#N/A,FALSE,"ｻﾏﾘｰ"}</definedName>
    <definedName name="仮" hidden="1">{"生産計画サマリー",#N/A,FALSE,"ｻﾏﾘｰ"}</definedName>
    <definedName name="仮１" localSheetId="4" hidden="1">{"生産計画サマリー",#N/A,FALSE,"ｻﾏﾘｰ"}</definedName>
    <definedName name="仮１" localSheetId="6" hidden="1">{"生産計画サマリー",#N/A,FALSE,"ｻﾏﾘｰ"}</definedName>
    <definedName name="仮１" localSheetId="29" hidden="1">{"生産計画サマリー",#N/A,FALSE,"ｻﾏﾘｰ"}</definedName>
    <definedName name="仮１" localSheetId="5" hidden="1">{"生産計画サマリー",#N/A,FALSE,"ｻﾏﾘｰ"}</definedName>
    <definedName name="仮１" hidden="1">{"生産計画サマリー",#N/A,FALSE,"ｻﾏﾘｰ"}</definedName>
    <definedName name="仮年計との差" localSheetId="4" hidden="1">{"当月P.1",#N/A,FALSE,"P.1";"当月P.2",#N/A,FALSE,"P.2";"当月P.3",#N/A,FALSE,"P.3";"当月P.4",#N/A,FALSE,"P.4";"当月P.5",#N/A,FALSE,"P.5";"当月P.6",#N/A,FALSE,"P.6";"当月P.7",#N/A,FALSE,"P.7";"当月P.8",#N/A,FALSE,"P.8"}</definedName>
    <definedName name="仮年計との差" localSheetId="6" hidden="1">{"当月P.1",#N/A,FALSE,"P.1";"当月P.2",#N/A,FALSE,"P.2";"当月P.3",#N/A,FALSE,"P.3";"当月P.4",#N/A,FALSE,"P.4";"当月P.5",#N/A,FALSE,"P.5";"当月P.6",#N/A,FALSE,"P.6";"当月P.7",#N/A,FALSE,"P.7";"当月P.8",#N/A,FALSE,"P.8"}</definedName>
    <definedName name="仮年計との差" localSheetId="18">{"当月P.1",#N/A,FALSE,"P.1";"当月P.2",#N/A,FALSE,"P.2";"当月P.3",#N/A,FALSE,"P.3";"当月P.4",#N/A,FALSE,"P.4";"当月P.5",#N/A,FALSE,"P.5";"当月P.6",#N/A,FALSE,"P.6";"当月P.7",#N/A,FALSE,"P.7";"当月P.8",#N/A,FALSE,"P.8"}</definedName>
    <definedName name="仮年計との差" localSheetId="29" hidden="1">{"当月P.1",#N/A,FALSE,"P.1";"当月P.2",#N/A,FALSE,"P.2";"当月P.3",#N/A,FALSE,"P.3";"当月P.4",#N/A,FALSE,"P.4";"当月P.5",#N/A,FALSE,"P.5";"当月P.6",#N/A,FALSE,"P.6";"当月P.7",#N/A,FALSE,"P.7";"当月P.8",#N/A,FALSE,"P.8"}</definedName>
    <definedName name="仮年計との差" localSheetId="5" hidden="1">{"当月P.1",#N/A,FALSE,"P.1";"当月P.2",#N/A,FALSE,"P.2";"当月P.3",#N/A,FALSE,"P.3";"当月P.4",#N/A,FALSE,"P.4";"当月P.5",#N/A,FALSE,"P.5";"当月P.6",#N/A,FALSE,"P.6";"当月P.7",#N/A,FALSE,"P.7";"当月P.8",#N/A,FALSE,"P.8"}</definedName>
    <definedName name="仮年計との差" hidden="1">{"当月P.1",#N/A,FALSE,"P.1";"当月P.2",#N/A,FALSE,"P.2";"当月P.3",#N/A,FALSE,"P.3";"当月P.4",#N/A,FALSE,"P.4";"当月P.5",#N/A,FALSE,"P.5";"当月P.6",#N/A,FALSE,"P.6";"当月P.7",#N/A,FALSE,"P.7";"当月P.8",#N/A,FALSE,"P.8"}</definedName>
    <definedName name="会長報告" localSheetId="18">#REF!</definedName>
    <definedName name="会長報告">#N/A</definedName>
    <definedName name="作業">#REF!</definedName>
    <definedName name="例" localSheetId="18">#REF!</definedName>
    <definedName name="例">#N/A</definedName>
    <definedName name="例1" localSheetId="18">#REF!</definedName>
    <definedName name="例1">#N/A</definedName>
    <definedName name="修理コード">#REF!</definedName>
    <definedName name="修理ｺｰﾄﾞ１">#REF!</definedName>
    <definedName name="健康" localSheetId="18">#REF!</definedName>
    <definedName name="健康">#N/A</definedName>
    <definedName name="健康管理" localSheetId="18">#REF!</definedName>
    <definedName name="健康管理">#N/A</definedName>
    <definedName name="六がつ七がつ" localSheetId="18">#REF!</definedName>
    <definedName name="六がつ七がつ">#N/A</definedName>
    <definedName name="六月７月">#N/A</definedName>
    <definedName name="六月七月" localSheetId="18">#REF!</definedName>
    <definedName name="六月七月">#N/A</definedName>
    <definedName name="共和">#REF!</definedName>
    <definedName name="共和安衛" localSheetId="18">#REF!</definedName>
    <definedName name="共和安衛">#N/A</definedName>
    <definedName name="刃具交換">#REF!</definedName>
    <definedName name="刃具交換歩行">#REF!</definedName>
    <definedName name="分析" localSheetId="18">#REF!</definedName>
    <definedName name="分析">#N/A</definedName>
    <definedName name="分析その２">#N/A</definedName>
    <definedName name="切り" localSheetId="4" hidden="1">{"生産計画サマリー",#N/A,FALSE,"ｻﾏﾘｰ"}</definedName>
    <definedName name="切り" localSheetId="6" hidden="1">{"生産計画サマリー",#N/A,FALSE,"ｻﾏﾘｰ"}</definedName>
    <definedName name="切り" localSheetId="18">{"生産計画サマリー",#N/A,FALSE,"ｻﾏﾘｰ"}</definedName>
    <definedName name="切り" localSheetId="29" hidden="1">{"生産計画サマリー",#N/A,FALSE,"ｻﾏﾘｰ"}</definedName>
    <definedName name="切り" localSheetId="5" hidden="1">{"生産計画サマリー",#N/A,FALSE,"ｻﾏﾘｰ"}</definedName>
    <definedName name="切り" hidden="1">{"生産計画サマリー",#N/A,FALSE,"ｻﾏﾘｰ"}</definedName>
    <definedName name="切り1" localSheetId="4" hidden="1">{"生産計画サマリー",#N/A,FALSE,"ｻﾏﾘｰ"}</definedName>
    <definedName name="切り1" localSheetId="6" hidden="1">{"生産計画サマリー",#N/A,FALSE,"ｻﾏﾘｰ"}</definedName>
    <definedName name="切り1" localSheetId="18">{"生産計画サマリー",#N/A,FALSE,"ｻﾏﾘｰ"}</definedName>
    <definedName name="切り1" localSheetId="29" hidden="1">{"生産計画サマリー",#N/A,FALSE,"ｻﾏﾘｰ"}</definedName>
    <definedName name="切り1" localSheetId="5" hidden="1">{"生産計画サマリー",#N/A,FALSE,"ｻﾏﾘｰ"}</definedName>
    <definedName name="切り1" hidden="1">{"生産計画サマリー",#N/A,FALSE,"ｻﾏﾘｰ"}</definedName>
    <definedName name="切替DB">#REF!</definedName>
    <definedName name="制御盤名称">#REF!</definedName>
    <definedName name="削除">#REF!</definedName>
    <definedName name="効果" localSheetId="18">#REF!</definedName>
    <definedName name="効果">#N/A</definedName>
    <definedName name="効果2" localSheetId="18">#REF!</definedName>
    <definedName name="効果2">#N/A</definedName>
    <definedName name="印刷2">#REF!</definedName>
    <definedName name="原価改善車両" localSheetId="18">#REF!</definedName>
    <definedName name="原価改善車両">#N/A</definedName>
    <definedName name="原価比較明細修正">#REF!</definedName>
    <definedName name="原単位時間M">#REF!</definedName>
    <definedName name="原因コード">#REF!</definedName>
    <definedName name="原因コード１">#REF!</definedName>
    <definedName name="原因分類コード">#REF!</definedName>
    <definedName name="原因分類ｺｰﾄﾞ１">#REF!</definedName>
    <definedName name="受付登録">#REF!</definedName>
    <definedName name="台帳から表紙へ" localSheetId="18">#REF!</definedName>
    <definedName name="台帳から表紙へ">#N/A</definedName>
    <definedName name="台数">#REF!</definedName>
    <definedName name="号試スペック変更連絡">#REF!</definedName>
    <definedName name="号試スペック設定依頼">#REF!</definedName>
    <definedName name="号試スペック連絡">#REF!</definedName>
    <definedName name="号試日程案">#REF!</definedName>
    <definedName name="号試生産要件調査まとめ">#REF!</definedName>
    <definedName name="号試要望台数調査リスト">#REF!</definedName>
    <definedName name="号試要望台数調査依頼">#REF!</definedName>
    <definedName name="号試計画">#REF!</definedName>
    <definedName name="品番" localSheetId="18">#REF!</definedName>
    <definedName name="品番">#N/A</definedName>
    <definedName name="品質ﾁｪｯｸ">#REF!</definedName>
    <definedName name="品質ﾁｪｯｸ歩行">#REF!</definedName>
    <definedName name="品質係1" localSheetId="18">#REF!</definedName>
    <definedName name="品質係1">#N/A</definedName>
    <definedName name="問題点">#REF!</definedName>
    <definedName name="問題点No">#REF!</definedName>
    <definedName name="型式･専用部品作成要領">#REF!</definedName>
    <definedName name="塗装">#REF!</definedName>
    <definedName name="変更" localSheetId="18">#REF!</definedName>
    <definedName name="変更">#N/A</definedName>
    <definedName name="安全成績" localSheetId="18">#REF!</definedName>
    <definedName name="安全成績">#N/A</definedName>
    <definedName name="安全成績①">#N/A</definedName>
    <definedName name="安環G" localSheetId="18">#REF!</definedName>
    <definedName name="安環G">#N/A</definedName>
    <definedName name="安衛" localSheetId="18">#REF!</definedName>
    <definedName name="安衛">#N/A</definedName>
    <definedName name="安衛１">#N/A</definedName>
    <definedName name="安衛Ｇ" localSheetId="18">#REF!</definedName>
    <definedName name="安衛Ｇ">#N/A</definedName>
    <definedName name="完了見込">#REF!</definedName>
    <definedName name="完成日">#REF!</definedName>
    <definedName name="完成車1" localSheetId="18">#REF!</definedName>
    <definedName name="完成車1">#N/A</definedName>
    <definedName name="完成車2" localSheetId="18">#REF!</definedName>
    <definedName name="完成車2">#N/A</definedName>
    <definedName name="完成車3" localSheetId="18">#REF!</definedName>
    <definedName name="完成車3">#N/A</definedName>
    <definedName name="定監ﾘｽﾄ" localSheetId="18">#REF!</definedName>
    <definedName name="定監ﾘｽﾄ">#N/A</definedName>
    <definedName name="実績">#REF!</definedName>
    <definedName name="対応状況">#REF!</definedName>
    <definedName name="山岸" localSheetId="18">#REF!</definedName>
    <definedName name="山岸">#N/A</definedName>
    <definedName name="工事">#REF!</definedName>
    <definedName name="工場事故" localSheetId="18">#REF!</definedName>
    <definedName name="工場事故">#N/A</definedName>
    <definedName name="工程" localSheetId="18">#REF!</definedName>
    <definedName name="工程">#N/A</definedName>
    <definedName name="工程内1" localSheetId="18">#REF!</definedName>
    <definedName name="工程内1">#N/A</definedName>
    <definedName name="工程内2" localSheetId="18">#REF!</definedName>
    <definedName name="工程内2">#N/A</definedName>
    <definedName name="引当作成日程計画">#REF!</definedName>
    <definedName name="引渡">#REF!</definedName>
    <definedName name="引渡組立番号単位">#REF!</definedName>
    <definedName name="当初年計">#REF!</definedName>
    <definedName name="役職別グラフ" localSheetId="18">#REF!</definedName>
    <definedName name="役職別グラフ">#N/A</definedName>
    <definedName name="情報処理">#REF!</definedName>
    <definedName name="情報整備">#REF!</definedName>
    <definedName name="戻る" localSheetId="18">#REF!</definedName>
    <definedName name="戻る">#N/A</definedName>
    <definedName name="戻る10" localSheetId="18">#REF!</definedName>
    <definedName name="戻る10">#N/A</definedName>
    <definedName name="戻る3" localSheetId="18">#REF!</definedName>
    <definedName name="戻る3">#N/A</definedName>
    <definedName name="戻る4" localSheetId="18">#REF!</definedName>
    <definedName name="戻る4">#N/A</definedName>
    <definedName name="戻る5" localSheetId="18">#REF!</definedName>
    <definedName name="戻る5">#N/A</definedName>
    <definedName name="戻る6" localSheetId="18">#REF!</definedName>
    <definedName name="戻る6">#N/A</definedName>
    <definedName name="戻る7" localSheetId="18">#REF!</definedName>
    <definedName name="戻る7">#N/A</definedName>
    <definedName name="戻る8" localSheetId="18">#REF!</definedName>
    <definedName name="戻る8">#N/A</definedName>
    <definedName name="戻る9" localSheetId="18">#REF!</definedName>
    <definedName name="戻る9">#N/A</definedName>
    <definedName name="手作業">#REF!</definedName>
    <definedName name="手作業歩行">#REF!</definedName>
    <definedName name="払出重量計">#REF!</definedName>
    <definedName name="払出金額計">#REF!</definedName>
    <definedName name="担当" localSheetId="18">#REF!</definedName>
    <definedName name="担当">#N/A</definedName>
    <definedName name="指導者">#REF!</definedName>
    <definedName name="控え" localSheetId="18">#REF!</definedName>
    <definedName name="控え">#N/A</definedName>
    <definedName name="改善" localSheetId="18">#REF!</definedName>
    <definedName name="改善">#N/A</definedName>
    <definedName name="教育日程" localSheetId="18">#REF!</definedName>
    <definedName name="教育日程">#N/A</definedName>
    <definedName name="新３・７要員計画" localSheetId="4" hidden="1">{"当月P.1",#N/A,FALSE,"P.1";"当月P.2",#N/A,FALSE,"P.2";"当月P.3",#N/A,FALSE,"P.3";"当月P.4",#N/A,FALSE,"P.4";"当月P.5",#N/A,FALSE,"P.5";"当月P.6",#N/A,FALSE,"P.6";"当月P.7",#N/A,FALSE,"P.7";"当月P.8",#N/A,FALSE,"P.8"}</definedName>
    <definedName name="新３・７要員計画" localSheetId="6" hidden="1">{"当月P.1",#N/A,FALSE,"P.1";"当月P.2",#N/A,FALSE,"P.2";"当月P.3",#N/A,FALSE,"P.3";"当月P.4",#N/A,FALSE,"P.4";"当月P.5",#N/A,FALSE,"P.5";"当月P.6",#N/A,FALSE,"P.6";"当月P.7",#N/A,FALSE,"P.7";"当月P.8",#N/A,FALSE,"P.8"}</definedName>
    <definedName name="新３・７要員計画" localSheetId="29" hidden="1">{"当月P.1",#N/A,FALSE,"P.1";"当月P.2",#N/A,FALSE,"P.2";"当月P.3",#N/A,FALSE,"P.3";"当月P.4",#N/A,FALSE,"P.4";"当月P.5",#N/A,FALSE,"P.5";"当月P.6",#N/A,FALSE,"P.6";"当月P.7",#N/A,FALSE,"P.7";"当月P.8",#N/A,FALSE,"P.8"}</definedName>
    <definedName name="新３・７要員計画" localSheetId="5" hidden="1">{"当月P.1",#N/A,FALSE,"P.1";"当月P.2",#N/A,FALSE,"P.2";"当月P.3",#N/A,FALSE,"P.3";"当月P.4",#N/A,FALSE,"P.4";"当月P.5",#N/A,FALSE,"P.5";"当月P.6",#N/A,FALSE,"P.6";"当月P.7",#N/A,FALSE,"P.7";"当月P.8",#N/A,FALSE,"P.8"}</definedName>
    <definedName name="新３・７要員計画" hidden="1">{"当月P.1",#N/A,FALSE,"P.1";"当月P.2",#N/A,FALSE,"P.2";"当月P.3",#N/A,FALSE,"P.3";"当月P.4",#N/A,FALSE,"P.4";"当月P.5",#N/A,FALSE,"P.5";"当月P.6",#N/A,FALSE,"P.6";"当月P.7",#N/A,FALSE,"P.7";"当月P.8",#N/A,FALSE,"P.8"}</definedName>
    <definedName name="新規手配部品リスト作成要領">#REF!</definedName>
    <definedName name="新規手配部品一覧表">#REF!</definedName>
    <definedName name="日">#REF!</definedName>
    <definedName name="日常管理">#REF!</definedName>
    <definedName name="旧" localSheetId="18">#REF!</definedName>
    <definedName name="旧">#N/A</definedName>
    <definedName name="時">#REF!</definedName>
    <definedName name="最新分析１">#N/A</definedName>
    <definedName name="月">#REF!</definedName>
    <definedName name="有り">#REF!</definedName>
    <definedName name="有り無">#REF!</definedName>
    <definedName name="有り無し">#REF!</definedName>
    <definedName name="有無">#REF!</definedName>
    <definedName name="本社派遣">#REF!</definedName>
    <definedName name="東浦">#REF!</definedName>
    <definedName name="東知多安衛" localSheetId="18">#REF!</definedName>
    <definedName name="東知多安衛">#N/A</definedName>
    <definedName name="案件名">#REF!</definedName>
    <definedName name="検索">#REF!</definedName>
    <definedName name="検索1" localSheetId="18">#REF!</definedName>
    <definedName name="検索1">#N/A</definedName>
    <definedName name="検索10" localSheetId="18">#REF!</definedName>
    <definedName name="検索10">#N/A</definedName>
    <definedName name="検索11" localSheetId="18">#REF!</definedName>
    <definedName name="検索11">#N/A</definedName>
    <definedName name="検索12" localSheetId="18">#REF!</definedName>
    <definedName name="検索12">#N/A</definedName>
    <definedName name="検索13" localSheetId="18">#REF!</definedName>
    <definedName name="検索13">#N/A</definedName>
    <definedName name="検索14" localSheetId="18">#REF!</definedName>
    <definedName name="検索14">#N/A</definedName>
    <definedName name="検索15" localSheetId="18">#REF!</definedName>
    <definedName name="検索15">#N/A</definedName>
    <definedName name="検索16" localSheetId="18">#REF!</definedName>
    <definedName name="検索16">#N/A</definedName>
    <definedName name="検索17" localSheetId="18">#REF!</definedName>
    <definedName name="検索17">#N/A</definedName>
    <definedName name="検索18" localSheetId="18">#REF!</definedName>
    <definedName name="検索18">#N/A</definedName>
    <definedName name="検索19" localSheetId="18">#REF!</definedName>
    <definedName name="検索19">#N/A</definedName>
    <definedName name="検索2" localSheetId="18">#REF!</definedName>
    <definedName name="検索2">#N/A</definedName>
    <definedName name="検索20" localSheetId="18">#REF!</definedName>
    <definedName name="検索20">#N/A</definedName>
    <definedName name="検索3" localSheetId="18">#REF!</definedName>
    <definedName name="検索3">#N/A</definedName>
    <definedName name="検索4" localSheetId="18">#REF!</definedName>
    <definedName name="検索4">#N/A</definedName>
    <definedName name="検索5" localSheetId="18">#REF!</definedName>
    <definedName name="検索5">#N/A</definedName>
    <definedName name="検索6" localSheetId="18">#REF!</definedName>
    <definedName name="検索6">#N/A</definedName>
    <definedName name="検索7" localSheetId="18">#REF!</definedName>
    <definedName name="検索7">#N/A</definedName>
    <definedName name="検索8" localSheetId="18">#REF!</definedName>
    <definedName name="検索8">#N/A</definedName>
    <definedName name="検索9" localSheetId="18">#REF!</definedName>
    <definedName name="検索9">#N/A</definedName>
    <definedName name="業務改革進捗管理表">#REF!</definedName>
    <definedName name="業務重要度評価">#REF!</definedName>
    <definedName name="業革推進計画">#REF!</definedName>
    <definedName name="標準類">#REF!</definedName>
    <definedName name="機メ">#REF!</definedName>
    <definedName name="機メ１">#REF!</definedName>
    <definedName name="汎用検索クエリー">#REF!</definedName>
    <definedName name="注意" localSheetId="18">#REF!</definedName>
    <definedName name="注意">#N/A</definedName>
    <definedName name="活動時期">#REF!</definedName>
    <definedName name="活動組織">#REF!</definedName>
    <definedName name="海外拠点リスト">#REF!</definedName>
    <definedName name="添付フォーマット２">#REF!</definedName>
    <definedName name="災害状況" localSheetId="18">#REF!</definedName>
    <definedName name="災害状況">#N/A</definedName>
    <definedName name="無">#REF!</definedName>
    <definedName name="無し">#REF!</definedName>
    <definedName name="現確納車日程確認依頼">#REF!</definedName>
    <definedName name="現象コード">#REF!</definedName>
    <definedName name="現象ｺｰﾄﾞ１">#REF!</definedName>
    <definedName name="環境Ｇ１">#REF!</definedName>
    <definedName name="環境ＧＡ">#REF!</definedName>
    <definedName name="環境が">#REF!</definedName>
    <definedName name="生産要件確認項目">#REF!</definedName>
    <definedName name="画面" localSheetId="18">#REF!</definedName>
    <definedName name="画面">#N/A</definedName>
    <definedName name="画面拡大" localSheetId="18">#REF!</definedName>
    <definedName name="画面拡大">#N/A</definedName>
    <definedName name="画面縮小" localSheetId="18">#REF!</definedName>
    <definedName name="画面縮小">#N/A</definedName>
    <definedName name="直間別グラフ" localSheetId="18">#REF!</definedName>
    <definedName name="直間別グラフ">#N/A</definedName>
    <definedName name="石川" localSheetId="18">#REF!</definedName>
    <definedName name="石川">#N/A</definedName>
    <definedName name="立上りコスト２" localSheetId="4" hidden="1">{"年販売台数計画",#N/A,FALSE,"販売台数計画";"月販売台数計画",#N/A,FALSE,"販売台数計画"}</definedName>
    <definedName name="立上りコスト２" localSheetId="6" hidden="1">{"年販売台数計画",#N/A,FALSE,"販売台数計画";"月販売台数計画",#N/A,FALSE,"販売台数計画"}</definedName>
    <definedName name="立上りコスト２" localSheetId="29" hidden="1">{"年販売台数計画",#N/A,FALSE,"販売台数計画";"月販売台数計画",#N/A,FALSE,"販売台数計画"}</definedName>
    <definedName name="立上りコスト２" localSheetId="5" hidden="1">{"年販売台数計画",#N/A,FALSE,"販売台数計画";"月販売台数計画",#N/A,FALSE,"販売台数計画"}</definedName>
    <definedName name="立上りコスト２" hidden="1">{"年販売台数計画",#N/A,FALSE,"販売台数計画";"月販売台数計画",#N/A,FALSE,"販売台数計画"}</definedName>
    <definedName name="竹生" localSheetId="18">#REF!</definedName>
    <definedName name="竹生">#N/A</definedName>
    <definedName name="範囲">#REF!</definedName>
    <definedName name="終了" localSheetId="18">#REF!</definedName>
    <definedName name="終了">#N/A</definedName>
    <definedName name="組合資料" localSheetId="18">#REF!</definedName>
    <definedName name="組合資料">#N/A</definedName>
    <definedName name="組立番号名称付与">#REF!</definedName>
    <definedName name="給排油">#REF!</definedName>
    <definedName name="総務Ｇ☆">#N/A</definedName>
    <definedName name="総務Gインフォローション" localSheetId="18">#REF!</definedName>
    <definedName name="総務Gインフォローション">#N/A</definedName>
    <definedName name="総務Gボタン" localSheetId="18">#REF!</definedName>
    <definedName name="総務Gボタン">#N/A</definedName>
    <definedName name="総務インフォローション" localSheetId="18">#REF!</definedName>
    <definedName name="総務インフォローション">#N/A</definedName>
    <definedName name="総務インフォローション☆">#N/A</definedName>
    <definedName name="総評価項目数415t">#REF!</definedName>
    <definedName name="色物部品リスト">#REF!</definedName>
    <definedName name="表示修正">#REF!</definedName>
    <definedName name="表紙A" localSheetId="18">#REF!</definedName>
    <definedName name="表紙A">#N/A</definedName>
    <definedName name="要因分析" localSheetId="18">#REF!</definedName>
    <definedName name="要因分析">#N/A</definedName>
    <definedName name="規格標準部品産車・自動車との購入価格比較">#REF!</definedName>
    <definedName name="解除" localSheetId="4" hidden="1">{"年販売台数計画",#N/A,FALSE,"販売台数計画";"月販売台数計画",#N/A,FALSE,"販売台数計画"}</definedName>
    <definedName name="解除" localSheetId="6" hidden="1">{"年販売台数計画",#N/A,FALSE,"販売台数計画";"月販売台数計画",#N/A,FALSE,"販売台数計画"}</definedName>
    <definedName name="解除" localSheetId="18">{"年販売台数計画",#N/A,FALSE,"販売台数計画";"月販売台数計画",#N/A,FALSE,"販売台数計画"}</definedName>
    <definedName name="解除" localSheetId="29" hidden="1">{"年販売台数計画",#N/A,FALSE,"販売台数計画";"月販売台数計画",#N/A,FALSE,"販売台数計画"}</definedName>
    <definedName name="解除" localSheetId="5" hidden="1">{"年販売台数計画",#N/A,FALSE,"販売台数計画";"月販売台数計画",#N/A,FALSE,"販売台数計画"}</definedName>
    <definedName name="解除" hidden="1">{"年販売台数計画",#N/A,FALSE,"販売台数計画";"月販売台数計画",#N/A,FALSE,"販売台数計画"}</definedName>
    <definedName name="解除2" localSheetId="4" hidden="1">{"年販売台数計画",#N/A,FALSE,"販売台数計画";"月販売台数計画",#N/A,FALSE,"販売台数計画"}</definedName>
    <definedName name="解除2" localSheetId="6" hidden="1">{"年販売台数計画",#N/A,FALSE,"販売台数計画";"月販売台数計画",#N/A,FALSE,"販売台数計画"}</definedName>
    <definedName name="解除2" localSheetId="18">{"年販売台数計画",#N/A,FALSE,"販売台数計画";"月販売台数計画",#N/A,FALSE,"販売台数計画"}</definedName>
    <definedName name="解除2" localSheetId="29" hidden="1">{"年販売台数計画",#N/A,FALSE,"販売台数計画";"月販売台数計画",#N/A,FALSE,"販売台数計画"}</definedName>
    <definedName name="解除2" localSheetId="5" hidden="1">{"年販売台数計画",#N/A,FALSE,"販売台数計画";"月販売台数計画",#N/A,FALSE,"販売台数計画"}</definedName>
    <definedName name="解除2" hidden="1">{"年販売台数計画",#N/A,FALSE,"販売台数計画";"月販売台数計画",#N/A,FALSE,"販売台数計画"}</definedName>
    <definedName name="計画">#REF!</definedName>
    <definedName name="計画台数・実績４月度">#REF!</definedName>
    <definedName name="記号選択" localSheetId="18">#REF!</definedName>
    <definedName name="記号選択">#N/A</definedName>
    <definedName name="設備ﾒｰｶ">#REF!</definedName>
    <definedName name="設計3室ボタン" localSheetId="18">#REF!</definedName>
    <definedName name="設計3室ボタン">#N/A</definedName>
    <definedName name="診療所" localSheetId="18">#REF!</definedName>
    <definedName name="診療所">#N/A</definedName>
    <definedName name="課選択" localSheetId="18">#REF!</definedName>
    <definedName name="課選択">#N/A</definedName>
    <definedName name="議事録1" localSheetId="18">#REF!</definedName>
    <definedName name="議事録1">#N/A</definedName>
    <definedName name="議事録2" localSheetId="18">#REF!</definedName>
    <definedName name="議事録2">#N/A</definedName>
    <definedName name="議事録新" localSheetId="18">#REF!</definedName>
    <definedName name="議事録新">#N/A</definedName>
    <definedName name="責任コード">#REF!</definedName>
    <definedName name="責任ｺｰﾄﾞ１">#REF!</definedName>
    <definedName name="資料" localSheetId="18">#REF!</definedName>
    <definedName name="資料">#N/A</definedName>
    <definedName name="資料ー６">#N/A</definedName>
    <definedName name="資格">#REF!</definedName>
    <definedName name="資格別検索" localSheetId="18">#REF!</definedName>
    <definedName name="資格別検索">#N/A</definedName>
    <definedName name="進度表評価中">#REF!</definedName>
    <definedName name="部リスト">#REF!</definedName>
    <definedName name="部位コード">#REF!</definedName>
    <definedName name="部位ｺｰﾄﾞ１">#REF!</definedName>
    <definedName name="部位分類コード">#REF!</definedName>
    <definedName name="部位分類ｺｰﾄﾞ１">#REF!</definedName>
    <definedName name="部位名称付与">#REF!</definedName>
    <definedName name="部別グラフ" localSheetId="18">#REF!</definedName>
    <definedName name="部別グラフ">#N/A</definedName>
    <definedName name="部別検索" localSheetId="18">#REF!</definedName>
    <definedName name="部別検索">#N/A</definedName>
    <definedName name="部品コード">#REF!</definedName>
    <definedName name="部品ｺｰﾄﾞ１">#REF!</definedName>
    <definedName name="部品供給">#REF!</definedName>
    <definedName name="部品原価改善」">#N/A</definedName>
    <definedName name="部署">#REF!</definedName>
    <definedName name="金額">#REF!</definedName>
    <definedName name="鋳造課">#REF!</definedName>
    <definedName name="閉じる_ボタン" localSheetId="18">#REF!</definedName>
    <definedName name="閉じる_ボタン">#N/A</definedName>
    <definedName name="開始" localSheetId="18">#REF!</definedName>
    <definedName name="開始">#N/A</definedName>
    <definedName name="開発工数" localSheetId="4" hidden="1">{"GL用",#N/A,FALSE,"97年度上期計画 (TAL見込み)"}</definedName>
    <definedName name="開発工数" localSheetId="6" hidden="1">{"GL用",#N/A,FALSE,"97年度上期計画 (TAL見込み)"}</definedName>
    <definedName name="開発工数" localSheetId="18">{"GL用",#N/A,FALSE,"97年度上期計画 (TAL見込み)"}</definedName>
    <definedName name="開発工数" localSheetId="29" hidden="1">{"GL用",#N/A,FALSE,"97年度上期計画 (TAL見込み)"}</definedName>
    <definedName name="開発工数" localSheetId="5" hidden="1">{"GL用",#N/A,FALSE,"97年度上期計画 (TAL見込み)"}</definedName>
    <definedName name="開発工数" hidden="1">{"GL用",#N/A,FALSE,"97年度上期計画 (TAL見込み)"}</definedName>
    <definedName name="集計" localSheetId="18">#REF!</definedName>
    <definedName name="集計">#N/A</definedName>
    <definedName name="電源入り切り">#REF!</definedName>
    <definedName name="非表示" localSheetId="18">#REF!</definedName>
    <definedName name="非表示">#N/A</definedName>
    <definedName name="類災" localSheetId="18">#REF!</definedName>
    <definedName name="類災">#N/A</definedName>
    <definedName name="餡是" localSheetId="18">#REF!</definedName>
    <definedName name="餡是">#N/A</definedName>
    <definedName name="騒音" localSheetId="18">#REF!</definedName>
    <definedName name="騒音">#N/A</definedName>
    <definedName name="騒音対策" localSheetId="18">#REF!</definedName>
    <definedName name="騒音対策">#N/A</definedName>
    <definedName name="騒音対策№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03" i="32" l="1"/>
  <c r="F303" i="32"/>
  <c r="G302" i="32"/>
  <c r="F302" i="32"/>
  <c r="F297" i="32"/>
  <c r="B297" i="32"/>
  <c r="B296" i="32"/>
  <c r="G295" i="32"/>
  <c r="F295" i="32"/>
  <c r="B295" i="32"/>
  <c r="G294" i="32"/>
  <c r="F294" i="32"/>
  <c r="B294" i="32"/>
  <c r="G293" i="32"/>
  <c r="F293" i="32"/>
  <c r="B293" i="32"/>
  <c r="B288" i="32"/>
  <c r="B287" i="32"/>
  <c r="B286" i="32"/>
  <c r="B285" i="32"/>
  <c r="E240" i="32"/>
  <c r="D238" i="32"/>
  <c r="D239" i="32" s="1"/>
  <c r="D240" i="32" s="1"/>
  <c r="D241" i="32" s="1"/>
  <c r="D242" i="32" s="1"/>
  <c r="D243" i="32" s="1"/>
  <c r="F236" i="32"/>
  <c r="F235" i="32"/>
  <c r="E224" i="32"/>
  <c r="D192" i="32"/>
  <c r="D195" i="32" s="1"/>
  <c r="D198" i="32" s="1"/>
  <c r="D201" i="32" s="1"/>
  <c r="D204" i="32" s="1"/>
  <c r="D207" i="32" s="1"/>
  <c r="D210" i="32" s="1"/>
  <c r="D213" i="32" s="1"/>
  <c r="D216" i="32" s="1"/>
  <c r="G181" i="32"/>
  <c r="F181" i="32"/>
  <c r="D178" i="32"/>
  <c r="D177" i="32"/>
  <c r="D165" i="32"/>
  <c r="D166" i="32" s="1"/>
  <c r="D167" i="32" s="1"/>
  <c r="D168" i="32" s="1"/>
  <c r="D169" i="32" s="1"/>
  <c r="D170" i="32" s="1"/>
  <c r="D171" i="32" s="1"/>
  <c r="D172" i="32" s="1"/>
  <c r="B160" i="32"/>
  <c r="F158" i="32"/>
  <c r="G114" i="32"/>
  <c r="G156" i="32" s="1"/>
  <c r="F114" i="32"/>
  <c r="F156" i="32" s="1"/>
  <c r="G110" i="32"/>
  <c r="F101" i="32"/>
  <c r="F100" i="32"/>
  <c r="F99" i="32"/>
  <c r="F110" i="32" s="1"/>
  <c r="G97" i="32"/>
  <c r="G92" i="32"/>
  <c r="F92" i="32"/>
  <c r="F85" i="32"/>
  <c r="G84" i="32"/>
  <c r="G96" i="32" s="1"/>
  <c r="G155" i="32" s="1"/>
  <c r="G69" i="32"/>
  <c r="G68" i="32"/>
  <c r="G85" i="32" s="1"/>
  <c r="F68" i="32"/>
  <c r="F97" i="32" s="1"/>
  <c r="G62" i="32"/>
  <c r="F57" i="32" s="1"/>
  <c r="F62" i="32" s="1"/>
  <c r="G56" i="32"/>
  <c r="F56" i="32"/>
  <c r="G50" i="32"/>
  <c r="F43" i="32"/>
  <c r="F50" i="32" s="1"/>
  <c r="G37" i="32"/>
  <c r="F37" i="32"/>
  <c r="G21" i="32"/>
  <c r="F21" i="32"/>
  <c r="D17" i="32"/>
  <c r="D18" i="32" s="1"/>
  <c r="D19" i="32" s="1"/>
  <c r="D20" i="32" s="1"/>
  <c r="G15" i="32"/>
  <c r="G42" i="32" s="1"/>
  <c r="G236" i="32" s="1"/>
  <c r="F15" i="32"/>
  <c r="F42" i="32" s="1"/>
  <c r="G14" i="32"/>
  <c r="G33" i="32" s="1"/>
  <c r="G41" i="32" s="1"/>
  <c r="G55" i="32" s="1"/>
  <c r="B14" i="32"/>
  <c r="B24" i="32" s="1"/>
  <c r="G5" i="32"/>
  <c r="I26" i="31"/>
  <c r="I24" i="31"/>
  <c r="I22" i="31"/>
  <c r="B22" i="31"/>
  <c r="I20" i="31"/>
  <c r="D20" i="31"/>
  <c r="I18" i="31"/>
  <c r="I16" i="31"/>
  <c r="D16" i="31"/>
  <c r="I14" i="31"/>
  <c r="I12" i="31"/>
  <c r="I10" i="31"/>
  <c r="J10" i="31" s="1"/>
  <c r="E10" i="31"/>
  <c r="D10" i="31"/>
  <c r="F10" i="31" s="1"/>
  <c r="I8" i="31"/>
  <c r="B13" i="30"/>
  <c r="C10" i="30"/>
  <c r="B10" i="30"/>
  <c r="C12" i="29"/>
  <c r="B12" i="29"/>
  <c r="A12" i="29"/>
  <c r="A1" i="29"/>
  <c r="C14" i="28"/>
  <c r="B14" i="28"/>
  <c r="A14" i="28"/>
  <c r="C29" i="27"/>
  <c r="B29" i="27"/>
  <c r="C6" i="27"/>
  <c r="C6" i="28" s="1"/>
  <c r="C6" i="29" s="1"/>
  <c r="C7" i="30" s="1"/>
  <c r="B6" i="27"/>
  <c r="B6" i="28" s="1"/>
  <c r="B6" i="29" s="1"/>
  <c r="C62" i="26"/>
  <c r="C21" i="26"/>
  <c r="B21" i="26"/>
  <c r="C13" i="26"/>
  <c r="B13" i="26"/>
  <c r="C49" i="25"/>
  <c r="B49" i="25"/>
  <c r="C43" i="25"/>
  <c r="C51" i="25" s="1"/>
  <c r="F13" i="2" s="1"/>
  <c r="B43" i="25"/>
  <c r="B51" i="25" s="1"/>
  <c r="D13" i="2" s="1"/>
  <c r="C33" i="25"/>
  <c r="B33" i="25"/>
  <c r="C18" i="25"/>
  <c r="F11" i="2" s="1"/>
  <c r="B18" i="25"/>
  <c r="D11" i="2" s="1"/>
  <c r="E13" i="2" s="1"/>
  <c r="C6" i="25"/>
  <c r="C22" i="25" s="1"/>
  <c r="C37" i="25" s="1"/>
  <c r="B6" i="25"/>
  <c r="B22" i="25" s="1"/>
  <c r="B37" i="25" s="1"/>
  <c r="B20" i="24"/>
  <c r="B19" i="24"/>
  <c r="B18" i="24"/>
  <c r="C15" i="24"/>
  <c r="B15" i="24"/>
  <c r="C6" i="24"/>
  <c r="C6" i="26" s="1"/>
  <c r="C17" i="26" s="1"/>
  <c r="B6" i="24"/>
  <c r="B6" i="26" s="1"/>
  <c r="B17" i="26" s="1"/>
  <c r="C10" i="23"/>
  <c r="B10" i="23"/>
  <c r="B14" i="22"/>
  <c r="C12" i="22"/>
  <c r="G46" i="1" s="1"/>
  <c r="B12" i="22"/>
  <c r="E46" i="1" s="1"/>
  <c r="A12" i="22"/>
  <c r="A10" i="23" s="1"/>
  <c r="A15" i="24" s="1"/>
  <c r="A18" i="25" s="1"/>
  <c r="A33" i="25" s="1"/>
  <c r="A51" i="25" s="1"/>
  <c r="C19" i="21"/>
  <c r="B19" i="21"/>
  <c r="C5" i="21"/>
  <c r="C5" i="22" s="1"/>
  <c r="C5" i="23" s="1"/>
  <c r="C5" i="24" s="1"/>
  <c r="C5" i="25" s="1"/>
  <c r="C5" i="26" s="1"/>
  <c r="C13" i="20"/>
  <c r="B13" i="20"/>
  <c r="G33" i="19"/>
  <c r="F33" i="19"/>
  <c r="E33" i="19"/>
  <c r="D33" i="19"/>
  <c r="C33" i="19"/>
  <c r="B33" i="19"/>
  <c r="G31" i="19"/>
  <c r="G30" i="19"/>
  <c r="G27" i="19"/>
  <c r="G26" i="19"/>
  <c r="G21" i="19"/>
  <c r="F19" i="19"/>
  <c r="E19" i="19"/>
  <c r="G17" i="19"/>
  <c r="G16" i="19"/>
  <c r="G13" i="19"/>
  <c r="D13" i="19"/>
  <c r="D12" i="19"/>
  <c r="D19" i="19" s="1"/>
  <c r="B12" i="19"/>
  <c r="B19" i="19" s="1"/>
  <c r="G7" i="19"/>
  <c r="C23" i="18"/>
  <c r="B22" i="18"/>
  <c r="B23" i="18" s="1"/>
  <c r="G12" i="19" s="1"/>
  <c r="C12" i="18"/>
  <c r="G43" i="1" s="1"/>
  <c r="B12" i="18"/>
  <c r="E43" i="1" s="1"/>
  <c r="A12" i="18"/>
  <c r="A13" i="20" s="1"/>
  <c r="A19" i="21" s="1"/>
  <c r="B6" i="18"/>
  <c r="C5" i="18"/>
  <c r="C5" i="20" s="1"/>
  <c r="C12" i="17"/>
  <c r="B12" i="17"/>
  <c r="B6" i="17"/>
  <c r="C5" i="17"/>
  <c r="A2" i="17"/>
  <c r="A2" i="18" s="1"/>
  <c r="D20" i="16"/>
  <c r="C20" i="16"/>
  <c r="B20" i="16"/>
  <c r="D12" i="16"/>
  <c r="E12" i="16" s="1"/>
  <c r="C43" i="15"/>
  <c r="C48" i="15" s="1"/>
  <c r="C53" i="15" s="1"/>
  <c r="B43" i="15"/>
  <c r="B48" i="15" s="1"/>
  <c r="B53" i="15" s="1"/>
  <c r="C32" i="15"/>
  <c r="C30" i="15"/>
  <c r="C25" i="15"/>
  <c r="C26" i="15" s="1"/>
  <c r="B23" i="15" s="1"/>
  <c r="C16" i="15"/>
  <c r="B16" i="15"/>
  <c r="C17" i="14"/>
  <c r="B17" i="14"/>
  <c r="B18" i="14" s="1"/>
  <c r="C6" i="14"/>
  <c r="C6" i="15" s="1"/>
  <c r="B6" i="14"/>
  <c r="B6" i="15" s="1"/>
  <c r="C13" i="13"/>
  <c r="B13" i="13"/>
  <c r="C6" i="13"/>
  <c r="C11" i="12"/>
  <c r="G22" i="1" s="1"/>
  <c r="D52" i="4" s="1"/>
  <c r="B11" i="12"/>
  <c r="E22" i="1" s="1"/>
  <c r="C52" i="4" s="1"/>
  <c r="C6" i="12"/>
  <c r="C10" i="11"/>
  <c r="G21" i="1" s="1"/>
  <c r="B10" i="11"/>
  <c r="E21" i="1" s="1"/>
  <c r="E18" i="31" s="1"/>
  <c r="A10" i="11"/>
  <c r="A11" i="12" s="1"/>
  <c r="A13" i="13" s="1"/>
  <c r="A17" i="14" s="1"/>
  <c r="C6" i="11"/>
  <c r="B6" i="11"/>
  <c r="C5" i="11"/>
  <c r="C5" i="12" s="1"/>
  <c r="C5" i="13" s="1"/>
  <c r="C5" i="14" s="1"/>
  <c r="E5" i="16" s="1"/>
  <c r="E17" i="16" s="1"/>
  <c r="C20" i="10"/>
  <c r="C19" i="10"/>
  <c r="A10" i="10"/>
  <c r="C8" i="10"/>
  <c r="C10" i="10" s="1"/>
  <c r="G20" i="1" s="1"/>
  <c r="B8" i="10"/>
  <c r="B10" i="10" s="1"/>
  <c r="E20" i="1" s="1"/>
  <c r="C6" i="10"/>
  <c r="C14" i="10" s="1"/>
  <c r="B6" i="10"/>
  <c r="C14" i="9"/>
  <c r="B14" i="9"/>
  <c r="B6" i="9"/>
  <c r="B6" i="12" s="1"/>
  <c r="B6" i="13" s="1"/>
  <c r="C17" i="8"/>
  <c r="C22" i="8" s="1"/>
  <c r="C14" i="8"/>
  <c r="C11" i="8"/>
  <c r="B11" i="8"/>
  <c r="C9" i="8"/>
  <c r="B9" i="8"/>
  <c r="B8" i="8"/>
  <c r="I13" i="7"/>
  <c r="H13" i="7"/>
  <c r="D13" i="7"/>
  <c r="I11" i="7"/>
  <c r="J11" i="7" s="1"/>
  <c r="F11" i="7"/>
  <c r="K11" i="7" s="1"/>
  <c r="E11" i="7"/>
  <c r="B11" i="7"/>
  <c r="C11" i="7" s="1"/>
  <c r="I10" i="7"/>
  <c r="F10" i="7"/>
  <c r="E10" i="7"/>
  <c r="E13" i="7" s="1"/>
  <c r="B10" i="7"/>
  <c r="K8" i="7"/>
  <c r="F8" i="7"/>
  <c r="E8" i="7"/>
  <c r="J8" i="7" s="1"/>
  <c r="K6" i="7"/>
  <c r="C5" i="8" s="1"/>
  <c r="C5" i="9" s="1"/>
  <c r="C5" i="10" s="1"/>
  <c r="E22" i="6"/>
  <c r="D22" i="6"/>
  <c r="B22" i="6"/>
  <c r="B17" i="6"/>
  <c r="D13" i="6"/>
  <c r="F12" i="6"/>
  <c r="E12" i="6"/>
  <c r="B12" i="6"/>
  <c r="F11" i="6"/>
  <c r="B11" i="6"/>
  <c r="F10" i="6"/>
  <c r="B10" i="6"/>
  <c r="F9" i="6"/>
  <c r="F13" i="6" s="1"/>
  <c r="B9" i="6"/>
  <c r="F8" i="6"/>
  <c r="B8" i="6"/>
  <c r="A2" i="6"/>
  <c r="A2" i="7" s="1"/>
  <c r="A2" i="8" s="1"/>
  <c r="A2" i="9" s="1"/>
  <c r="A2" i="10" s="1"/>
  <c r="A2" i="11" s="1"/>
  <c r="A2" i="12" s="1"/>
  <c r="I27" i="5"/>
  <c r="H27" i="5"/>
  <c r="E27" i="5"/>
  <c r="D27" i="5"/>
  <c r="I25" i="5"/>
  <c r="J25" i="5" s="1"/>
  <c r="F25" i="5"/>
  <c r="C25" i="5"/>
  <c r="B25" i="5"/>
  <c r="I24" i="5"/>
  <c r="J24" i="5" s="1"/>
  <c r="F24" i="5"/>
  <c r="B24" i="5"/>
  <c r="K24" i="5" s="1"/>
  <c r="K22" i="5"/>
  <c r="J22" i="5"/>
  <c r="I22" i="5"/>
  <c r="F22" i="5"/>
  <c r="E22" i="5"/>
  <c r="B22" i="5"/>
  <c r="I17" i="5"/>
  <c r="H17" i="5"/>
  <c r="F17" i="5"/>
  <c r="E17" i="5"/>
  <c r="D17" i="5"/>
  <c r="B17" i="5"/>
  <c r="K15" i="5"/>
  <c r="J15" i="5"/>
  <c r="G15" i="5"/>
  <c r="C15" i="5"/>
  <c r="J14" i="5"/>
  <c r="G14" i="5"/>
  <c r="C14" i="5"/>
  <c r="E11" i="6" s="1"/>
  <c r="C11" i="6" s="1"/>
  <c r="K13" i="5"/>
  <c r="J13" i="5"/>
  <c r="G13" i="5"/>
  <c r="C13" i="5"/>
  <c r="E10" i="6" s="1"/>
  <c r="C10" i="6" s="1"/>
  <c r="K12" i="5"/>
  <c r="J12" i="5"/>
  <c r="G12" i="5"/>
  <c r="C12" i="5"/>
  <c r="K11" i="5"/>
  <c r="J11" i="5"/>
  <c r="G11" i="5"/>
  <c r="C11" i="5"/>
  <c r="K10" i="5"/>
  <c r="K17" i="5" s="1"/>
  <c r="G9" i="1" s="1"/>
  <c r="J10" i="5"/>
  <c r="J17" i="5" s="1"/>
  <c r="E9" i="1" s="1"/>
  <c r="G10" i="5"/>
  <c r="G17" i="5" s="1"/>
  <c r="C10" i="5"/>
  <c r="E8" i="6" s="1"/>
  <c r="J8" i="5"/>
  <c r="I8" i="5"/>
  <c r="F8" i="5"/>
  <c r="K6" i="5"/>
  <c r="K20" i="5" s="1"/>
  <c r="D70" i="4"/>
  <c r="C70" i="4"/>
  <c r="D69" i="4"/>
  <c r="C69" i="4"/>
  <c r="A65" i="4"/>
  <c r="A64" i="4"/>
  <c r="D63" i="4"/>
  <c r="C63" i="4"/>
  <c r="A63" i="4"/>
  <c r="D62" i="4"/>
  <c r="C62" i="4"/>
  <c r="A62" i="4"/>
  <c r="D61" i="4"/>
  <c r="C61" i="4"/>
  <c r="A61" i="4"/>
  <c r="A57" i="4"/>
  <c r="A56" i="4"/>
  <c r="A55" i="4"/>
  <c r="A54" i="4"/>
  <c r="D51" i="4"/>
  <c r="C51" i="4"/>
  <c r="D41" i="4"/>
  <c r="C37" i="4"/>
  <c r="D32" i="4"/>
  <c r="C32" i="4"/>
  <c r="D21" i="4"/>
  <c r="C12" i="4"/>
  <c r="C9" i="4"/>
  <c r="C8" i="4"/>
  <c r="D3" i="4"/>
  <c r="A62" i="3"/>
  <c r="A61" i="3"/>
  <c r="E60" i="3"/>
  <c r="D60" i="3"/>
  <c r="A60" i="3"/>
  <c r="G59" i="3"/>
  <c r="F59" i="3"/>
  <c r="E59" i="3"/>
  <c r="D59" i="3"/>
  <c r="A59" i="3"/>
  <c r="G58" i="3"/>
  <c r="F58" i="3"/>
  <c r="E58" i="3"/>
  <c r="D58" i="3"/>
  <c r="A58" i="3"/>
  <c r="A54" i="3"/>
  <c r="A53" i="3"/>
  <c r="A52" i="3"/>
  <c r="A51" i="3"/>
  <c r="E49" i="3"/>
  <c r="G48" i="3"/>
  <c r="D47" i="3"/>
  <c r="G47" i="3" s="1"/>
  <c r="G45" i="3"/>
  <c r="G43" i="3"/>
  <c r="E38" i="3"/>
  <c r="G37" i="3"/>
  <c r="D36" i="3"/>
  <c r="G36" i="3" s="1"/>
  <c r="G35" i="3"/>
  <c r="G34" i="3"/>
  <c r="D28" i="3"/>
  <c r="A28" i="3"/>
  <c r="G23" i="3"/>
  <c r="G28" i="3" s="1"/>
  <c r="F23" i="3"/>
  <c r="E21" i="3"/>
  <c r="E23" i="3" s="1"/>
  <c r="E28" i="3" s="1"/>
  <c r="A20" i="3"/>
  <c r="F17" i="3"/>
  <c r="G40" i="3" s="1"/>
  <c r="D12" i="3"/>
  <c r="F12" i="3" s="1"/>
  <c r="B8" i="3" s="1"/>
  <c r="D8" i="3" s="1"/>
  <c r="F10" i="3"/>
  <c r="A1" i="3"/>
  <c r="A1" i="21" s="1"/>
  <c r="F56" i="2"/>
  <c r="D56" i="2"/>
  <c r="F55" i="2"/>
  <c r="D55" i="2"/>
  <c r="A51" i="2"/>
  <c r="D50" i="2"/>
  <c r="A50" i="2"/>
  <c r="F49" i="2"/>
  <c r="D49" i="2"/>
  <c r="A49" i="2"/>
  <c r="F48" i="2"/>
  <c r="D48" i="2"/>
  <c r="A48" i="2"/>
  <c r="F47" i="2"/>
  <c r="D47" i="2"/>
  <c r="A47" i="2"/>
  <c r="A43" i="2"/>
  <c r="A42" i="2"/>
  <c r="A41" i="2"/>
  <c r="A40" i="2"/>
  <c r="C38" i="2"/>
  <c r="E30" i="2"/>
  <c r="E21" i="2"/>
  <c r="G17" i="2"/>
  <c r="E17" i="2"/>
  <c r="G16" i="2"/>
  <c r="E16" i="2"/>
  <c r="G15" i="2"/>
  <c r="E15" i="2"/>
  <c r="G14" i="2"/>
  <c r="E14" i="2"/>
  <c r="F12" i="2"/>
  <c r="D12" i="2"/>
  <c r="G7" i="2"/>
  <c r="G8" i="2" s="1"/>
  <c r="E7" i="2"/>
  <c r="E8" i="2" s="1"/>
  <c r="G6" i="2"/>
  <c r="E6" i="2"/>
  <c r="D18" i="31" s="1"/>
  <c r="E64" i="1"/>
  <c r="D62" i="3" s="1"/>
  <c r="E63" i="1"/>
  <c r="F296" i="32" s="1"/>
  <c r="B51" i="1"/>
  <c r="B50" i="1"/>
  <c r="G45" i="1"/>
  <c r="E45" i="1"/>
  <c r="G44" i="1"/>
  <c r="E44" i="1"/>
  <c r="E42" i="1"/>
  <c r="G41" i="1"/>
  <c r="E41" i="1"/>
  <c r="E12" i="31" s="1"/>
  <c r="H38" i="1"/>
  <c r="E37" i="1"/>
  <c r="F38" i="1" s="1"/>
  <c r="G31" i="1"/>
  <c r="E31" i="1"/>
  <c r="G24" i="1"/>
  <c r="E24" i="1"/>
  <c r="G23" i="1"/>
  <c r="E23" i="1"/>
  <c r="G18" i="1"/>
  <c r="E18" i="1"/>
  <c r="G14" i="1"/>
  <c r="E14" i="1"/>
  <c r="G12" i="1"/>
  <c r="E12" i="1"/>
  <c r="C5" i="27" l="1"/>
  <c r="C5" i="28" s="1"/>
  <c r="C5" i="29" s="1"/>
  <c r="C16" i="26"/>
  <c r="B41" i="15"/>
  <c r="B46" i="15"/>
  <c r="B51" i="15" s="1"/>
  <c r="C21" i="15"/>
  <c r="C28" i="15" s="1"/>
  <c r="C46" i="15"/>
  <c r="C51" i="15" s="1"/>
  <c r="C41" i="15"/>
  <c r="C6" i="17" s="1"/>
  <c r="C6" i="18" s="1"/>
  <c r="A13" i="26"/>
  <c r="F27" i="5"/>
  <c r="G25" i="5"/>
  <c r="K25" i="5"/>
  <c r="B13" i="7"/>
  <c r="K10" i="7"/>
  <c r="K13" i="7" s="1"/>
  <c r="G11" i="1" s="1"/>
  <c r="C10" i="7"/>
  <c r="C13" i="7" s="1"/>
  <c r="B6" i="21"/>
  <c r="B6" i="22" s="1"/>
  <c r="B6" i="20"/>
  <c r="B18" i="18"/>
  <c r="E18" i="2"/>
  <c r="A2" i="14"/>
  <c r="A2" i="15" s="1"/>
  <c r="A2" i="16" s="1"/>
  <c r="A2" i="13"/>
  <c r="F25" i="1"/>
  <c r="D8" i="31" s="1"/>
  <c r="B21" i="15"/>
  <c r="B28" i="15" s="1"/>
  <c r="G13" i="2"/>
  <c r="G18" i="2" s="1"/>
  <c r="G22" i="2" s="1"/>
  <c r="G27" i="2" s="1"/>
  <c r="H15" i="1"/>
  <c r="H27" i="1" s="1"/>
  <c r="K27" i="5"/>
  <c r="G13" i="1" s="1"/>
  <c r="G20" i="2"/>
  <c r="D6" i="4" s="1"/>
  <c r="D16" i="4" s="1"/>
  <c r="E22" i="31"/>
  <c r="H25" i="1"/>
  <c r="C8" i="6"/>
  <c r="E13" i="6"/>
  <c r="C17" i="5"/>
  <c r="F13" i="7"/>
  <c r="H47" i="1"/>
  <c r="F16" i="31"/>
  <c r="J16" i="31" s="1"/>
  <c r="B21" i="16"/>
  <c r="B26" i="16" s="1"/>
  <c r="B8" i="16" s="1"/>
  <c r="C33" i="15"/>
  <c r="F20" i="6"/>
  <c r="E10" i="1"/>
  <c r="A2" i="20"/>
  <c r="A2" i="22"/>
  <c r="G11" i="7"/>
  <c r="F18" i="31"/>
  <c r="J18" i="31" s="1"/>
  <c r="D22" i="31"/>
  <c r="B30" i="15"/>
  <c r="B25" i="15"/>
  <c r="B26" i="15"/>
  <c r="F47" i="1"/>
  <c r="E8" i="31" s="1"/>
  <c r="E20" i="31"/>
  <c r="F20" i="31" s="1"/>
  <c r="J20" i="31" s="1"/>
  <c r="E20" i="2"/>
  <c r="J27" i="5"/>
  <c r="E13" i="1" s="1"/>
  <c r="E9" i="6"/>
  <c r="C9" i="6" s="1"/>
  <c r="B13" i="6"/>
  <c r="G10" i="1" s="1"/>
  <c r="G19" i="19"/>
  <c r="I19" i="19" s="1"/>
  <c r="C12" i="19"/>
  <c r="C19" i="19" s="1"/>
  <c r="A2" i="21"/>
  <c r="A1" i="23"/>
  <c r="C40" i="4"/>
  <c r="C41" i="4" s="1"/>
  <c r="C24" i="5"/>
  <c r="C27" i="5" s="1"/>
  <c r="E70" i="1"/>
  <c r="D49" i="3"/>
  <c r="D32" i="3" s="1"/>
  <c r="D61" i="3"/>
  <c r="C64" i="4"/>
  <c r="B27" i="5"/>
  <c r="A1" i="12"/>
  <c r="D24" i="16"/>
  <c r="A1" i="31"/>
  <c r="A1" i="17"/>
  <c r="A1" i="20"/>
  <c r="G64" i="1"/>
  <c r="G10" i="7"/>
  <c r="G13" i="7" s="1"/>
  <c r="D13" i="16"/>
  <c r="A1" i="5"/>
  <c r="G24" i="5"/>
  <c r="G27" i="5" s="1"/>
  <c r="G15" i="7" s="1"/>
  <c r="E6" i="6"/>
  <c r="F16" i="6" s="1"/>
  <c r="J10" i="7"/>
  <c r="J13" i="7" s="1"/>
  <c r="E11" i="1" s="1"/>
  <c r="F15" i="1" s="1"/>
  <c r="F27" i="1" s="1"/>
  <c r="A1" i="15"/>
  <c r="A1" i="22"/>
  <c r="A1" i="26"/>
  <c r="A1" i="13"/>
  <c r="G63" i="1"/>
  <c r="A1" i="16"/>
  <c r="E71" i="1"/>
  <c r="A1" i="30"/>
  <c r="D51" i="2"/>
  <c r="A1" i="7"/>
  <c r="E16" i="31"/>
  <c r="C65" i="4"/>
  <c r="A1" i="10"/>
  <c r="A1" i="25"/>
  <c r="A1" i="27"/>
  <c r="A1" i="9"/>
  <c r="I8" i="7"/>
  <c r="A1" i="11"/>
  <c r="A1" i="14"/>
  <c r="A1" i="18"/>
  <c r="A1" i="24"/>
  <c r="A1" i="8"/>
  <c r="A1" i="28"/>
  <c r="A1" i="6"/>
  <c r="A1" i="19"/>
  <c r="G32" i="2" l="1"/>
  <c r="C9" i="30"/>
  <c r="C11" i="30" s="1"/>
  <c r="G34" i="2" s="1"/>
  <c r="F44" i="3"/>
  <c r="D57" i="2"/>
  <c r="C71" i="4"/>
  <c r="F60" i="3"/>
  <c r="F304" i="32"/>
  <c r="G70" i="1"/>
  <c r="C6" i="22"/>
  <c r="C6" i="21"/>
  <c r="C6" i="20"/>
  <c r="C18" i="18"/>
  <c r="D65" i="4"/>
  <c r="G297" i="32"/>
  <c r="F51" i="2"/>
  <c r="E62" i="3"/>
  <c r="D64" i="4"/>
  <c r="E61" i="3"/>
  <c r="F50" i="2"/>
  <c r="G296" i="32"/>
  <c r="E8" i="3"/>
  <c r="F8" i="3" s="1"/>
  <c r="B32" i="15"/>
  <c r="B9" i="16" s="1"/>
  <c r="B14" i="16" s="1"/>
  <c r="C72" i="4"/>
  <c r="F305" i="32"/>
  <c r="G71" i="1"/>
  <c r="F61" i="3"/>
  <c r="D58" i="2"/>
  <c r="F22" i="31"/>
  <c r="J22" i="31" s="1"/>
  <c r="E24" i="31"/>
  <c r="D25" i="16"/>
  <c r="D26" i="16" s="1"/>
  <c r="D8" i="16" s="1"/>
  <c r="D14" i="16" s="1"/>
  <c r="E24" i="16"/>
  <c r="B29" i="5"/>
  <c r="C13" i="6"/>
  <c r="F8" i="31"/>
  <c r="J8" i="31" s="1"/>
  <c r="A2" i="24"/>
  <c r="A2" i="25" s="1"/>
  <c r="A2" i="27" s="1"/>
  <c r="A2" i="26" s="1"/>
  <c r="A2" i="23"/>
  <c r="D22" i="4"/>
  <c r="D24" i="4"/>
  <c r="D43" i="4" s="1"/>
  <c r="D45" i="4" s="1"/>
  <c r="C44" i="4" s="1"/>
  <c r="D38" i="3"/>
  <c r="C6" i="4"/>
  <c r="C16" i="4" s="1"/>
  <c r="C22" i="4" s="1"/>
  <c r="C24" i="4" s="1"/>
  <c r="C43" i="4" s="1"/>
  <c r="E22" i="2"/>
  <c r="E27" i="2" s="1"/>
  <c r="C20" i="6"/>
  <c r="C22" i="6" s="1"/>
  <c r="F22" i="6"/>
  <c r="F57" i="2" l="1"/>
  <c r="G304" i="32"/>
  <c r="D71" i="4"/>
  <c r="G60" i="3"/>
  <c r="D14" i="31"/>
  <c r="F33" i="3"/>
  <c r="D26" i="31"/>
  <c r="E32" i="2"/>
  <c r="B9" i="30" s="1"/>
  <c r="B11" i="30" s="1"/>
  <c r="E34" i="2" s="1"/>
  <c r="B33" i="15"/>
  <c r="F49" i="3"/>
  <c r="F32" i="3" s="1"/>
  <c r="C22" i="16"/>
  <c r="G44" i="3"/>
  <c r="G49" i="3" s="1"/>
  <c r="G305" i="32"/>
  <c r="G61" i="3"/>
  <c r="D72" i="4"/>
  <c r="F58" i="2"/>
  <c r="A2" i="30"/>
  <c r="A2" i="31"/>
  <c r="A2" i="29"/>
  <c r="A2" i="28" s="1"/>
  <c r="F38" i="3" l="1"/>
  <c r="G38" i="3" s="1"/>
  <c r="G32" i="3"/>
  <c r="E22" i="16"/>
  <c r="E25" i="16" s="1"/>
  <c r="E26" i="16" s="1"/>
  <c r="C25" i="16"/>
  <c r="C26" i="16" s="1"/>
  <c r="C8" i="16" s="1"/>
  <c r="D24" i="31"/>
  <c r="F24" i="31" s="1"/>
  <c r="J24" i="31" s="1"/>
  <c r="D12" i="31"/>
  <c r="F12" i="31" s="1"/>
  <c r="J12" i="31" s="1"/>
  <c r="G33" i="3"/>
  <c r="C10" i="16"/>
  <c r="C13" i="16" l="1"/>
  <c r="E13" i="16" s="1"/>
  <c r="E10" i="16"/>
  <c r="C14" i="16"/>
  <c r="E8" i="16"/>
  <c r="E14" i="16" s="1"/>
  <c r="E32" i="1" s="1"/>
  <c r="F33" i="1" s="1"/>
  <c r="G32" i="1"/>
  <c r="H33" i="1" s="1"/>
  <c r="H49" i="1" s="1"/>
  <c r="H50" i="1" l="1"/>
  <c r="G50" i="1"/>
  <c r="H52" i="1"/>
  <c r="E26" i="31"/>
  <c r="F26" i="31" s="1"/>
  <c r="J26" i="31" s="1"/>
  <c r="F49" i="1"/>
  <c r="E14" i="31"/>
  <c r="F14" i="31" s="1"/>
  <c r="J14" i="31" s="1"/>
</calcChain>
</file>

<file path=xl/sharedStrings.xml><?xml version="1.0" encoding="utf-8"?>
<sst xmlns="http://schemas.openxmlformats.org/spreadsheetml/2006/main" count="907" uniqueCount="679">
  <si>
    <t>L&amp;T ELECTROLYSERS LIMITED</t>
  </si>
  <si>
    <t>Balance sheet as at March 31, 2026</t>
  </si>
  <si>
    <t>( Amt in Rs.)</t>
  </si>
  <si>
    <t>Particulars</t>
  </si>
  <si>
    <t>Note No.</t>
  </si>
  <si>
    <t>As at March 31, 2026</t>
  </si>
  <si>
    <t>As at March 31, 2025</t>
  </si>
  <si>
    <t>ASSETS</t>
  </si>
  <si>
    <t>(1) Non current assets</t>
  </si>
  <si>
    <t xml:space="preserve">a) Property, plant and equipment </t>
  </si>
  <si>
    <t>b) Capital work-in-progress</t>
  </si>
  <si>
    <t>c) Other intangible assets</t>
  </si>
  <si>
    <t>d) Intangible assets under development</t>
  </si>
  <si>
    <t>e) Right-of-use assets</t>
  </si>
  <si>
    <t>2A</t>
  </si>
  <si>
    <t>f) Other non current assets</t>
  </si>
  <si>
    <t xml:space="preserve"> (2) Current assets</t>
  </si>
  <si>
    <t>a) Inventories</t>
  </si>
  <si>
    <t xml:space="preserve">b) Financial assets </t>
  </si>
  <si>
    <t xml:space="preserve">    i) Investment</t>
  </si>
  <si>
    <t xml:space="preserve">    ii) Trade receivables</t>
  </si>
  <si>
    <t xml:space="preserve">    iii) Cash and cash equivalents</t>
  </si>
  <si>
    <t xml:space="preserve">    iv) Other current financial assets</t>
  </si>
  <si>
    <t>c) Other current assets</t>
  </si>
  <si>
    <t>Total Assets</t>
  </si>
  <si>
    <t>EQUITY AND  LIABILITIES</t>
  </si>
  <si>
    <t>(1) Equity</t>
  </si>
  <si>
    <t>a) Equity share capital</t>
  </si>
  <si>
    <t>b) Other equity</t>
  </si>
  <si>
    <t>(2) Non current liabilities</t>
  </si>
  <si>
    <t>a) Financial liabilities</t>
  </si>
  <si>
    <t xml:space="preserve">     (i) Lease liability</t>
  </si>
  <si>
    <t>(3) Current liabilities</t>
  </si>
  <si>
    <t>i) Borrowings</t>
  </si>
  <si>
    <t>ii) Lease liability</t>
  </si>
  <si>
    <t>iii) Trade payables</t>
  </si>
  <si>
    <t>iv) Other financial liabilities</t>
  </si>
  <si>
    <t>b) Other current liabilities</t>
  </si>
  <si>
    <t>c) Provision</t>
  </si>
  <si>
    <t>Total equity and liabilities</t>
  </si>
  <si>
    <t xml:space="preserve"> 2 - 43</t>
  </si>
  <si>
    <t>As per our report attached</t>
  </si>
  <si>
    <t>For and on behalf of the Board of Directors of</t>
  </si>
  <si>
    <t>_______________</t>
  </si>
  <si>
    <t>L&amp;T Electrolysers Limited</t>
  </si>
  <si>
    <t>Chartered Accountants</t>
  </si>
  <si>
    <t>Firm's registration no. ______</t>
  </si>
  <si>
    <t>Auditor</t>
  </si>
  <si>
    <t>Director1</t>
  </si>
  <si>
    <t>Director2</t>
  </si>
  <si>
    <t>Partner</t>
  </si>
  <si>
    <t>Director</t>
  </si>
  <si>
    <t xml:space="preserve">Membership no. </t>
  </si>
  <si>
    <t>DIN :</t>
  </si>
  <si>
    <t xml:space="preserve">Place : </t>
  </si>
  <si>
    <t>Date  :</t>
  </si>
  <si>
    <t>CFO</t>
  </si>
  <si>
    <t>CS</t>
  </si>
  <si>
    <t>Chief Financial Officer</t>
  </si>
  <si>
    <t>Company Secretary</t>
  </si>
  <si>
    <t>Statement of profit and loss for the year ended March 31, 2026</t>
  </si>
  <si>
    <t xml:space="preserve">Note No. </t>
  </si>
  <si>
    <t>Year ended 
March 31, 2026</t>
  </si>
  <si>
    <t>Year ended 
March 31, 2025</t>
  </si>
  <si>
    <t>REVENUE</t>
  </si>
  <si>
    <t xml:space="preserve">Revenue from operations </t>
  </si>
  <si>
    <t>Other income</t>
  </si>
  <si>
    <t>TOTAL INCOME</t>
  </si>
  <si>
    <t>EXPENSES</t>
  </si>
  <si>
    <t>Cost of raw materials and components consumed</t>
  </si>
  <si>
    <t>21a</t>
  </si>
  <si>
    <t>Manufacturing and other operating expenses</t>
  </si>
  <si>
    <t>21b</t>
  </si>
  <si>
    <t>Change in inventories of finished goods and work - in - progress</t>
  </si>
  <si>
    <t>21c</t>
  </si>
  <si>
    <t>Employee benefit expenses</t>
  </si>
  <si>
    <t>Selling, administration and other expenses</t>
  </si>
  <si>
    <t>Finance costs</t>
  </si>
  <si>
    <t>Depreciation and amortization</t>
  </si>
  <si>
    <t>TOTAL EXPENSES</t>
  </si>
  <si>
    <t>Profit before exceptional items and taxes</t>
  </si>
  <si>
    <t>Exceptional item</t>
  </si>
  <si>
    <t>22 A</t>
  </si>
  <si>
    <t xml:space="preserve">Profit / (loss) before tax </t>
  </si>
  <si>
    <t>Tax expense : -</t>
  </si>
  <si>
    <t xml:space="preserve">i) Current tax </t>
  </si>
  <si>
    <t>ii) Deferred tax</t>
  </si>
  <si>
    <t>PROFIT / (LOSS) AFTER TAX FOR THE YEAR</t>
  </si>
  <si>
    <t>Other comprehensive income</t>
  </si>
  <si>
    <t>Items that will not be reclassified subsequently to profit/loss
Gain/(loss) on remeasurements of the defined benefits plan</t>
  </si>
  <si>
    <t>Items that will be reclassified subsequently to profit/loss
- Effective portion of gains/(losses) on hedging instruments in
cash flow hedge</t>
  </si>
  <si>
    <t>TOTAL COMPREHENSIVE INCOME FOR THE YEAR</t>
  </si>
  <si>
    <t>Earnings per equity share (basic and diluted) (₹)</t>
  </si>
  <si>
    <t xml:space="preserve">Face value per equity share of ₹ 10 each </t>
  </si>
  <si>
    <t>Material accounting policies</t>
  </si>
  <si>
    <t>Notes forming parts of financial statements</t>
  </si>
  <si>
    <t>Statement of changes in equity for the year ended March 31, 2026</t>
  </si>
  <si>
    <t>A. Equity Share Capital</t>
  </si>
  <si>
    <t>Balance as on 01 April 2025</t>
  </si>
  <si>
    <t>Changes in the Equity Share Capital due to prior period errors</t>
  </si>
  <si>
    <t>Restated Balance as on 01 April 2025</t>
  </si>
  <si>
    <t>Changes in the Equity Share Capital during the Reporting Period</t>
  </si>
  <si>
    <t>Balance at end of the Current Reporting Period (As at March 31, 2026)</t>
  </si>
  <si>
    <t>Equity Share Capital</t>
  </si>
  <si>
    <t>Balance as on 01 April 2024</t>
  </si>
  <si>
    <t>Restated Balance as on 01 April 2024</t>
  </si>
  <si>
    <t>Changes in the Equity Share Capital during the year</t>
  </si>
  <si>
    <t>Balance at end of March 31, 2025</t>
  </si>
  <si>
    <t>B. Other Equity</t>
  </si>
  <si>
    <t>Reserves and Surplus</t>
  </si>
  <si>
    <t>Equity Instruments through Other Comprehensive Income</t>
  </si>
  <si>
    <t>Other items of other Comprehensive income</t>
  </si>
  <si>
    <t>Securities premium Reserve</t>
  </si>
  <si>
    <t>Retained Earnings</t>
  </si>
  <si>
    <t xml:space="preserve"> Total Comprehnsive Income for the Current Year</t>
  </si>
  <si>
    <t xml:space="preserve"> Dividend</t>
  </si>
  <si>
    <t xml:space="preserve"> Transfer to Retained Earning</t>
  </si>
  <si>
    <t xml:space="preserve"> Any other Change</t>
  </si>
  <si>
    <t xml:space="preserve"> Remeasurement of Defined Benefit Plan (Net of Tax)</t>
  </si>
  <si>
    <t xml:space="preserve"> Equity Instrument fair value through Other Comprehensive Income (Net of Tax)</t>
  </si>
  <si>
    <t xml:space="preserve"> Fair Valuation of Preferene Share</t>
  </si>
  <si>
    <t>Other Comprehensive Income</t>
  </si>
  <si>
    <t>Total Equity</t>
  </si>
  <si>
    <t xml:space="preserve">Securities premium </t>
  </si>
  <si>
    <t>Profit for the period</t>
  </si>
  <si>
    <t>Any other Changes</t>
  </si>
  <si>
    <t>Balance as on 31 March, 2026</t>
  </si>
  <si>
    <t>Securities premium</t>
  </si>
  <si>
    <t>Profit for the year</t>
  </si>
  <si>
    <t>Balance as on 31 March 2025</t>
  </si>
  <si>
    <t>Cash Flow Statement for the year ended March 31, 2026</t>
  </si>
  <si>
    <t>Year ended March 31, 2026</t>
  </si>
  <si>
    <t>Year ended March 31, 2025</t>
  </si>
  <si>
    <t>A.</t>
  </si>
  <si>
    <t>Cash flows from operating activities :-</t>
  </si>
  <si>
    <t>Net profit before tax and extraordinary items</t>
  </si>
  <si>
    <t>Adjustments for :</t>
  </si>
  <si>
    <t>Less: Gain/ (Loss) on Sale of investment</t>
  </si>
  <si>
    <t>Less: Gain on de-recoginition of ROU</t>
  </si>
  <si>
    <t>Less : Other comprehensive income</t>
  </si>
  <si>
    <t>Less: interest income</t>
  </si>
  <si>
    <t>Add: Interest expense</t>
  </si>
  <si>
    <t>Add: Depreciation and amortisation</t>
  </si>
  <si>
    <t>Add: Interest on lease liability</t>
  </si>
  <si>
    <t>Add: Exceptional Items</t>
  </si>
  <si>
    <t>Operating profit before working capital changes</t>
  </si>
  <si>
    <t>Adjustments for  :</t>
  </si>
  <si>
    <t>(Increase) / Decrease in current assets</t>
  </si>
  <si>
    <t>(Increase) / Decrease in non-current assets</t>
  </si>
  <si>
    <t>(Increase) / Decrease in Inventories</t>
  </si>
  <si>
    <t>Increase / (Decrease) in current liabilities</t>
  </si>
  <si>
    <t>Cash generated from operations</t>
  </si>
  <si>
    <t xml:space="preserve">Direct taxes refund / (paid) </t>
  </si>
  <si>
    <t>Net cash from/(used in) operating activities (A)</t>
  </si>
  <si>
    <t>B.</t>
  </si>
  <si>
    <t>Cash flows from investing activities:</t>
  </si>
  <si>
    <t>Purchase of Property, Plant &amp; Equipment &amp; Capital work in progress</t>
  </si>
  <si>
    <t>Purchase of Intangible assets</t>
  </si>
  <si>
    <t>Interest on investments</t>
  </si>
  <si>
    <t>Investments in inter corporate deposits</t>
  </si>
  <si>
    <t>Investment/ redemption of mutual funds</t>
  </si>
  <si>
    <t>Net Cash used in investing activities (B)</t>
  </si>
  <si>
    <t>C.</t>
  </si>
  <si>
    <t>Cash flows from financing activities:</t>
  </si>
  <si>
    <t>Proceeds from issue of share capital</t>
  </si>
  <si>
    <t>Proceeds/ (payments) from/(to) unsecured loan</t>
  </si>
  <si>
    <t>Overdraft facility availed from bank</t>
  </si>
  <si>
    <t>Interest paid</t>
  </si>
  <si>
    <t>Interest paid on lease liability</t>
  </si>
  <si>
    <t>Principal payment of lease liability</t>
  </si>
  <si>
    <t>Net cash (used in)/flows from financing activities (C)</t>
  </si>
  <si>
    <t>Net (decrease)/ increase in cash and cash equivalents (A+B+C)</t>
  </si>
  <si>
    <t>Cash and cash equivalents as at the beginning of the year</t>
  </si>
  <si>
    <t>Cash and cash equivalents as at the end of the year</t>
  </si>
  <si>
    <t>Notes</t>
  </si>
  <si>
    <t>Statement of cash flows has been prepared under the indirect method as set out in the Ind AS 7 “Statement of Cash Flows” as specified in the Companies (Indian Accounting Standards) Rules, 2015.</t>
  </si>
  <si>
    <t>Cash and cash equivalents included in the statement of cash flows comprise the following:</t>
  </si>
  <si>
    <t>March 31, 2026</t>
  </si>
  <si>
    <t>March 31, 2025</t>
  </si>
  <si>
    <t>Cash and cash equivalents disclosed under current assets (Note no. 9)</t>
  </si>
  <si>
    <t>Total cash and cash equivalents as per balance sheet</t>
  </si>
  <si>
    <t>Notes forming part of financial statement</t>
  </si>
  <si>
    <t>Note 2 - Property, plant and equipment</t>
  </si>
  <si>
    <t>Class of asset</t>
  </si>
  <si>
    <t>Gross Block</t>
  </si>
  <si>
    <t>Depreciation</t>
  </si>
  <si>
    <t>Net Block</t>
  </si>
  <si>
    <t>As at April 01, 2025</t>
  </si>
  <si>
    <t>Additions</t>
  </si>
  <si>
    <t>Deductions</t>
  </si>
  <si>
    <t>Factory building</t>
  </si>
  <si>
    <t>Computers</t>
  </si>
  <si>
    <t>Furniture and fixtures</t>
  </si>
  <si>
    <t>Plant and machinery</t>
  </si>
  <si>
    <t>Electrical installation</t>
  </si>
  <si>
    <t>Office equipment</t>
  </si>
  <si>
    <t>Total</t>
  </si>
  <si>
    <t>Note 2A - Right of use assets</t>
  </si>
  <si>
    <t>Class of Asset</t>
  </si>
  <si>
    <t>Amortization</t>
  </si>
  <si>
    <t>Vehicles</t>
  </si>
  <si>
    <t>Land &amp; building</t>
  </si>
  <si>
    <t>Note 3 - Capital work-in-progress</t>
  </si>
  <si>
    <t>Additions during the year</t>
  </si>
  <si>
    <t>Capitalised assets</t>
  </si>
  <si>
    <t>Building</t>
  </si>
  <si>
    <t>Electrical Installation</t>
  </si>
  <si>
    <t>Ageing of Capital work in progress:</t>
  </si>
  <si>
    <t>Less than 1 year</t>
  </si>
  <si>
    <t>1 - 2 years</t>
  </si>
  <si>
    <t>2 - 3 years</t>
  </si>
  <si>
    <t>More than 3 years</t>
  </si>
  <si>
    <t>Capital work in progress</t>
  </si>
  <si>
    <t xml:space="preserve">Total </t>
  </si>
  <si>
    <t>As on the date of the balance sheet, there are no capital work-in-progress projects whose completion is overdue or has exceeded the cost.</t>
  </si>
  <si>
    <t>Note 4 - Other intangible assets</t>
  </si>
  <si>
    <t>Technical license fees</t>
  </si>
  <si>
    <t>Software</t>
  </si>
  <si>
    <t>Note 5 - Intangible assets under development</t>
  </si>
  <si>
    <t>As at 
March 31, 2026</t>
  </si>
  <si>
    <t>As at 
March 31, 2025</t>
  </si>
  <si>
    <t xml:space="preserve">Carrying value of capital work in progress </t>
  </si>
  <si>
    <t>Add:-Capital work in progress during the period</t>
  </si>
  <si>
    <t>Less:- Capitalised assets</t>
  </si>
  <si>
    <t>Ageing of Capital work in progress</t>
  </si>
  <si>
    <t>Project in progress</t>
  </si>
  <si>
    <t>1-2 years</t>
  </si>
  <si>
    <t>2-3 years</t>
  </si>
  <si>
    <t>Note 6 - Current assets - Inventories</t>
  </si>
  <si>
    <t>Raw material and components</t>
  </si>
  <si>
    <t xml:space="preserve"> - In stock</t>
  </si>
  <si>
    <t xml:space="preserve"> - In transit</t>
  </si>
  <si>
    <t>Stores and spares</t>
  </si>
  <si>
    <t>Work - in - progress</t>
  </si>
  <si>
    <t>Finished goods</t>
  </si>
  <si>
    <t>Note 7 - Investment</t>
  </si>
  <si>
    <t>Mutual funds</t>
  </si>
  <si>
    <t>Details of Mutual funds held:</t>
  </si>
  <si>
    <t>Nippon India Money Market Fund</t>
  </si>
  <si>
    <t>Aditya Birla Sun Life Money Manager Fund</t>
  </si>
  <si>
    <t>Book value</t>
  </si>
  <si>
    <t>Market value</t>
  </si>
  <si>
    <t>Note 8 - Current assets - Trade receivable</t>
  </si>
  <si>
    <t>Unsecured: considered good</t>
  </si>
  <si>
    <t>Note 9 - Current assets - cash and cash equivalents</t>
  </si>
  <si>
    <t>Balance with banks in current accounts</t>
  </si>
  <si>
    <t>Fixed deposit with banks (maturity less than 3 months)</t>
  </si>
  <si>
    <t>Note 10 - Other current financial assets</t>
  </si>
  <si>
    <t>Inter Corporate Deposit</t>
  </si>
  <si>
    <t>Interest accrued on ICD</t>
  </si>
  <si>
    <t>Rent deposit</t>
  </si>
  <si>
    <t>Advance to employees</t>
  </si>
  <si>
    <t>Note 11 - Other current assets</t>
  </si>
  <si>
    <t>Balance with GST Authorities</t>
  </si>
  <si>
    <t>L&amp;T Gratuity Trust</t>
  </si>
  <si>
    <t xml:space="preserve">Contractual retention money not due </t>
  </si>
  <si>
    <t>TDS receivable</t>
  </si>
  <si>
    <t>Prepaid expense</t>
  </si>
  <si>
    <t>Other receivables</t>
  </si>
  <si>
    <t>Advance to Suppliers</t>
  </si>
  <si>
    <t>Interest accrued on FD</t>
  </si>
  <si>
    <t>Note 12 - Equity share capital</t>
  </si>
  <si>
    <t xml:space="preserve">(a) Authorized, issued, subscribed and paid up capital </t>
  </si>
  <si>
    <t>Authorized :</t>
  </si>
  <si>
    <t>______________ equity shares of Rs 10  each</t>
  </si>
  <si>
    <t>Issued, subscribed and fully paid up:</t>
  </si>
  <si>
    <t>Equity shares of Rs 10 each</t>
  </si>
  <si>
    <t>( _______________ equity shares of  Rs. 10 paid up each fully paid up )</t>
  </si>
  <si>
    <t xml:space="preserve">( Previous year ______________ equity shares of Rs. 10 each fully paid up ) </t>
  </si>
  <si>
    <t>(b) Reconciliation of the number of equity shares and share capital:</t>
  </si>
  <si>
    <t>Equity Shares</t>
  </si>
  <si>
    <t>Issued, subscribed and fully paid up equity shares at the beginning of the year</t>
  </si>
  <si>
    <t>Add:</t>
  </si>
  <si>
    <t>Shares issued during the year</t>
  </si>
  <si>
    <t>Issued, subscribed and fully paid up equity shares outstanding at the end of the year</t>
  </si>
  <si>
    <t>Share capital issued during the year</t>
  </si>
  <si>
    <t>Issued, subscribed and fully paid up equity share capital outstanding at the end of the year</t>
  </si>
  <si>
    <t>(i) Terms/rights/restrictions attached to equity shares</t>
  </si>
  <si>
    <t>(a) The company has only one class of equity shares having a par value of  Rs 10 per share. Each holder of equity share is entitled to one vote per share.</t>
  </si>
  <si>
    <t>(b) All shares issued carry equal rights for dividend declared by the Company. There are no restrictions attached to any specific shareholders.</t>
  </si>
  <si>
    <t>(c) The Company has not issued any securities during the period with right / option to convert the same into equity shares at a later date.</t>
  </si>
  <si>
    <t>(ii) Details of equity shares held by the Holding Company</t>
  </si>
  <si>
    <t>L&amp;T Energy Green Tech Limited</t>
  </si>
  <si>
    <t>(iii) Details of share holders holding more than 5% of the Company</t>
  </si>
  <si>
    <t>L&amp;T Energy Green Tech Limited
(100% holding) (No. of shares)</t>
  </si>
  <si>
    <t>(iv) Details of promoters share holding</t>
  </si>
  <si>
    <t>Note 13 - Other equity</t>
  </si>
  <si>
    <t>Other Equity</t>
  </si>
  <si>
    <t>Retained earnings</t>
  </si>
  <si>
    <t>Items of other comprehensive income</t>
  </si>
  <si>
    <t>Total Other equity</t>
  </si>
  <si>
    <t>Balance as on 1 April 2025 (A)</t>
  </si>
  <si>
    <t>Shares Issued during the year (B)</t>
  </si>
  <si>
    <t>Profit/ (loss) for the year</t>
  </si>
  <si>
    <t>Other comprehesive income (loss) for the year</t>
  </si>
  <si>
    <t xml:space="preserve"> - Remeasurement gain (loss) for the year</t>
  </si>
  <si>
    <t>Total comprehesive income (loss) for the year (B)</t>
  </si>
  <si>
    <t>Balance as on 31 March 2026 (C.)</t>
  </si>
  <si>
    <t>Balance as on 1 April 2024 (A)</t>
  </si>
  <si>
    <t>Total comprehesive income (loss) for the year (C)</t>
  </si>
  <si>
    <t>Balance as on 31 March 2025 (D)</t>
  </si>
  <si>
    <t>Note 14 - Current liabilities - borrowings</t>
  </si>
  <si>
    <t>Unsecured loan</t>
  </si>
  <si>
    <t>Working capital facilities</t>
  </si>
  <si>
    <t>Interest accured but not due</t>
  </si>
  <si>
    <t>Note: The Company has been sanctioned working capital limits in excess of five crore rupees, in aggregate from the bank during the</t>
  </si>
  <si>
    <t>year on the basis of security of current assets. The filing of quarterly returns or statements have not been requested by the bank from</t>
  </si>
  <si>
    <t>the Company for the working capital facilities granted during previous year.</t>
  </si>
  <si>
    <t>Note 15 - Current liabilities - trade payables</t>
  </si>
  <si>
    <t xml:space="preserve">Due to: </t>
  </si>
  <si>
    <t xml:space="preserve"> - Micro, Small and Medium Enterprise</t>
  </si>
  <si>
    <t xml:space="preserve"> - Others</t>
  </si>
  <si>
    <t>For Trade payable ageing, refer note 15(a)</t>
  </si>
  <si>
    <t>Disclosure Pursuant to Micro Small and Medium Enterprises Development Act, 2006 (MSMED Act).</t>
  </si>
  <si>
    <t>Amount due to suppliers under MSMED Act, 2006</t>
  </si>
  <si>
    <t>Amount not due to suppliers under MSMED Act, 2006</t>
  </si>
  <si>
    <t>Interst accrued and remaning unpaid at the end of the period to suppliers under MSMED Act</t>
  </si>
  <si>
    <t>Notes forming part of balance sheet</t>
  </si>
  <si>
    <t>Note - [15](a)</t>
  </si>
  <si>
    <t>Trade payable ageing</t>
  </si>
  <si>
    <t>Outstanding for the following periods from the due date of payment</t>
  </si>
  <si>
    <t>Not due</t>
  </si>
  <si>
    <t>Undisputed</t>
  </si>
  <si>
    <t xml:space="preserve"> - Micro and Small enterprise</t>
  </si>
  <si>
    <t>Disputed</t>
  </si>
  <si>
    <t>Note 16 - Current liabilities - other financial liabilities</t>
  </si>
  <si>
    <t>Due to holding company</t>
  </si>
  <si>
    <t>Liabilities towards employees/ workmen</t>
  </si>
  <si>
    <t>Due to ultimate holding company</t>
  </si>
  <si>
    <t>Other payables</t>
  </si>
  <si>
    <t>Note 17 - Current liabilities - other current liabilities</t>
  </si>
  <si>
    <t>Statutory payables:</t>
  </si>
  <si>
    <t>TCS Payable</t>
  </si>
  <si>
    <t>TDS Payable</t>
  </si>
  <si>
    <t>Goods and Services tax payable</t>
  </si>
  <si>
    <t>Provisions related to employee benefits:</t>
  </si>
  <si>
    <t>Gratuity payable</t>
  </si>
  <si>
    <t>Customer advances</t>
  </si>
  <si>
    <t>Other provisions</t>
  </si>
  <si>
    <t>Note 18 - Current liabilities - provisions</t>
  </si>
  <si>
    <t>Provisions related to employee benefits</t>
  </si>
  <si>
    <t>Compensated absences</t>
  </si>
  <si>
    <t xml:space="preserve">Other provisions </t>
  </si>
  <si>
    <t>Note 19 - Revenue from operations</t>
  </si>
  <si>
    <t>For the year ended 
March 31, 2026</t>
  </si>
  <si>
    <t>For the year ended March 31, 2025</t>
  </si>
  <si>
    <t>Sale of goods - Domestic</t>
  </si>
  <si>
    <t>Note 20 - Other income</t>
  </si>
  <si>
    <t>Interest on Inter corporate deposit</t>
  </si>
  <si>
    <t>Gain on sale of investment</t>
  </si>
  <si>
    <t>Scrap Sale</t>
  </si>
  <si>
    <t>Interest on fixed deposit</t>
  </si>
  <si>
    <t>Gain on de-recognition of lease liability/ROU</t>
  </si>
  <si>
    <t>Interest on income tax refund</t>
  </si>
  <si>
    <t>Note 21 (a) - Cost of raw materials and components consumed</t>
  </si>
  <si>
    <t>Auditor Remmunration</t>
  </si>
  <si>
    <t>Bank Charges</t>
  </si>
  <si>
    <t>Fees &amp; Taxes</t>
  </si>
  <si>
    <t>Purchases of raw materials</t>
  </si>
  <si>
    <t>Provision for slow moving inventory</t>
  </si>
  <si>
    <t>Components consumed</t>
  </si>
  <si>
    <t>Cost of goods manufactured</t>
  </si>
  <si>
    <t>Freight inwards</t>
  </si>
  <si>
    <t>Stores and consumables</t>
  </si>
  <si>
    <t>Transfer to closing inventory</t>
  </si>
  <si>
    <t>Note 21 (b) - Manufacturing and other operating expenses</t>
  </si>
  <si>
    <t>Facility charges</t>
  </si>
  <si>
    <t>Subcontractor charges</t>
  </si>
  <si>
    <t>Professional fees</t>
  </si>
  <si>
    <t>Testing and inspection charges</t>
  </si>
  <si>
    <t>Other manufacturing expenses</t>
  </si>
  <si>
    <t>Royalty and  technical knowhow</t>
  </si>
  <si>
    <t>Insurance</t>
  </si>
  <si>
    <t>Repairs and maintenance</t>
  </si>
  <si>
    <t>Subscription charges</t>
  </si>
  <si>
    <t>Note 21 (c) - Change in inventories of finished goods and work-in-progress</t>
  </si>
  <si>
    <t xml:space="preserve">Opening balance </t>
  </si>
  <si>
    <t>Raw materials</t>
  </si>
  <si>
    <t>Closing balance</t>
  </si>
  <si>
    <t xml:space="preserve">Closing balance </t>
  </si>
  <si>
    <t>Note 22 - Employee benefit expenses</t>
  </si>
  <si>
    <t>Salaries, wages and bonus</t>
  </si>
  <si>
    <t>Contribution to PF and other funds</t>
  </si>
  <si>
    <t>Gratuity and leave encashment</t>
  </si>
  <si>
    <t>Staff welfare expenses</t>
  </si>
  <si>
    <t>Note 22 A - Exceptional Item  (employee benefits)</t>
  </si>
  <si>
    <t>Past service cost*</t>
  </si>
  <si>
    <t>*Additional gratuity liability for the past service of the employees due to new wage code.</t>
  </si>
  <si>
    <t>Flexi Balance</t>
  </si>
  <si>
    <t>Retention Pay</t>
  </si>
  <si>
    <t>Basic Salary</t>
  </si>
  <si>
    <t>Deputation Charges</t>
  </si>
  <si>
    <t>Variable remuneration</t>
  </si>
  <si>
    <t>PLR S &amp; Employees</t>
  </si>
  <si>
    <t>HRA - Sup &amp; above</t>
  </si>
  <si>
    <t>Leave Encash. Paid</t>
  </si>
  <si>
    <t>Training - In house</t>
  </si>
  <si>
    <t>Training - External</t>
  </si>
  <si>
    <t>Mileage - Owned Car</t>
  </si>
  <si>
    <t>ESOP Cost</t>
  </si>
  <si>
    <t>Leave Travel Asst.</t>
  </si>
  <si>
    <t>Contri To PF - Sup.</t>
  </si>
  <si>
    <t>Med. Ben-Sup &amp; above</t>
  </si>
  <si>
    <t>Cov. Compl. Checkup</t>
  </si>
  <si>
    <t>Emp. Welfare Exp</t>
  </si>
  <si>
    <t>Contr-EPS-Sup&amp; above</t>
  </si>
  <si>
    <t>Location Allowance</t>
  </si>
  <si>
    <t>Telephone Allowance</t>
  </si>
  <si>
    <t>Special Pay</t>
  </si>
  <si>
    <t>Mobile Phone Expense</t>
  </si>
  <si>
    <t>Canteen Allowance</t>
  </si>
  <si>
    <t>Contribution to NPS</t>
  </si>
  <si>
    <t>Adhoc Allowance</t>
  </si>
  <si>
    <t>Group Mediclaim</t>
  </si>
  <si>
    <t>Education Allowance</t>
  </si>
  <si>
    <t>Telephone - Res.</t>
  </si>
  <si>
    <t>Insp Chg-PF&amp;EPF</t>
  </si>
  <si>
    <t>Conv. &amp; All-Salaries</t>
  </si>
  <si>
    <t>EDLI Contributions</t>
  </si>
  <si>
    <t>Other allowance</t>
  </si>
  <si>
    <t>Warm Clothing</t>
  </si>
  <si>
    <t>Oth.Allowance</t>
  </si>
  <si>
    <t>Gift Articles</t>
  </si>
  <si>
    <t>Note 23 - Selling, administration and other expenses</t>
  </si>
  <si>
    <t>Facility charge</t>
  </si>
  <si>
    <t>Travel &amp; conveyance</t>
  </si>
  <si>
    <t>Overheads charges by holding company</t>
  </si>
  <si>
    <t>Management consultancy and professional fees</t>
  </si>
  <si>
    <t>Rent and brokerage</t>
  </si>
  <si>
    <t>General repairs &amp; maintenance</t>
  </si>
  <si>
    <t>Foreign exchange fluctuation (Gain)/loss</t>
  </si>
  <si>
    <t>Miscellaneous expense</t>
  </si>
  <si>
    <t>House keeping charges</t>
  </si>
  <si>
    <t>Bank guarantee charges</t>
  </si>
  <si>
    <t>Health, safety and environment expense</t>
  </si>
  <si>
    <t>Advertising</t>
  </si>
  <si>
    <t>Printing &amp; stationary</t>
  </si>
  <si>
    <t>Computer software</t>
  </si>
  <si>
    <t>Bank charges</t>
  </si>
  <si>
    <t>Audit fees</t>
  </si>
  <si>
    <t>Statutory payments</t>
  </si>
  <si>
    <t>Stamp paper charges</t>
  </si>
  <si>
    <t>Tender fees</t>
  </si>
  <si>
    <t>Insurance expense</t>
  </si>
  <si>
    <t>Rates &amp; Taxes-Others</t>
  </si>
  <si>
    <t>Freight forwarding</t>
  </si>
  <si>
    <t xml:space="preserve">Tele. Installations </t>
  </si>
  <si>
    <t>Courier Charges</t>
  </si>
  <si>
    <t>Books &amp; Periodicals</t>
  </si>
  <si>
    <t>Computer Hire Charg.</t>
  </si>
  <si>
    <t>Subscription Others</t>
  </si>
  <si>
    <t>Sundry Expenses</t>
  </si>
  <si>
    <t>Office Running Exp</t>
  </si>
  <si>
    <t>Donations</t>
  </si>
  <si>
    <t>Note 24 - Finance cost</t>
  </si>
  <si>
    <t>Interest on borrowing</t>
  </si>
  <si>
    <t>Interest on MSME</t>
  </si>
  <si>
    <t>Interest on lease liability</t>
  </si>
  <si>
    <t>Interest cost- Gratuity</t>
  </si>
  <si>
    <t>Interest on custom duty and TDS</t>
  </si>
  <si>
    <t>Note 25 - Depreciation and amortisation</t>
  </si>
  <si>
    <t>Depreciation on tangible assets</t>
  </si>
  <si>
    <t>Amortisation of intangible assets</t>
  </si>
  <si>
    <t>Obsolescence of fixed assets</t>
  </si>
  <si>
    <t>Note 26 - Earnings per equity share(basic and diluted)</t>
  </si>
  <si>
    <t>For the year ended March 31, 2026</t>
  </si>
  <si>
    <t>Basic &amp; Diluted Earnings per share</t>
  </si>
  <si>
    <t>Net profit after tax</t>
  </si>
  <si>
    <t>Weighted average number of equity shares outstanding</t>
  </si>
  <si>
    <t>Basic EPS</t>
  </si>
  <si>
    <t>Face value per share</t>
  </si>
  <si>
    <t>Note 27</t>
  </si>
  <si>
    <t>Following are the analytical ratios for the year ended March 31, 2026 and March 31, 2025</t>
  </si>
  <si>
    <t>Ratio</t>
  </si>
  <si>
    <t>Numerator</t>
  </si>
  <si>
    <t>Denominator</t>
  </si>
  <si>
    <t>As at Mar 31, 2026</t>
  </si>
  <si>
    <t>As at Mar 31, 2025</t>
  </si>
  <si>
    <t>Variance
%</t>
  </si>
  <si>
    <t>Reason of variance 
[for change more than 25%]</t>
  </si>
  <si>
    <t>Current Ratio (times)</t>
  </si>
  <si>
    <t>Current asset</t>
  </si>
  <si>
    <t>Current liabilities</t>
  </si>
  <si>
    <t>Debt Equity Ratio (times)</t>
  </si>
  <si>
    <t>Total Debt</t>
  </si>
  <si>
    <t>Shareholder's Equity</t>
  </si>
  <si>
    <t>Debt Service Coverage Ratio (times)</t>
  </si>
  <si>
    <t>Earnings available for debt service</t>
  </si>
  <si>
    <t>Debt Service</t>
  </si>
  <si>
    <t>Return on Equity (%)</t>
  </si>
  <si>
    <t>Profit for the year after tax</t>
  </si>
  <si>
    <t>Average shareholders equity</t>
  </si>
  <si>
    <t>Inventory turnover Ratio</t>
  </si>
  <si>
    <t>COGS</t>
  </si>
  <si>
    <t>Average inventory</t>
  </si>
  <si>
    <t>Trade receivable turnover Ratio</t>
  </si>
  <si>
    <t>Revenue from operations</t>
  </si>
  <si>
    <t>Average Gross Trade Receivables</t>
  </si>
  <si>
    <t>Trade payable turnover Ratio</t>
  </si>
  <si>
    <t>Purchases</t>
  </si>
  <si>
    <t>Average Trade Payables</t>
  </si>
  <si>
    <t>Net capital turnover Ratio</t>
  </si>
  <si>
    <t>Average Working Capital</t>
  </si>
  <si>
    <t>Net profit Ratio (%)</t>
  </si>
  <si>
    <t>ROCE (%)</t>
  </si>
  <si>
    <t>Profit after tax + Finance Cost</t>
  </si>
  <si>
    <t>Average Capital Employed</t>
  </si>
  <si>
    <t>Notes forming part of Accounts</t>
  </si>
  <si>
    <t>Commitment and leases</t>
  </si>
  <si>
    <t>Capital commitment</t>
  </si>
  <si>
    <t>Capital expenditure contracted for at the end of the reporting period but not recognized as liabilities is as follows:</t>
  </si>
  <si>
    <t>Sr no.</t>
  </si>
  <si>
    <t>As at
 March 31, 2026</t>
  </si>
  <si>
    <t>Property, plant and equipment</t>
  </si>
  <si>
    <t>Intangible asset</t>
  </si>
  <si>
    <t>Lease</t>
  </si>
  <si>
    <t>The Company has taken various commercial premises and plant and equipment under cancellable operating leases. The leases have varying terms, escalation clauses and renewal rights. On renewal, the terms of the leases are renegotiated. Lease rental expenses charged to statement of profit and loss is ₹ 6.87 crores</t>
  </si>
  <si>
    <t>Contingent rent recognized in statement of Profit and loss is ₹ Nil</t>
  </si>
  <si>
    <t>Auditors remuneration</t>
  </si>
  <si>
    <t>Statutory audit</t>
  </si>
  <si>
    <t>Limited review fees</t>
  </si>
  <si>
    <t>Transfer pricing audit</t>
  </si>
  <si>
    <t>Certification Fees</t>
  </si>
  <si>
    <t xml:space="preserve">Reimbursement </t>
  </si>
  <si>
    <t>Disclosure pursuant to Accounting Standard (Ind AS) 19 Employee Benefits:</t>
  </si>
  <si>
    <t>a. Defined contribution plan</t>
  </si>
  <si>
    <t>Amount of ₹ ________ is recognised as an expense and included in "Employee benefits expense" [Note 22] in the statement of profit or loss.</t>
  </si>
  <si>
    <t>b. Defined benefit plans</t>
  </si>
  <si>
    <t>Gratuity</t>
  </si>
  <si>
    <t>The component of the defined benefit obligation which is attributable to future salary increases is shown in the table below:</t>
  </si>
  <si>
    <t>Defined benefit obligation without effect of projected salary growth</t>
  </si>
  <si>
    <t>Plus effect of salary growth</t>
  </si>
  <si>
    <t>Defined benefit obligation with projected salary growth</t>
  </si>
  <si>
    <t>Amount recorded in other comprehensive income</t>
  </si>
  <si>
    <t>The total amount of remeasurement items and impact of liabilities assumed or settled, if any, which is recorded immediately in Other Comprehensive Income 
(OCI) during the period is shown in the table below:</t>
  </si>
  <si>
    <t>Opening amounts recognised outside profit and loss</t>
  </si>
  <si>
    <t>Remeasurements during the period due to</t>
  </si>
  <si>
    <t>Changes in financial assumptions</t>
  </si>
  <si>
    <t>Changes in demographic assumptions</t>
  </si>
  <si>
    <t>Experience adjustments</t>
  </si>
  <si>
    <t>Actual return on plan assets less interest on plan assets</t>
  </si>
  <si>
    <t>Adjustment to recognise the effect of asset ceiling</t>
  </si>
  <si>
    <t>Closing amount recognised in OCI outside profit and loss</t>
  </si>
  <si>
    <t>Reconciliation of net liability/ asset</t>
  </si>
  <si>
    <t>The movement of net liability / asset from the beginning to the end of the accounting period as recognized in the balance sheet of the Company is shown below:</t>
  </si>
  <si>
    <t>Opening net defined benefit liability/ asset</t>
  </si>
  <si>
    <t>Expense charge to profit and loss account</t>
  </si>
  <si>
    <t>Amount recognised outside profit and loss account</t>
  </si>
  <si>
    <t>Employers contribution</t>
  </si>
  <si>
    <t>Impact of liability assumed or settled</t>
  </si>
  <si>
    <t>Amount recognised in the balance sheet:</t>
  </si>
  <si>
    <t>The total amount of net liability/ asset to be recorded in the balance sheet of the company, along with the comparative figures for pervious period, is shown in the table below :</t>
  </si>
  <si>
    <t>( Amount in ₹ )</t>
  </si>
  <si>
    <t>Present value of funded defined benefit obligation</t>
  </si>
  <si>
    <t>Fair value of plan assets</t>
  </si>
  <si>
    <t>Net funded obligation</t>
  </si>
  <si>
    <t>Present value of unfunded defined benefit obligation</t>
  </si>
  <si>
    <t>Amount not recognised due to asset limit</t>
  </si>
  <si>
    <t>Net defined benefit liability / (asset) recognised in the balance sheet</t>
  </si>
  <si>
    <t>Net defined benefit liability / (asset) is bifurcated as follows :</t>
  </si>
  <si>
    <t>Current</t>
  </si>
  <si>
    <t>Non - current</t>
  </si>
  <si>
    <t>Profit and loss account expense :</t>
  </si>
  <si>
    <t>The expenses charged to profit and loss for the period along with the corresponding charge of the previous year is presented in the table below :</t>
  </si>
  <si>
    <t>Current service cost</t>
  </si>
  <si>
    <t>Past service cost</t>
  </si>
  <si>
    <t>Administration expense</t>
  </si>
  <si>
    <t>Interest on net defined benefit liability/ (asset)</t>
  </si>
  <si>
    <t>(Gains)/ losses on settlement</t>
  </si>
  <si>
    <t>Total expense charged to profit and loss account</t>
  </si>
  <si>
    <t>Movement in benefit obligations</t>
  </si>
  <si>
    <t>A reconciliation in benefit obligation during the inter-valuation period is given below :</t>
  </si>
  <si>
    <t>Opening of defined benefit obligation</t>
  </si>
  <si>
    <t>Interest on defined benefit obligation</t>
  </si>
  <si>
    <t>Remeasurements due to:</t>
  </si>
  <si>
    <t>Actuarial loss / (gain) arising from change in financial assumptions</t>
  </si>
  <si>
    <t>Actuarial loss / (gain) arising from change in demographic assumptions</t>
  </si>
  <si>
    <t>Actuarial loss / (gain) arising on account of experience changes</t>
  </si>
  <si>
    <t>Benefits paid</t>
  </si>
  <si>
    <t>Liabilities assumed / (settled)*</t>
  </si>
  <si>
    <t>Liabilities extinguished on settlements</t>
  </si>
  <si>
    <t>Closing of defined benefit obligation</t>
  </si>
  <si>
    <t>Financial assumptions of the valuation date</t>
  </si>
  <si>
    <t>Discount rate (p.a)</t>
  </si>
  <si>
    <t>Salary escalation rate (p.a)</t>
  </si>
  <si>
    <t>a) Discount rate :</t>
  </si>
  <si>
    <t>The discount rate is based on the prevailing market yields of Indian government securities as at the balance sheet date for the estimated 
term of the obligations.</t>
  </si>
  <si>
    <t>The government security yields for the relevant tenure of the obligations have been derived from the rates published by 
Financial Benchmarks India Pvt. Ltd. (FBIL).</t>
  </si>
  <si>
    <t>b) Salary escalation rate:</t>
  </si>
  <si>
    <t>The estimates of future salary increases considered takes into account the inflation, seniority, promotion and other relevant factors.</t>
  </si>
  <si>
    <t>Demographic assumptions at valuation date</t>
  </si>
  <si>
    <t>c.) Retirement age</t>
  </si>
  <si>
    <t>The employees of the Company are assumed to retire at the age of 58 years.</t>
  </si>
  <si>
    <t>d) Mortality :</t>
  </si>
  <si>
    <t>Published rates under the Indian Assured Lives Mortality (2012-14) Ult table.</t>
  </si>
  <si>
    <t>Rates of Indian Assured Lives Mortality table at specimen ages are as shown below:</t>
  </si>
  <si>
    <t>Age</t>
  </si>
  <si>
    <t>Rates (p.a)</t>
  </si>
  <si>
    <t xml:space="preserve">e) Leaving service </t>
  </si>
  <si>
    <t>Rates of leaving service at specimen ages are as shown below:</t>
  </si>
  <si>
    <t>Age (years)</t>
  </si>
  <si>
    <t>21 - 40</t>
  </si>
  <si>
    <t>41 - 50</t>
  </si>
  <si>
    <t>51 &amp; above</t>
  </si>
  <si>
    <t>f) Disability</t>
  </si>
  <si>
    <t>Leaving service due to disability is included in the provision made for all causes of leaving service (paragraph (e) above).</t>
  </si>
  <si>
    <t>Compensated absence liabilities</t>
  </si>
  <si>
    <t>Leave encashment payable</t>
  </si>
  <si>
    <t>Related party disclosures</t>
  </si>
  <si>
    <t xml:space="preserve">(a) </t>
  </si>
  <si>
    <t>Related party where control exists</t>
  </si>
  <si>
    <t>Sr no</t>
  </si>
  <si>
    <t>Name of the related party</t>
  </si>
  <si>
    <t>Relationship</t>
  </si>
  <si>
    <t xml:space="preserve">(b) </t>
  </si>
  <si>
    <t>Name of Key Managerial Personnel and relationship with Company :</t>
  </si>
  <si>
    <t>(b)</t>
  </si>
  <si>
    <t>Key management personnel compensation</t>
  </si>
  <si>
    <t>Details</t>
  </si>
  <si>
    <t>Short term employee benefits to Key managerial personnel :</t>
  </si>
  <si>
    <t>(c.)</t>
  </si>
  <si>
    <t>Transactions with related parties</t>
  </si>
  <si>
    <t>Nature of transaction</t>
  </si>
  <si>
    <t>Investment by parent company</t>
  </si>
  <si>
    <t>(a) Holding company</t>
  </si>
  <si>
    <t xml:space="preserve">L&amp;T Energy Green Tech Limited </t>
  </si>
  <si>
    <t xml:space="preserve">Repayment of borrowings </t>
  </si>
  <si>
    <t>Interest accrued and paid on borrowings</t>
  </si>
  <si>
    <t xml:space="preserve">Purchase of fixed and intangible assets </t>
  </si>
  <si>
    <t>Lease rental expenditure</t>
  </si>
  <si>
    <t>(a) Other related parties</t>
  </si>
  <si>
    <t>L&amp;T MHI Power Turbine Generators Private Limited</t>
  </si>
  <si>
    <t>Inter corporate deposit investment</t>
  </si>
  <si>
    <t>(a) Ultimate holding company</t>
  </si>
  <si>
    <t>Larsen &amp; Tourbro Limited</t>
  </si>
  <si>
    <t>Inter corporate deposit repayment</t>
  </si>
  <si>
    <t>Inter corporate deposit interest</t>
  </si>
  <si>
    <t>Sale of Goods</t>
  </si>
  <si>
    <t>Other services received</t>
  </si>
  <si>
    <t>Larsen &amp; Toubro Limited</t>
  </si>
  <si>
    <t>(b) Holding company</t>
  </si>
  <si>
    <t>(c) Subsidiary of ultimate holding company</t>
  </si>
  <si>
    <t>LTIMindtree Limited</t>
  </si>
  <si>
    <t>(d) Other related parties</t>
  </si>
  <si>
    <t>L&amp;T MHI Power Boilers Private Limited</t>
  </si>
  <si>
    <t>Larsen &amp; Toubro* IC's</t>
  </si>
  <si>
    <t>Heavy Engineering</t>
  </si>
  <si>
    <t>L&amp;T Hydrocarbon</t>
  </si>
  <si>
    <t>Other reimbursements</t>
  </si>
  <si>
    <t>L&amp;T Howden Pvt Ltd</t>
  </si>
  <si>
    <t>Year end balances with related parties:</t>
  </si>
  <si>
    <t>Balance due to related parties</t>
  </si>
  <si>
    <t>Larsen &amp; Toubro Limited (ICD with Interest Accrued)</t>
  </si>
  <si>
    <t>32)</t>
  </si>
  <si>
    <t>Disclosure as required by Indian Accounting Standard (IND AS 102) Share based payments - Employee Stock Option Plan</t>
  </si>
  <si>
    <t>Pursuant to the Employees Stock Options Scheme established by the holding company (i.e. Larsen &amp; Toubro Limited), stock options were granted to the employees of the Company. Total cost incurred by the holding company, in respect of the same is ₹ _________. The same is being recovered over the period of vesting by the holding company. Accordingly, cost of ₹ _________ (P.Y. ₹  ____________) has been recovered by the holding company upto current year, out of which, ₹ ________ (P.Y. ₹  _______) was recovered during the year. Balance ₹ ___________ will be recovered in future periods.</t>
  </si>
  <si>
    <t xml:space="preserve">33) </t>
  </si>
  <si>
    <t>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have resulted in a one-time material increase in provision for employee benefits on account of recognition of past service costs. Based on the requirements of New Labour Codes and relevant Accounting Standard, the Company has assessed and accounted the estimated incremental impact as exceptional Item in the statement of profit and loss for the year ended March 31, 2026. 
The incremental impact consists of a provision for gratuity of Rs 130.93 lakhs. Upon notification of the related Rules to the New Labor Codes by the Government and any further clarification from the Government on other aspects of the New Labour Codes, the Company will evaluate and account for additional impact if any, in subsequent periods.</t>
  </si>
  <si>
    <t>34)	The Company does not have any pending litigations on its financial position in its financial statements.</t>
  </si>
  <si>
    <t>35) The Company has not declared or paid dividend during the accounting period.</t>
  </si>
  <si>
    <t>36)</t>
  </si>
  <si>
    <t>During the year the Company has not paid any remuneration to its directors.</t>
  </si>
  <si>
    <t>37)</t>
  </si>
  <si>
    <t>The provisions in respect of corporate social responsibility (CSR) are not applicable to the company as the company does not fulfil any of the criteria specified in section 135 (1) of the Companies Act, 2013 read with rule 3(1) of the Companies (Corporate Social Responsibility Policy) Rules, 2014.</t>
  </si>
  <si>
    <t>38)</t>
  </si>
  <si>
    <t>No funds (which are material either individually or in the aggregate) have been advanced or loaned or invested (either from borrowed funds or share premium or any other sources or kind of funds) by the Company to or in any other person or entity, including foreign entity (‘Intermediaries’), with the understanding, whether recorded in writing or otherwise, that the Intermediary shall, whether directly or indirectly lend or invest in other persons or entities identified in any manner whatsoever by or on behalf of the Company (‘Ultimate Beneficiaries’) or provide any guarantee, security or the like on behalf of the Ultimate Beneficiaries.</t>
  </si>
  <si>
    <t>39)</t>
  </si>
  <si>
    <t>No funds (which are material either individually or in the aggregate) have been received by the Company from any person or entity,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t>
  </si>
  <si>
    <t>40)</t>
  </si>
  <si>
    <t>The Company did not have any long-term contracts including derivative contracts for which there were any material foreseeable losses</t>
  </si>
  <si>
    <t>41)</t>
  </si>
  <si>
    <t>There were no amounts which were required to be transferred to Investor Education and Protection fund by the Company.</t>
  </si>
  <si>
    <t>42)</t>
  </si>
  <si>
    <t>The Company has no contingent liability for the period ended March 31, 2026</t>
  </si>
  <si>
    <t>43)</t>
  </si>
  <si>
    <t>Disclosure of Struck Off Companies</t>
  </si>
  <si>
    <t>The company does not have any transactions with companies strucked off under section 248 of the Companies Act, 2013 or section 560 of Companies  Act, 1956</t>
  </si>
  <si>
    <t>44)</t>
  </si>
  <si>
    <t>Previous year figures have been regrouped/ reclassified wherever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</si>
</sst>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43" formatCode="_ * #,##0.00_ ;_ * \-#,##0.00_ ;_ * &quot;-&quot;??_ ;_ @_ "/>
    <numFmt numFmtId="164" formatCode="_ * #,##0_ ;_ * \-#,##0_ ;_ * &quot;-&quot;??_ ;_ @_ "/>
    <numFmt numFmtId="165" formatCode="_(* #,##0.00_);_(* \(#,##0.00\);_(* &quot;-&quot;??_);_(@_)"/>
    <numFmt numFmtId="166" formatCode="_(* #,##0_);_(* \(#,##0\);_(* &quot;-&quot;??_);_(@_)"/>
    <numFmt numFmtId="167" formatCode="_ * #,##0.0_ ;_ * \-#,##0.0_ ;_ * &quot;-&quot;??_ ;_ @_ "/>
    <numFmt numFmtId="168" formatCode="#,##0.00;[Red]#,##0.00"/>
    <numFmt numFmtId="169" formatCode="#,##0;\(#,##0\)"/>
    <numFmt numFmtId="170" formatCode="_(* #,##0.000_);_(* \(#,##0.000\);_(* &quot;-&quot;??_);_(@_)"/>
    <numFmt numFmtId="171" formatCode="0.0000000"/>
    <numFmt numFmtId="172" formatCode="0.0%"/>
  </numFmts>
  <fonts count="59" x14ac:knownFonts="1">
    <font>
      <sz val="11"/>
      <color theme="1"/>
      <name val="Calibri"/>
      <family val="2"/>
      <scheme val="minor"/>
    </font>
    <font>
      <sz val="11"/>
      <color theme="1"/>
      <name val="Calibri"/>
      <family val="2"/>
      <scheme val="minor"/>
    </font>
    <font>
      <b/>
      <sz val="11"/>
      <color theme="1"/>
      <name val="Calibri"/>
      <family val="2"/>
      <scheme val="minor"/>
    </font>
    <font>
      <b/>
      <sz val="14"/>
      <color theme="4" tint="-0.249977111117893"/>
      <name val="Aptos"/>
      <family val="2"/>
    </font>
    <font>
      <sz val="14"/>
      <color theme="1"/>
      <name val="Calibri"/>
      <family val="2"/>
      <scheme val="minor"/>
    </font>
    <font>
      <sz val="14"/>
      <color theme="1"/>
      <name val="Aptos"/>
      <family val="2"/>
    </font>
    <font>
      <b/>
      <sz val="14"/>
      <color theme="1"/>
      <name val="Aptos"/>
      <family val="2"/>
    </font>
    <font>
      <b/>
      <u/>
      <sz val="14"/>
      <color theme="1"/>
      <name val="Aptos"/>
      <family val="2"/>
    </font>
    <font>
      <sz val="14"/>
      <name val="Aptos"/>
      <family val="2"/>
    </font>
    <font>
      <b/>
      <sz val="14"/>
      <color theme="0"/>
      <name val="Aptos"/>
      <family val="2"/>
    </font>
    <font>
      <sz val="14"/>
      <color rgb="FFFF0000"/>
      <name val="Aptos"/>
      <family val="2"/>
    </font>
    <font>
      <sz val="14"/>
      <color theme="0"/>
      <name val="Aptos"/>
      <family val="2"/>
    </font>
    <font>
      <sz val="14"/>
      <color theme="1"/>
      <name val="Calibri"/>
      <family val="2"/>
    </font>
    <font>
      <b/>
      <sz val="14"/>
      <color theme="1"/>
      <name val="Calibri"/>
      <family val="2"/>
    </font>
    <font>
      <sz val="14"/>
      <color theme="1"/>
      <name val="Arial"/>
      <family val="2"/>
    </font>
    <font>
      <sz val="14"/>
      <color rgb="FFFF0000"/>
      <name val="Arial"/>
      <family val="2"/>
    </font>
    <font>
      <sz val="12"/>
      <color theme="1"/>
      <name val="Aptos"/>
      <family val="2"/>
    </font>
    <font>
      <b/>
      <sz val="12"/>
      <color theme="1"/>
      <name val="Aptos"/>
      <family val="2"/>
    </font>
    <font>
      <sz val="11"/>
      <name val="Calibri"/>
      <family val="2"/>
    </font>
    <font>
      <b/>
      <sz val="12"/>
      <color theme="4" tint="-0.249977111117893"/>
      <name val="Aptos"/>
      <family val="2"/>
    </font>
    <font>
      <sz val="12"/>
      <color theme="1"/>
      <name val="Calibri"/>
      <family val="2"/>
    </font>
    <font>
      <b/>
      <sz val="12"/>
      <color theme="1"/>
      <name val="Calibri"/>
      <family val="2"/>
    </font>
    <font>
      <b/>
      <sz val="11"/>
      <color theme="1"/>
      <name val="Aptos"/>
      <family val="2"/>
    </font>
    <font>
      <sz val="11"/>
      <color theme="1"/>
      <name val="Aptos"/>
      <family val="2"/>
    </font>
    <font>
      <sz val="10"/>
      <color rgb="FF000000"/>
      <name val="Calibri"/>
      <family val="2"/>
      <scheme val="minor"/>
    </font>
    <font>
      <b/>
      <sz val="11"/>
      <color rgb="FF000000"/>
      <name val="Aptos"/>
      <family val="2"/>
    </font>
    <font>
      <sz val="11"/>
      <name val="Aptos"/>
      <family val="2"/>
    </font>
    <font>
      <sz val="12"/>
      <name val="Aptos"/>
      <family val="2"/>
    </font>
    <font>
      <i/>
      <sz val="14"/>
      <color theme="1"/>
      <name val="Aptos"/>
      <family val="2"/>
    </font>
    <font>
      <b/>
      <sz val="13"/>
      <color theme="1"/>
      <name val="Aptos"/>
      <family val="2"/>
    </font>
    <font>
      <sz val="13"/>
      <color theme="1"/>
      <name val="Aptos"/>
      <family val="2"/>
    </font>
    <font>
      <b/>
      <i/>
      <sz val="11"/>
      <color theme="1"/>
      <name val="Aptos"/>
      <family val="2"/>
    </font>
    <font>
      <sz val="11"/>
      <color rgb="FF000000"/>
      <name val="Calibri"/>
      <family val="2"/>
      <scheme val="minor"/>
    </font>
    <font>
      <i/>
      <sz val="11"/>
      <color theme="1"/>
      <name val="Aptos"/>
      <family val="2"/>
    </font>
    <font>
      <sz val="12"/>
      <color theme="1"/>
      <name val="Calibri"/>
      <family val="2"/>
      <scheme val="minor"/>
    </font>
    <font>
      <b/>
      <i/>
      <sz val="12"/>
      <color theme="1"/>
      <name val="Aptos"/>
      <family val="2"/>
    </font>
    <font>
      <i/>
      <sz val="12"/>
      <color theme="1"/>
      <name val="Aptos"/>
      <family val="2"/>
    </font>
    <font>
      <sz val="12"/>
      <color theme="0"/>
      <name val="Aptos"/>
      <family val="2"/>
    </font>
    <font>
      <b/>
      <sz val="12"/>
      <color theme="1"/>
      <name val="Calibri"/>
      <family val="2"/>
      <scheme val="minor"/>
    </font>
    <font>
      <sz val="12"/>
      <color rgb="FF000000"/>
      <name val="Aptos"/>
      <family val="2"/>
    </font>
    <font>
      <sz val="12"/>
      <color rgb="FF000000"/>
      <name val="Calibri"/>
      <family val="2"/>
      <scheme val="minor"/>
    </font>
    <font>
      <sz val="11"/>
      <color rgb="FF000000"/>
      <name val="Aptos"/>
      <family val="2"/>
    </font>
    <font>
      <b/>
      <sz val="11"/>
      <name val="Aptos"/>
      <family val="2"/>
    </font>
    <font>
      <sz val="11"/>
      <color theme="1"/>
      <name val="Arial"/>
      <family val="2"/>
    </font>
    <font>
      <sz val="11"/>
      <color rgb="FFFF0000"/>
      <name val="Arial"/>
      <family val="2"/>
    </font>
    <font>
      <sz val="10"/>
      <color rgb="FF000000"/>
      <name val="Aptos"/>
      <family val="2"/>
    </font>
    <font>
      <sz val="10"/>
      <color theme="1"/>
      <name val="Aptos"/>
      <family val="2"/>
    </font>
    <font>
      <b/>
      <sz val="10"/>
      <color theme="1"/>
      <name val="Aptos"/>
      <family val="2"/>
    </font>
    <font>
      <sz val="10"/>
      <name val="Aptos"/>
      <family val="2"/>
    </font>
    <font>
      <sz val="11"/>
      <color theme="1"/>
      <name val="Calibri"/>
      <family val="2"/>
    </font>
    <font>
      <sz val="11"/>
      <color rgb="FFFF0000"/>
      <name val="Aptos"/>
      <family val="2"/>
    </font>
    <font>
      <i/>
      <sz val="12"/>
      <name val="Aptos"/>
      <family val="2"/>
    </font>
    <font>
      <b/>
      <sz val="12"/>
      <name val="Aptos"/>
      <family val="2"/>
    </font>
    <font>
      <b/>
      <sz val="12"/>
      <color rgb="FF000000"/>
      <name val="Aptos"/>
      <family val="2"/>
    </font>
    <font>
      <sz val="12"/>
      <color rgb="FFFF0000"/>
      <name val="Calibri"/>
      <family val="2"/>
      <scheme val="minor"/>
    </font>
    <font>
      <i/>
      <sz val="12"/>
      <color theme="1"/>
      <name val="Calibri"/>
      <family val="2"/>
    </font>
    <font>
      <sz val="11"/>
      <color rgb="FF000000"/>
      <name val="Arial"/>
      <family val="2"/>
    </font>
    <font>
      <sz val="12"/>
      <color rgb="FF000000"/>
      <name val="Times New Roman"/>
      <family val="1"/>
    </font>
    <font>
      <b/>
      <sz val="12"/>
      <color theme="4" tint="-0.249977111117893"/>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0" tint="-0.14999847407452621"/>
        <bgColor rgb="FFD8D8D8"/>
      </patternFill>
    </fill>
    <fill>
      <patternFill patternType="solid">
        <fgColor theme="4" tint="0.79998168889431442"/>
        <bgColor indexed="64"/>
      </patternFill>
    </fill>
    <fill>
      <patternFill patternType="solid">
        <fgColor theme="0"/>
        <bgColor theme="0"/>
      </patternFill>
    </fill>
    <fill>
      <patternFill patternType="solid">
        <fgColor theme="0"/>
        <bgColor indexed="64"/>
      </patternFill>
    </fill>
  </fills>
  <borders count="6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medium">
        <color rgb="FF000000"/>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rgb="FF000000"/>
      </top>
      <bottom/>
      <diagonal/>
    </border>
    <border>
      <left/>
      <right style="thin">
        <color rgb="FF000000"/>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rgb="FF000000"/>
      </right>
      <top/>
      <bottom/>
      <diagonal/>
    </border>
    <border>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bottom style="double">
        <color rgb="FF000000"/>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top/>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right style="thin">
        <color indexed="64"/>
      </right>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0" fontId="24" fillId="0" borderId="0"/>
    <xf numFmtId="0" fontId="24" fillId="0" borderId="0"/>
    <xf numFmtId="0" fontId="24" fillId="0" borderId="0"/>
    <xf numFmtId="9" fontId="24" fillId="0" borderId="0" applyFont="0" applyFill="0" applyBorder="0" applyAlignment="0" applyProtection="0"/>
  </cellStyleXfs>
  <cellXfs count="868">
    <xf numFmtId="0" fontId="0" fillId="0" borderId="0" xfId="0"/>
    <xf numFmtId="0" fontId="3" fillId="0" borderId="0" xfId="0" applyFont="1" applyAlignment="1">
      <alignment horizontal="center"/>
    </xf>
    <xf numFmtId="0" fontId="4" fillId="0" borderId="0" xfId="0" applyFont="1"/>
    <xf numFmtId="0" fontId="3" fillId="0" borderId="0" xfId="0" applyFont="1" applyAlignment="1">
      <alignment horizontal="center"/>
    </xf>
    <xf numFmtId="0" fontId="5" fillId="0" borderId="0" xfId="0" applyFont="1"/>
    <xf numFmtId="0" fontId="6" fillId="0" borderId="0" xfId="0" applyFont="1" applyAlignment="1">
      <alignment horizontal="right"/>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2" borderId="4"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xf>
    <xf numFmtId="0" fontId="6" fillId="0" borderId="0" xfId="0" applyFont="1" applyAlignment="1">
      <alignment horizontal="center" vertical="center"/>
    </xf>
    <xf numFmtId="164" fontId="6" fillId="3" borderId="6" xfId="0" applyNumberFormat="1" applyFont="1" applyFill="1" applyBorder="1" applyAlignment="1">
      <alignment vertical="center"/>
    </xf>
    <xf numFmtId="0" fontId="6" fillId="0" borderId="7" xfId="0"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7" fillId="0" borderId="5" xfId="0" applyFont="1" applyBorder="1"/>
    <xf numFmtId="0" fontId="5" fillId="2" borderId="10" xfId="0" applyFont="1" applyFill="1" applyBorder="1" applyAlignment="1">
      <alignment horizontal="center"/>
    </xf>
    <xf numFmtId="41" fontId="5" fillId="0" borderId="7" xfId="0" applyNumberFormat="1" applyFont="1" applyBorder="1"/>
    <xf numFmtId="41" fontId="5" fillId="0" borderId="10" xfId="0" applyNumberFormat="1" applyFont="1" applyBorder="1"/>
    <xf numFmtId="0" fontId="6" fillId="0" borderId="5" xfId="0" applyFont="1" applyBorder="1"/>
    <xf numFmtId="165" fontId="5" fillId="0" borderId="7" xfId="0" applyNumberFormat="1" applyFont="1" applyBorder="1" applyAlignment="1">
      <alignment horizontal="center"/>
    </xf>
    <xf numFmtId="165" fontId="5" fillId="0" borderId="10" xfId="0" applyNumberFormat="1" applyFont="1" applyBorder="1" applyAlignment="1">
      <alignment horizontal="center"/>
    </xf>
    <xf numFmtId="166" fontId="5" fillId="0" borderId="7" xfId="0" applyNumberFormat="1" applyFont="1" applyBorder="1" applyAlignment="1">
      <alignment horizontal="center"/>
    </xf>
    <xf numFmtId="166" fontId="5" fillId="0" borderId="10" xfId="0" applyNumberFormat="1" applyFont="1" applyBorder="1" applyAlignment="1">
      <alignment horizontal="center"/>
    </xf>
    <xf numFmtId="166" fontId="5" fillId="0" borderId="11" xfId="0" applyNumberFormat="1" applyFont="1" applyBorder="1" applyAlignment="1">
      <alignment horizontal="center"/>
    </xf>
    <xf numFmtId="166" fontId="5" fillId="0" borderId="11" xfId="0" applyNumberFormat="1" applyFont="1" applyBorder="1"/>
    <xf numFmtId="166" fontId="5" fillId="0" borderId="12" xfId="0" applyNumberFormat="1" applyFont="1" applyBorder="1" applyAlignment="1">
      <alignment horizontal="center"/>
    </xf>
    <xf numFmtId="0" fontId="6" fillId="0" borderId="0" xfId="0" applyFont="1"/>
    <xf numFmtId="166" fontId="6" fillId="0" borderId="7" xfId="0" applyNumberFormat="1" applyFont="1" applyBorder="1" applyAlignment="1">
      <alignment horizontal="center"/>
    </xf>
    <xf numFmtId="0" fontId="5" fillId="0" borderId="7" xfId="0" applyFont="1" applyBorder="1"/>
    <xf numFmtId="166" fontId="6" fillId="0" borderId="10" xfId="0" applyNumberFormat="1" applyFont="1" applyBorder="1" applyAlignment="1">
      <alignment horizontal="center"/>
    </xf>
    <xf numFmtId="166" fontId="5" fillId="0" borderId="7" xfId="0" applyNumberFormat="1" applyFont="1" applyBorder="1"/>
    <xf numFmtId="166" fontId="5" fillId="0" borderId="10" xfId="0" applyNumberFormat="1" applyFont="1" applyBorder="1"/>
    <xf numFmtId="0" fontId="5" fillId="0" borderId="5" xfId="0" applyFont="1" applyBorder="1"/>
    <xf numFmtId="166" fontId="8" fillId="0" borderId="7" xfId="0" applyNumberFormat="1" applyFont="1" applyBorder="1"/>
    <xf numFmtId="166" fontId="6" fillId="0" borderId="12" xfId="0" applyNumberFormat="1" applyFont="1" applyBorder="1" applyAlignment="1">
      <alignment horizontal="center"/>
    </xf>
    <xf numFmtId="166" fontId="6" fillId="0" borderId="7" xfId="0" applyNumberFormat="1" applyFont="1" applyBorder="1"/>
    <xf numFmtId="166" fontId="6" fillId="0" borderId="10" xfId="0" applyNumberFormat="1" applyFont="1" applyBorder="1"/>
    <xf numFmtId="0" fontId="6" fillId="0" borderId="1" xfId="0" applyFont="1" applyBorder="1" applyAlignment="1">
      <alignment horizontal="left"/>
    </xf>
    <xf numFmtId="0" fontId="6" fillId="0" borderId="2" xfId="0" applyFont="1" applyBorder="1" applyAlignment="1">
      <alignment horizontal="left"/>
    </xf>
    <xf numFmtId="0" fontId="6" fillId="0" borderId="2" xfId="0" applyFont="1" applyBorder="1" applyAlignment="1">
      <alignment horizontal="center"/>
    </xf>
    <xf numFmtId="0" fontId="5" fillId="2" borderId="4" xfId="0" applyFont="1" applyFill="1" applyBorder="1"/>
    <xf numFmtId="166" fontId="6" fillId="0" borderId="3" xfId="0" applyNumberFormat="1" applyFont="1" applyBorder="1"/>
    <xf numFmtId="166" fontId="6" fillId="0" borderId="4" xfId="0" applyNumberFormat="1" applyFont="1" applyBorder="1"/>
    <xf numFmtId="166" fontId="6" fillId="0" borderId="12" xfId="0" applyNumberFormat="1" applyFont="1" applyBorder="1"/>
    <xf numFmtId="0" fontId="5" fillId="0" borderId="10" xfId="0" applyFont="1" applyBorder="1" applyAlignment="1">
      <alignment horizontal="center"/>
    </xf>
    <xf numFmtId="0" fontId="5" fillId="0" borderId="0" xfId="0" applyFont="1" applyAlignment="1">
      <alignment horizontal="center"/>
    </xf>
    <xf numFmtId="166" fontId="9" fillId="0" borderId="0" xfId="0" applyNumberFormat="1" applyFont="1"/>
    <xf numFmtId="166" fontId="9" fillId="0" borderId="7" xfId="0" applyNumberFormat="1" applyFont="1" applyBorder="1"/>
    <xf numFmtId="0" fontId="5" fillId="0" borderId="1" xfId="0" applyFont="1" applyBorder="1"/>
    <xf numFmtId="0" fontId="6" fillId="0" borderId="2" xfId="0" applyFont="1" applyBorder="1"/>
    <xf numFmtId="0" fontId="6" fillId="0" borderId="3" xfId="0" applyFont="1" applyBorder="1"/>
    <xf numFmtId="17" fontId="5" fillId="0" borderId="4" xfId="0" quotePrefix="1" applyNumberFormat="1" applyFont="1" applyBorder="1" applyAlignment="1">
      <alignment horizontal="center"/>
    </xf>
    <xf numFmtId="17" fontId="5" fillId="0" borderId="2" xfId="0" quotePrefix="1" applyNumberFormat="1" applyFont="1" applyBorder="1" applyAlignment="1">
      <alignment horizontal="center"/>
    </xf>
    <xf numFmtId="41" fontId="6" fillId="0" borderId="2" xfId="0" applyNumberFormat="1" applyFont="1" applyBorder="1"/>
    <xf numFmtId="41" fontId="6" fillId="0" borderId="3" xfId="0" applyNumberFormat="1" applyFont="1" applyBorder="1"/>
    <xf numFmtId="0" fontId="6" fillId="0" borderId="0" xfId="0" applyFont="1" applyAlignment="1">
      <alignment vertical="top"/>
    </xf>
    <xf numFmtId="165" fontId="5" fillId="0" borderId="0" xfId="0" applyNumberFormat="1" applyFont="1"/>
    <xf numFmtId="165" fontId="10" fillId="0" borderId="0" xfId="0" applyNumberFormat="1" applyFont="1"/>
    <xf numFmtId="165" fontId="11" fillId="0" borderId="0" xfId="0" applyNumberFormat="1" applyFont="1"/>
    <xf numFmtId="0" fontId="3" fillId="0" borderId="0" xfId="0" applyFont="1" applyAlignment="1">
      <alignment horizontal="left"/>
    </xf>
    <xf numFmtId="0" fontId="6" fillId="0" borderId="0" xfId="0" applyFont="1" applyAlignment="1">
      <alignment horizontal="left"/>
    </xf>
    <xf numFmtId="0" fontId="3" fillId="0" borderId="0" xfId="0" applyFont="1"/>
    <xf numFmtId="0" fontId="12" fillId="0" borderId="0" xfId="0" applyFont="1" applyAlignment="1">
      <alignment horizontal="left" vertical="top"/>
    </xf>
    <xf numFmtId="0" fontId="3" fillId="0" borderId="0" xfId="0" applyFont="1" applyAlignment="1">
      <alignment horizontal="left" vertical="top"/>
    </xf>
    <xf numFmtId="0" fontId="6" fillId="0" borderId="0" xfId="0" applyFont="1" applyAlignment="1">
      <alignment horizontal="left" vertical="top"/>
    </xf>
    <xf numFmtId="0" fontId="13" fillId="0" borderId="0" xfId="0" applyFont="1" applyAlignment="1">
      <alignment horizontal="left" vertical="top"/>
    </xf>
    <xf numFmtId="0" fontId="6" fillId="0" borderId="0" xfId="0" applyFont="1" applyAlignment="1">
      <alignment horizontal="center" vertical="top"/>
    </xf>
    <xf numFmtId="0" fontId="12" fillId="0" borderId="0" xfId="0" applyFont="1"/>
    <xf numFmtId="0" fontId="13" fillId="0" borderId="0" xfId="0" applyFont="1"/>
    <xf numFmtId="0" fontId="5" fillId="0" borderId="0" xfId="0" applyFont="1" applyAlignment="1">
      <alignment horizontal="left"/>
    </xf>
    <xf numFmtId="0" fontId="12" fillId="0" borderId="0" xfId="0" applyFont="1" applyAlignment="1">
      <alignment horizontal="left"/>
    </xf>
    <xf numFmtId="0" fontId="5" fillId="0" borderId="0" xfId="0" applyFont="1" applyAlignment="1">
      <alignment horizontal="left" vertical="top"/>
    </xf>
    <xf numFmtId="0" fontId="6" fillId="0" borderId="0" xfId="0" applyFont="1" applyAlignment="1">
      <alignment horizontal="center"/>
    </xf>
    <xf numFmtId="0" fontId="14" fillId="0" borderId="0" xfId="0" applyFont="1"/>
    <xf numFmtId="0" fontId="15" fillId="0" borderId="0" xfId="0" applyFont="1"/>
    <xf numFmtId="0" fontId="6"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xf>
    <xf numFmtId="166" fontId="5" fillId="0" borderId="0" xfId="0" applyNumberFormat="1" applyFont="1" applyAlignment="1">
      <alignment horizontal="left" vertical="top"/>
    </xf>
    <xf numFmtId="0" fontId="16" fillId="0" borderId="0" xfId="0" applyFont="1"/>
    <xf numFmtId="0" fontId="17" fillId="0" borderId="13" xfId="0" applyFont="1" applyBorder="1" applyAlignment="1">
      <alignment horizontal="center" vertical="center" wrapText="1"/>
    </xf>
    <xf numFmtId="0" fontId="18" fillId="0" borderId="8" xfId="0" applyFont="1" applyBorder="1"/>
    <xf numFmtId="0" fontId="17" fillId="2" borderId="9" xfId="0" applyFont="1" applyFill="1" applyBorder="1" applyAlignment="1">
      <alignment horizontal="center" vertical="center" wrapText="1"/>
    </xf>
    <xf numFmtId="166" fontId="17" fillId="0" borderId="1" xfId="0" applyNumberFormat="1" applyFont="1" applyBorder="1" applyAlignment="1">
      <alignment horizontal="center" vertical="center" wrapText="1"/>
    </xf>
    <xf numFmtId="166" fontId="17" fillId="0" borderId="3" xfId="0" applyNumberFormat="1" applyFont="1" applyBorder="1" applyAlignment="1">
      <alignment horizontal="center" vertical="center" wrapText="1"/>
    </xf>
    <xf numFmtId="0" fontId="17" fillId="0" borderId="13" xfId="0" applyFont="1" applyBorder="1" applyAlignment="1">
      <alignment horizontal="left" vertical="center"/>
    </xf>
    <xf numFmtId="0" fontId="17" fillId="0" borderId="8" xfId="0" applyFont="1" applyBorder="1" applyAlignment="1">
      <alignment horizontal="center" vertical="center"/>
    </xf>
    <xf numFmtId="0" fontId="17" fillId="2" borderId="9" xfId="0" applyFont="1" applyFill="1" applyBorder="1" applyAlignment="1">
      <alignment horizontal="center" vertical="center"/>
    </xf>
    <xf numFmtId="166" fontId="16" fillId="0" borderId="9" xfId="0" applyNumberFormat="1" applyFont="1" applyBorder="1" applyAlignment="1">
      <alignment horizontal="right"/>
    </xf>
    <xf numFmtId="0" fontId="16" fillId="0" borderId="5" xfId="0" applyFont="1" applyBorder="1" applyAlignment="1">
      <alignment horizontal="center"/>
    </xf>
    <xf numFmtId="0" fontId="16" fillId="0" borderId="7" xfId="0" applyFont="1" applyBorder="1"/>
    <xf numFmtId="0" fontId="16" fillId="2" borderId="10" xfId="0" applyFont="1" applyFill="1" applyBorder="1" applyAlignment="1">
      <alignment horizontal="center"/>
    </xf>
    <xf numFmtId="166" fontId="16" fillId="0" borderId="10" xfId="0" applyNumberFormat="1" applyFont="1" applyBorder="1" applyAlignment="1">
      <alignment horizontal="right"/>
    </xf>
    <xf numFmtId="166" fontId="16" fillId="0" borderId="10" xfId="0" applyNumberFormat="1" applyFont="1" applyBorder="1" applyAlignment="1">
      <alignment horizontal="center" wrapText="1"/>
    </xf>
    <xf numFmtId="0" fontId="17" fillId="0" borderId="1" xfId="0" applyFont="1" applyBorder="1" applyAlignment="1">
      <alignment horizontal="center"/>
    </xf>
    <xf numFmtId="0" fontId="17" fillId="0" borderId="3" xfId="0" applyFont="1" applyBorder="1" applyAlignment="1">
      <alignment horizontal="center"/>
    </xf>
    <xf numFmtId="0" fontId="16" fillId="2" borderId="4" xfId="0" applyFont="1" applyFill="1" applyBorder="1"/>
    <xf numFmtId="166" fontId="17" fillId="0" borderId="4" xfId="0" applyNumberFormat="1" applyFont="1" applyBorder="1"/>
    <xf numFmtId="166" fontId="16" fillId="0" borderId="0" xfId="0" applyNumberFormat="1" applyFont="1"/>
    <xf numFmtId="0" fontId="16" fillId="2" borderId="10" xfId="0" applyFont="1" applyFill="1" applyBorder="1"/>
    <xf numFmtId="0" fontId="16" fillId="0" borderId="5" xfId="0" applyFont="1" applyBorder="1"/>
    <xf numFmtId="0" fontId="16" fillId="0" borderId="9" xfId="0" applyFont="1" applyBorder="1"/>
    <xf numFmtId="0" fontId="17" fillId="0" borderId="5" xfId="0" applyFont="1" applyBorder="1" applyAlignment="1">
      <alignment horizontal="left"/>
    </xf>
    <xf numFmtId="0" fontId="16" fillId="0" borderId="10" xfId="0" applyFont="1" applyBorder="1"/>
    <xf numFmtId="166" fontId="16" fillId="0" borderId="5" xfId="0" applyNumberFormat="1" applyFont="1" applyBorder="1"/>
    <xf numFmtId="166" fontId="16" fillId="0" borderId="10" xfId="0" applyNumberFormat="1" applyFont="1" applyBorder="1"/>
    <xf numFmtId="166" fontId="16" fillId="0" borderId="12" xfId="0" applyNumberFormat="1" applyFont="1" applyBorder="1"/>
    <xf numFmtId="0" fontId="17" fillId="0" borderId="2" xfId="0" applyFont="1" applyBorder="1" applyAlignment="1">
      <alignment horizontal="center"/>
    </xf>
    <xf numFmtId="0" fontId="17" fillId="2" borderId="4" xfId="0" applyFont="1" applyFill="1" applyBorder="1" applyAlignment="1">
      <alignment horizontal="center"/>
    </xf>
    <xf numFmtId="0" fontId="17" fillId="2" borderId="10" xfId="0" applyFont="1" applyFill="1" applyBorder="1" applyAlignment="1">
      <alignment horizontal="center"/>
    </xf>
    <xf numFmtId="0" fontId="17" fillId="0" borderId="10" xfId="0" applyFont="1" applyBorder="1" applyAlignment="1">
      <alignment horizontal="center"/>
    </xf>
    <xf numFmtId="164" fontId="17" fillId="0" borderId="10" xfId="1" applyNumberFormat="1" applyFont="1" applyBorder="1" applyAlignment="1">
      <alignment horizontal="center"/>
    </xf>
    <xf numFmtId="0" fontId="17" fillId="0" borderId="9" xfId="0" applyFont="1" applyBorder="1" applyAlignment="1">
      <alignment horizontal="center"/>
    </xf>
    <xf numFmtId="0" fontId="17" fillId="0" borderId="5" xfId="0" applyFont="1" applyBorder="1"/>
    <xf numFmtId="166" fontId="17" fillId="0" borderId="5" xfId="0" applyNumberFormat="1" applyFont="1" applyBorder="1"/>
    <xf numFmtId="166" fontId="17" fillId="0" borderId="10" xfId="0" applyNumberFormat="1" applyFont="1" applyBorder="1" applyAlignment="1">
      <alignment horizontal="center"/>
    </xf>
    <xf numFmtId="0" fontId="16" fillId="0" borderId="5" xfId="0" applyFont="1" applyBorder="1" applyAlignment="1">
      <alignment horizontal="left"/>
    </xf>
    <xf numFmtId="166" fontId="17" fillId="2" borderId="10" xfId="0" applyNumberFormat="1" applyFont="1" applyFill="1" applyBorder="1" applyAlignment="1">
      <alignment horizontal="center"/>
    </xf>
    <xf numFmtId="166" fontId="17" fillId="0" borderId="10" xfId="0" applyNumberFormat="1" applyFont="1" applyBorder="1"/>
    <xf numFmtId="165" fontId="17" fillId="2" borderId="10" xfId="0" applyNumberFormat="1" applyFont="1" applyFill="1" applyBorder="1" applyAlignment="1">
      <alignment horizontal="center"/>
    </xf>
    <xf numFmtId="165" fontId="17" fillId="0" borderId="10" xfId="0" applyNumberFormat="1" applyFont="1" applyBorder="1" applyAlignment="1">
      <alignment horizontal="center"/>
    </xf>
    <xf numFmtId="0" fontId="17" fillId="0" borderId="12" xfId="0" applyFont="1" applyBorder="1" applyAlignment="1">
      <alignment horizontal="center"/>
    </xf>
    <xf numFmtId="0" fontId="17" fillId="0" borderId="5" xfId="0" applyFont="1" applyBorder="1" applyAlignment="1">
      <alignment horizontal="center"/>
    </xf>
    <xf numFmtId="0" fontId="17" fillId="0" borderId="14" xfId="0" applyFont="1" applyBorder="1" applyAlignment="1">
      <alignment horizontal="left"/>
    </xf>
    <xf numFmtId="0" fontId="17" fillId="0" borderId="0" xfId="0" applyFont="1" applyAlignment="1">
      <alignment horizontal="left"/>
    </xf>
    <xf numFmtId="0" fontId="16" fillId="0" borderId="0" xfId="0" applyFont="1" applyAlignment="1">
      <alignment wrapText="1"/>
    </xf>
    <xf numFmtId="0" fontId="17" fillId="0" borderId="2" xfId="0" quotePrefix="1" applyFont="1" applyBorder="1" applyAlignment="1">
      <alignment horizontal="center"/>
    </xf>
    <xf numFmtId="166" fontId="16" fillId="0" borderId="4" xfId="0" applyNumberFormat="1" applyFont="1" applyBorder="1"/>
    <xf numFmtId="0" fontId="17" fillId="0" borderId="13" xfId="0" quotePrefix="1" applyFont="1" applyBorder="1"/>
    <xf numFmtId="0" fontId="17" fillId="0" borderId="15" xfId="0" applyFont="1" applyBorder="1"/>
    <xf numFmtId="0" fontId="16" fillId="0" borderId="9" xfId="0" applyFont="1" applyBorder="1" applyAlignment="1">
      <alignment horizontal="center"/>
    </xf>
    <xf numFmtId="166" fontId="16" fillId="0" borderId="15" xfId="0" applyNumberFormat="1" applyFont="1" applyBorder="1"/>
    <xf numFmtId="165" fontId="16" fillId="0" borderId="15" xfId="0" applyNumberFormat="1" applyFont="1" applyBorder="1" applyAlignment="1">
      <alignment horizontal="center"/>
    </xf>
    <xf numFmtId="165" fontId="16" fillId="0" borderId="15" xfId="0" applyNumberFormat="1" applyFont="1" applyBorder="1"/>
    <xf numFmtId="165" fontId="16" fillId="0" borderId="9" xfId="0" applyNumberFormat="1" applyFont="1" applyBorder="1"/>
    <xf numFmtId="0" fontId="17" fillId="0" borderId="5" xfId="0" quotePrefix="1" applyFont="1" applyBorder="1"/>
    <xf numFmtId="0" fontId="17" fillId="0" borderId="0" xfId="0" applyFont="1"/>
    <xf numFmtId="0" fontId="16" fillId="0" borderId="10" xfId="0" applyFont="1" applyBorder="1" applyAlignment="1">
      <alignment horizontal="center"/>
    </xf>
    <xf numFmtId="0" fontId="16" fillId="0" borderId="16" xfId="0" applyFont="1" applyBorder="1" applyAlignment="1">
      <alignment horizontal="center"/>
    </xf>
    <xf numFmtId="0" fontId="17" fillId="0" borderId="17" xfId="0" applyFont="1" applyBorder="1"/>
    <xf numFmtId="0" fontId="16" fillId="0" borderId="12" xfId="0" applyFont="1" applyBorder="1"/>
    <xf numFmtId="0" fontId="17" fillId="0" borderId="13" xfId="0" applyFont="1" applyBorder="1"/>
    <xf numFmtId="0" fontId="16" fillId="0" borderId="15" xfId="0" applyFont="1" applyBorder="1" applyAlignment="1">
      <alignment horizontal="center"/>
    </xf>
    <xf numFmtId="4" fontId="16" fillId="0" borderId="15" xfId="0" applyNumberFormat="1" applyFont="1" applyBorder="1" applyAlignment="1">
      <alignment horizontal="center"/>
    </xf>
    <xf numFmtId="43" fontId="16" fillId="0" borderId="15" xfId="0" applyNumberFormat="1" applyFont="1" applyBorder="1" applyAlignment="1">
      <alignment horizontal="center"/>
    </xf>
    <xf numFmtId="0" fontId="17" fillId="0" borderId="16" xfId="0" applyFont="1" applyBorder="1"/>
    <xf numFmtId="17" fontId="16" fillId="0" borderId="12" xfId="0" quotePrefix="1" applyNumberFormat="1" applyFont="1" applyBorder="1" applyAlignment="1">
      <alignment horizontal="center"/>
    </xf>
    <xf numFmtId="166" fontId="16" fillId="0" borderId="17" xfId="0" applyNumberFormat="1" applyFont="1" applyBorder="1" applyAlignment="1">
      <alignment horizontal="center"/>
    </xf>
    <xf numFmtId="4" fontId="0" fillId="0" borderId="0" xfId="0" applyNumberFormat="1"/>
    <xf numFmtId="0" fontId="19" fillId="0" borderId="0" xfId="0" applyFont="1"/>
    <xf numFmtId="43" fontId="20" fillId="0" borderId="0" xfId="0" applyNumberFormat="1" applyFont="1" applyAlignment="1">
      <alignment horizontal="left" vertical="top"/>
    </xf>
    <xf numFmtId="0" fontId="17" fillId="0" borderId="0" xfId="0" applyFont="1" applyAlignment="1">
      <alignment horizontal="left" vertical="top"/>
    </xf>
    <xf numFmtId="0" fontId="21" fillId="0" borderId="0" xfId="0" applyFont="1" applyAlignment="1">
      <alignment horizontal="left" vertical="top"/>
    </xf>
    <xf numFmtId="0" fontId="17" fillId="0" borderId="0" xfId="0" applyFont="1" applyAlignment="1">
      <alignment horizontal="center" vertical="top"/>
    </xf>
    <xf numFmtId="0" fontId="20" fillId="0" borderId="0" xfId="0" applyFont="1"/>
    <xf numFmtId="0" fontId="21" fillId="0" borderId="0" xfId="0" applyFont="1"/>
    <xf numFmtId="0" fontId="16" fillId="0" borderId="0" xfId="0" applyFont="1" applyAlignment="1">
      <alignment horizontal="left"/>
    </xf>
    <xf numFmtId="0" fontId="20" fillId="0" borderId="0" xfId="0" applyFont="1" applyAlignment="1">
      <alignment horizontal="left"/>
    </xf>
    <xf numFmtId="0" fontId="16" fillId="0" borderId="0" xfId="0" applyFont="1" applyAlignment="1">
      <alignment horizontal="left" vertical="top"/>
    </xf>
    <xf numFmtId="0" fontId="22" fillId="0" borderId="0" xfId="0" applyFont="1" applyAlignment="1">
      <alignment horizontal="left" vertical="center"/>
    </xf>
    <xf numFmtId="0" fontId="23" fillId="0" borderId="0" xfId="0" applyFont="1"/>
    <xf numFmtId="0" fontId="25" fillId="0" borderId="0" xfId="3" applyFont="1" applyAlignment="1">
      <alignment vertical="center"/>
    </xf>
    <xf numFmtId="0" fontId="17" fillId="0" borderId="0" xfId="0" applyFont="1" applyAlignment="1">
      <alignment vertical="top"/>
    </xf>
    <xf numFmtId="0" fontId="16" fillId="0" borderId="0" xfId="0" applyFont="1" applyAlignment="1">
      <alignment vertical="top"/>
    </xf>
    <xf numFmtId="165" fontId="17" fillId="0" borderId="0" xfId="0" applyNumberFormat="1" applyFont="1" applyAlignment="1">
      <alignment horizontal="right"/>
    </xf>
    <xf numFmtId="0" fontId="17" fillId="0" borderId="18" xfId="0" applyFont="1" applyBorder="1" applyAlignment="1">
      <alignment horizontal="center" vertical="center" wrapText="1"/>
    </xf>
    <xf numFmtId="0" fontId="17" fillId="0" borderId="0" xfId="0" applyFont="1" applyAlignment="1">
      <alignment vertical="center" wrapText="1"/>
    </xf>
    <xf numFmtId="0" fontId="23" fillId="0" borderId="0" xfId="0" applyFont="1" applyAlignment="1">
      <alignment vertical="center"/>
    </xf>
    <xf numFmtId="0" fontId="16" fillId="0" borderId="18" xfId="0" applyFont="1" applyBorder="1" applyAlignment="1">
      <alignment horizontal="left" vertical="top" wrapText="1"/>
    </xf>
    <xf numFmtId="166" fontId="16" fillId="0" borderId="18" xfId="0" applyNumberFormat="1" applyFont="1" applyBorder="1" applyAlignment="1">
      <alignment horizontal="center" vertical="top"/>
    </xf>
    <xf numFmtId="166" fontId="16" fillId="0" borderId="18" xfId="0" applyNumberFormat="1" applyFont="1" applyBorder="1" applyAlignment="1">
      <alignment vertical="top" wrapText="1"/>
    </xf>
    <xf numFmtId="166" fontId="16" fillId="0" borderId="18" xfId="0" applyNumberFormat="1" applyFont="1" applyBorder="1" applyAlignment="1">
      <alignment vertical="top"/>
    </xf>
    <xf numFmtId="166" fontId="16" fillId="0" borderId="0" xfId="0" applyNumberFormat="1" applyFont="1" applyAlignment="1">
      <alignment vertical="top"/>
    </xf>
    <xf numFmtId="165" fontId="17" fillId="0" borderId="0" xfId="0" applyNumberFormat="1" applyFont="1" applyAlignment="1">
      <alignment horizontal="right" vertical="top"/>
    </xf>
    <xf numFmtId="0" fontId="16" fillId="0" borderId="0" xfId="0" applyFont="1" applyAlignment="1">
      <alignment vertical="center"/>
    </xf>
    <xf numFmtId="165" fontId="16" fillId="0" borderId="18" xfId="0" applyNumberFormat="1" applyFont="1" applyBorder="1" applyAlignment="1">
      <alignment horizontal="center" vertical="top"/>
    </xf>
    <xf numFmtId="0" fontId="17" fillId="0" borderId="0" xfId="0" applyFont="1" applyAlignment="1">
      <alignment vertical="top" wrapText="1"/>
    </xf>
    <xf numFmtId="166" fontId="17" fillId="0" borderId="0" xfId="0" applyNumberFormat="1" applyFont="1" applyAlignment="1">
      <alignment horizontal="center" vertical="top" wrapText="1"/>
    </xf>
    <xf numFmtId="166" fontId="17" fillId="0" borderId="0" xfId="0" applyNumberFormat="1" applyFont="1" applyAlignment="1">
      <alignment vertical="top" wrapText="1"/>
    </xf>
    <xf numFmtId="0" fontId="17" fillId="0" borderId="19" xfId="0" applyFont="1" applyBorder="1" applyAlignment="1">
      <alignment horizontal="center" vertical="top"/>
    </xf>
    <xf numFmtId="0" fontId="26" fillId="0" borderId="20" xfId="0" applyFont="1" applyBorder="1"/>
    <xf numFmtId="0" fontId="26" fillId="0" borderId="21" xfId="0" applyFont="1" applyBorder="1"/>
    <xf numFmtId="0" fontId="17" fillId="0" borderId="22" xfId="0" applyFont="1" applyBorder="1" applyAlignment="1">
      <alignment horizontal="center" vertical="top" wrapText="1"/>
    </xf>
    <xf numFmtId="0" fontId="27" fillId="0" borderId="23" xfId="0" applyFont="1" applyBorder="1"/>
    <xf numFmtId="0" fontId="17" fillId="0" borderId="24" xfId="0" applyFont="1" applyBorder="1" applyAlignment="1">
      <alignment horizontal="center" vertical="top" wrapText="1"/>
    </xf>
    <xf numFmtId="0" fontId="26" fillId="0" borderId="25" xfId="0" applyFont="1" applyBorder="1"/>
    <xf numFmtId="0" fontId="26" fillId="0" borderId="26" xfId="0" applyFont="1" applyBorder="1"/>
    <xf numFmtId="0" fontId="26" fillId="0" borderId="27" xfId="0" applyFont="1" applyBorder="1"/>
    <xf numFmtId="0" fontId="17" fillId="0" borderId="18" xfId="0" applyFont="1" applyBorder="1" applyAlignment="1">
      <alignment horizontal="center" vertical="top" wrapText="1"/>
    </xf>
    <xf numFmtId="0" fontId="27" fillId="0" borderId="28" xfId="0" applyFont="1" applyBorder="1"/>
    <xf numFmtId="166" fontId="17" fillId="0" borderId="22" xfId="0" applyNumberFormat="1" applyFont="1" applyBorder="1" applyAlignment="1">
      <alignment vertical="top"/>
    </xf>
    <xf numFmtId="0" fontId="26" fillId="0" borderId="29" xfId="0" applyFont="1" applyBorder="1"/>
    <xf numFmtId="0" fontId="26" fillId="0" borderId="23" xfId="0" applyFont="1" applyBorder="1"/>
    <xf numFmtId="166" fontId="17" fillId="0" borderId="18" xfId="0" applyNumberFormat="1" applyFont="1" applyBorder="1" applyAlignment="1">
      <alignment vertical="top"/>
    </xf>
    <xf numFmtId="165" fontId="16" fillId="0" borderId="0" xfId="0" applyNumberFormat="1" applyFont="1"/>
    <xf numFmtId="0" fontId="16" fillId="0" borderId="22" xfId="0" applyFont="1" applyBorder="1" applyAlignment="1">
      <alignment horizontal="left" vertical="top" wrapText="1"/>
    </xf>
    <xf numFmtId="165" fontId="16" fillId="0" borderId="18" xfId="0" applyNumberFormat="1" applyFont="1" applyBorder="1" applyAlignment="1">
      <alignment vertical="top"/>
    </xf>
    <xf numFmtId="165" fontId="16" fillId="0" borderId="18" xfId="0" applyNumberFormat="1" applyFont="1" applyBorder="1" applyAlignment="1">
      <alignment vertical="top" wrapText="1"/>
    </xf>
    <xf numFmtId="165" fontId="16" fillId="0" borderId="18" xfId="0" applyNumberFormat="1" applyFont="1" applyBorder="1"/>
    <xf numFmtId="0" fontId="16" fillId="0" borderId="22" xfId="0" applyFont="1" applyBorder="1" applyAlignment="1">
      <alignment horizontal="left" wrapText="1"/>
    </xf>
    <xf numFmtId="165" fontId="17" fillId="0" borderId="18" xfId="0" applyNumberFormat="1" applyFont="1" applyBorder="1" applyAlignment="1">
      <alignment vertical="top"/>
    </xf>
    <xf numFmtId="0" fontId="17" fillId="0" borderId="19" xfId="0" applyFont="1" applyBorder="1" applyAlignment="1">
      <alignment horizontal="left" vertical="center"/>
    </xf>
    <xf numFmtId="0" fontId="26" fillId="0" borderId="20" xfId="0" applyFont="1" applyBorder="1" applyAlignment="1">
      <alignment horizontal="left" vertical="center"/>
    </xf>
    <xf numFmtId="0" fontId="26" fillId="0" borderId="21" xfId="0" applyFont="1" applyBorder="1" applyAlignment="1">
      <alignment horizontal="left" vertical="center"/>
    </xf>
    <xf numFmtId="0" fontId="17" fillId="0" borderId="24" xfId="0" applyFont="1" applyBorder="1" applyAlignment="1">
      <alignment horizontal="center" vertical="center" wrapText="1"/>
    </xf>
    <xf numFmtId="0" fontId="17" fillId="0" borderId="22" xfId="0" applyFont="1" applyBorder="1" applyAlignment="1">
      <alignment horizontal="center" vertical="center" wrapText="1"/>
    </xf>
    <xf numFmtId="0" fontId="27" fillId="0" borderId="23" xfId="0" applyFont="1" applyBorder="1" applyAlignment="1">
      <alignment vertical="center"/>
    </xf>
    <xf numFmtId="0" fontId="26" fillId="0" borderId="25" xfId="0" applyFont="1" applyBorder="1" applyAlignment="1">
      <alignment horizontal="left" vertical="center"/>
    </xf>
    <xf numFmtId="0" fontId="26" fillId="0" borderId="26" xfId="0" applyFont="1" applyBorder="1" applyAlignment="1">
      <alignment horizontal="left" vertical="center"/>
    </xf>
    <xf numFmtId="0" fontId="26" fillId="0" borderId="27" xfId="0" applyFont="1" applyBorder="1" applyAlignment="1">
      <alignment horizontal="left" vertical="center"/>
    </xf>
    <xf numFmtId="0" fontId="27" fillId="0" borderId="28" xfId="0" applyFont="1" applyBorder="1" applyAlignment="1">
      <alignment vertical="center"/>
    </xf>
    <xf numFmtId="0" fontId="17" fillId="0" borderId="24" xfId="0" applyFont="1" applyBorder="1" applyAlignment="1">
      <alignment horizontal="center" vertical="center" wrapText="1"/>
    </xf>
    <xf numFmtId="166" fontId="17" fillId="0" borderId="22" xfId="0" applyNumberFormat="1" applyFont="1" applyBorder="1" applyAlignment="1">
      <alignment horizontal="left" vertical="top"/>
    </xf>
    <xf numFmtId="0" fontId="26" fillId="0" borderId="29" xfId="0" applyFont="1" applyBorder="1" applyAlignment="1">
      <alignment horizontal="left"/>
    </xf>
    <xf numFmtId="0" fontId="26" fillId="0" borderId="23" xfId="0" applyFont="1" applyBorder="1" applyAlignment="1">
      <alignment horizontal="left"/>
    </xf>
    <xf numFmtId="166" fontId="17" fillId="0" borderId="4" xfId="0" applyNumberFormat="1" applyFont="1" applyBorder="1" applyAlignment="1">
      <alignment horizontal="right"/>
    </xf>
    <xf numFmtId="164" fontId="17" fillId="0" borderId="22" xfId="1" applyNumberFormat="1" applyFont="1" applyFill="1" applyBorder="1" applyAlignment="1">
      <alignment vertical="top"/>
    </xf>
    <xf numFmtId="164" fontId="17" fillId="0" borderId="18" xfId="1" applyNumberFormat="1" applyFont="1" applyFill="1" applyBorder="1" applyAlignment="1">
      <alignment vertical="top" wrapText="1"/>
    </xf>
    <xf numFmtId="164" fontId="17" fillId="0" borderId="22" xfId="1" applyNumberFormat="1" applyFont="1" applyFill="1" applyBorder="1" applyAlignment="1">
      <alignment vertical="top" wrapText="1"/>
    </xf>
    <xf numFmtId="164" fontId="16" fillId="0" borderId="18" xfId="1" applyNumberFormat="1" applyFont="1" applyFill="1" applyBorder="1" applyAlignment="1">
      <alignment vertical="top" wrapText="1"/>
    </xf>
    <xf numFmtId="164" fontId="16" fillId="0" borderId="28" xfId="1" applyNumberFormat="1" applyFont="1" applyFill="1" applyBorder="1" applyAlignment="1">
      <alignment vertical="top"/>
    </xf>
    <xf numFmtId="164" fontId="17" fillId="0" borderId="18" xfId="1" applyNumberFormat="1" applyFont="1" applyFill="1" applyBorder="1" applyAlignment="1">
      <alignment vertical="top"/>
    </xf>
    <xf numFmtId="164" fontId="16" fillId="0" borderId="18" xfId="1" applyNumberFormat="1" applyFont="1" applyFill="1" applyBorder="1"/>
    <xf numFmtId="166" fontId="17" fillId="0" borderId="0" xfId="0" applyNumberFormat="1" applyFont="1" applyAlignment="1">
      <alignment vertical="top"/>
    </xf>
    <xf numFmtId="0" fontId="26" fillId="0" borderId="0" xfId="0" applyFont="1"/>
    <xf numFmtId="164" fontId="17" fillId="0" borderId="0" xfId="1" applyNumberFormat="1" applyFont="1" applyFill="1" applyBorder="1" applyAlignment="1">
      <alignment vertical="top"/>
    </xf>
    <xf numFmtId="164" fontId="16" fillId="0" borderId="18" xfId="1" applyNumberFormat="1" applyFont="1" applyFill="1" applyBorder="1" applyAlignment="1">
      <alignment vertical="top"/>
    </xf>
    <xf numFmtId="166" fontId="16" fillId="0" borderId="4" xfId="0" applyNumberFormat="1" applyFont="1" applyBorder="1" applyAlignment="1">
      <alignment horizontal="right"/>
    </xf>
    <xf numFmtId="0" fontId="20" fillId="0" borderId="0" xfId="0" applyFont="1" applyAlignment="1">
      <alignment horizontal="left" vertical="top"/>
    </xf>
    <xf numFmtId="0" fontId="3" fillId="0" borderId="0" xfId="0" applyFont="1" applyAlignment="1">
      <alignment horizontal="center" vertical="top"/>
    </xf>
    <xf numFmtId="165" fontId="5" fillId="0" borderId="0" xfId="0" applyNumberFormat="1" applyFont="1" applyAlignment="1">
      <alignment horizontal="right"/>
    </xf>
    <xf numFmtId="0" fontId="6" fillId="0" borderId="4" xfId="0" applyFont="1" applyBorder="1" applyAlignment="1">
      <alignment horizontal="left" vertical="center"/>
    </xf>
    <xf numFmtId="0" fontId="6" fillId="0" borderId="15" xfId="0" applyFont="1" applyBorder="1" applyAlignment="1">
      <alignment horizontal="left" vertical="center"/>
    </xf>
    <xf numFmtId="0" fontId="6" fillId="0" borderId="4" xfId="0" applyFont="1" applyBorder="1" applyAlignment="1">
      <alignment horizontal="center" vertical="center" wrapText="1"/>
    </xf>
    <xf numFmtId="165" fontId="6" fillId="0" borderId="4" xfId="0" applyNumberFormat="1" applyFont="1" applyBorder="1" applyAlignment="1">
      <alignment horizontal="center" vertical="center" wrapText="1"/>
    </xf>
    <xf numFmtId="0" fontId="6" fillId="0" borderId="10" xfId="0" applyFont="1" applyBorder="1" applyAlignment="1">
      <alignment horizontal="center"/>
    </xf>
    <xf numFmtId="0" fontId="6" fillId="0" borderId="15" xfId="0" applyFont="1" applyBorder="1"/>
    <xf numFmtId="0" fontId="6" fillId="0" borderId="9" xfId="0" applyFont="1" applyBorder="1"/>
    <xf numFmtId="167" fontId="6" fillId="0" borderId="10" xfId="0" applyNumberFormat="1" applyFont="1" applyBorder="1"/>
    <xf numFmtId="0" fontId="6" fillId="0" borderId="0" xfId="3" applyFont="1"/>
    <xf numFmtId="166" fontId="6" fillId="0" borderId="10" xfId="0" applyNumberFormat="1" applyFont="1" applyBorder="1" applyAlignment="1">
      <alignment vertical="top" wrapText="1"/>
    </xf>
    <xf numFmtId="166" fontId="6" fillId="0" borderId="10" xfId="0" applyNumberFormat="1" applyFont="1" applyBorder="1" applyAlignment="1">
      <alignment horizontal="center" vertical="top" wrapText="1"/>
    </xf>
    <xf numFmtId="166" fontId="28" fillId="0" borderId="10" xfId="0" applyNumberFormat="1" applyFont="1" applyBorder="1" applyAlignment="1">
      <alignment horizontal="center" wrapText="1"/>
    </xf>
    <xf numFmtId="166" fontId="5" fillId="0" borderId="10" xfId="0" applyNumberFormat="1" applyFont="1" applyBorder="1" applyAlignment="1">
      <alignment horizontal="center" vertical="top" wrapText="1"/>
    </xf>
    <xf numFmtId="0" fontId="5" fillId="0" borderId="16" xfId="0" applyFont="1" applyBorder="1" applyAlignment="1">
      <alignment horizontal="left"/>
    </xf>
    <xf numFmtId="166" fontId="5" fillId="0" borderId="12" xfId="0" applyNumberFormat="1" applyFont="1" applyBorder="1" applyAlignment="1">
      <alignment horizontal="center" vertical="top" wrapText="1"/>
    </xf>
    <xf numFmtId="0" fontId="5" fillId="0" borderId="0" xfId="3" applyFont="1"/>
    <xf numFmtId="166" fontId="8" fillId="0" borderId="12" xfId="0" applyNumberFormat="1" applyFont="1" applyBorder="1" applyAlignment="1">
      <alignment horizontal="center" vertical="top" wrapText="1"/>
    </xf>
    <xf numFmtId="166" fontId="8" fillId="0" borderId="10" xfId="0" applyNumberFormat="1" applyFont="1" applyBorder="1" applyAlignment="1">
      <alignment horizontal="center" vertical="top" wrapText="1"/>
    </xf>
    <xf numFmtId="166" fontId="6" fillId="0" borderId="30" xfId="0" applyNumberFormat="1" applyFont="1" applyBorder="1" applyAlignment="1">
      <alignment horizontal="center" vertical="top" wrapText="1"/>
    </xf>
    <xf numFmtId="0" fontId="6" fillId="0" borderId="10" xfId="0" applyFont="1" applyBorder="1"/>
    <xf numFmtId="166" fontId="6" fillId="0" borderId="10" xfId="0" applyNumberFormat="1" applyFont="1" applyBorder="1" applyAlignment="1">
      <alignment horizontal="center" wrapText="1"/>
    </xf>
    <xf numFmtId="0" fontId="8" fillId="0" borderId="0" xfId="3" applyFont="1"/>
    <xf numFmtId="166" fontId="5" fillId="0" borderId="10" xfId="0" applyNumberFormat="1" applyFont="1" applyBorder="1" applyAlignment="1">
      <alignment horizontal="center" wrapText="1"/>
    </xf>
    <xf numFmtId="166" fontId="6" fillId="0" borderId="4" xfId="0" applyNumberFormat="1" applyFont="1" applyBorder="1" applyAlignment="1">
      <alignment horizontal="center" vertical="top" wrapText="1"/>
    </xf>
    <xf numFmtId="166" fontId="8" fillId="0" borderId="10" xfId="0" applyNumberFormat="1" applyFont="1" applyBorder="1" applyAlignment="1">
      <alignment horizontal="center" wrapText="1"/>
    </xf>
    <xf numFmtId="0" fontId="5" fillId="0" borderId="0" xfId="0" applyFont="1" applyAlignment="1">
      <alignment horizontal="left" vertical="top" wrapText="1"/>
    </xf>
    <xf numFmtId="0" fontId="5" fillId="4" borderId="0" xfId="0" applyFont="1" applyFill="1" applyAlignment="1">
      <alignment horizontal="left" vertical="top" wrapText="1"/>
    </xf>
    <xf numFmtId="0" fontId="6" fillId="0" borderId="12" xfId="0" applyFont="1" applyBorder="1" applyAlignment="1">
      <alignment horizontal="center"/>
    </xf>
    <xf numFmtId="0" fontId="6" fillId="0" borderId="31" xfId="3" applyFont="1" applyBorder="1"/>
    <xf numFmtId="166" fontId="6" fillId="0" borderId="32" xfId="0" applyNumberFormat="1" applyFont="1" applyBorder="1" applyAlignment="1">
      <alignment horizontal="center" vertical="top" wrapText="1"/>
    </xf>
    <xf numFmtId="166" fontId="6" fillId="0" borderId="0" xfId="0" applyNumberFormat="1" applyFont="1" applyAlignment="1">
      <alignment horizontal="center" vertical="top" wrapText="1"/>
    </xf>
    <xf numFmtId="0" fontId="29" fillId="0" borderId="0" xfId="0" applyFont="1" applyAlignment="1">
      <alignment horizontal="left"/>
    </xf>
    <xf numFmtId="0" fontId="29" fillId="0" borderId="0" xfId="3" applyFont="1"/>
    <xf numFmtId="166" fontId="29" fillId="0" borderId="0" xfId="0" applyNumberFormat="1" applyFont="1" applyAlignment="1">
      <alignment horizontal="center" vertical="top" wrapText="1"/>
    </xf>
    <xf numFmtId="0" fontId="30" fillId="0" borderId="0" xfId="0" applyFont="1" applyAlignment="1">
      <alignment horizontal="center" vertical="center" wrapText="1"/>
    </xf>
    <xf numFmtId="0" fontId="30" fillId="0" borderId="0" xfId="0" applyFont="1" applyAlignment="1">
      <alignment vertical="center" wrapText="1"/>
    </xf>
    <xf numFmtId="0" fontId="29" fillId="0" borderId="0" xfId="0" applyFont="1" applyAlignment="1">
      <alignment horizontal="center"/>
    </xf>
    <xf numFmtId="0" fontId="29" fillId="0" borderId="4" xfId="3" applyFont="1" applyBorder="1"/>
    <xf numFmtId="166" fontId="29" fillId="0" borderId="4" xfId="0" applyNumberFormat="1" applyFont="1" applyBorder="1" applyAlignment="1">
      <alignment horizontal="center" vertical="top" wrapText="1"/>
    </xf>
    <xf numFmtId="0" fontId="30" fillId="0" borderId="4" xfId="3" applyFont="1" applyBorder="1"/>
    <xf numFmtId="166" fontId="30" fillId="0" borderId="4" xfId="0" applyNumberFormat="1" applyFont="1" applyBorder="1" applyAlignment="1">
      <alignment vertical="top" wrapText="1"/>
    </xf>
    <xf numFmtId="0" fontId="19" fillId="0" borderId="0" xfId="0" applyFont="1" applyAlignment="1">
      <alignment horizontal="left"/>
    </xf>
    <xf numFmtId="0" fontId="19" fillId="0" borderId="0" xfId="0" applyFont="1" applyAlignment="1">
      <alignment horizontal="left" vertical="top"/>
    </xf>
    <xf numFmtId="0" fontId="17" fillId="0" borderId="0" xfId="0" applyFont="1" applyAlignment="1">
      <alignment horizontal="center"/>
    </xf>
    <xf numFmtId="168" fontId="22" fillId="0" borderId="0" xfId="4" applyNumberFormat="1" applyFont="1"/>
    <xf numFmtId="0" fontId="23" fillId="0" borderId="0" xfId="4" applyFont="1"/>
    <xf numFmtId="0" fontId="1" fillId="0" borderId="0" xfId="4" applyFont="1"/>
    <xf numFmtId="0" fontId="31" fillId="0" borderId="0" xfId="4" applyFont="1"/>
    <xf numFmtId="0" fontId="32" fillId="0" borderId="0" xfId="4" applyFont="1"/>
    <xf numFmtId="0" fontId="33" fillId="0" borderId="0" xfId="4" applyFont="1" applyAlignment="1">
      <alignment horizontal="left"/>
    </xf>
    <xf numFmtId="0" fontId="22" fillId="0" borderId="0" xfId="0" applyFont="1"/>
    <xf numFmtId="0" fontId="33" fillId="0" borderId="0" xfId="4" applyFont="1" applyAlignment="1">
      <alignment horizontal="center"/>
    </xf>
    <xf numFmtId="0" fontId="23" fillId="0" borderId="0" xfId="4" applyFont="1" applyAlignment="1">
      <alignment horizontal="right"/>
    </xf>
    <xf numFmtId="0" fontId="22" fillId="0" borderId="0" xfId="4" applyFont="1"/>
    <xf numFmtId="0" fontId="22" fillId="0" borderId="4" xfId="4" applyFont="1" applyBorder="1" applyAlignment="1">
      <alignment horizontal="center" vertical="center"/>
    </xf>
    <xf numFmtId="0" fontId="22" fillId="0" borderId="13" xfId="4" applyFont="1" applyBorder="1" applyAlignment="1">
      <alignment horizontal="center"/>
    </xf>
    <xf numFmtId="0" fontId="22" fillId="0" borderId="15" xfId="4" applyFont="1" applyBorder="1" applyAlignment="1">
      <alignment horizontal="center"/>
    </xf>
    <xf numFmtId="0" fontId="22" fillId="0" borderId="8" xfId="4" applyFont="1" applyBorder="1" applyAlignment="1">
      <alignment horizontal="center"/>
    </xf>
    <xf numFmtId="0" fontId="22" fillId="0" borderId="4" xfId="4" applyFont="1" applyBorder="1" applyAlignment="1">
      <alignment horizontal="center"/>
    </xf>
    <xf numFmtId="0" fontId="2" fillId="0" borderId="0" xfId="4" applyFont="1"/>
    <xf numFmtId="0" fontId="22" fillId="0" borderId="4" xfId="4" applyFont="1" applyBorder="1" applyAlignment="1">
      <alignment horizontal="center" vertical="center" wrapText="1"/>
    </xf>
    <xf numFmtId="0" fontId="22" fillId="0" borderId="4" xfId="4" applyFont="1" applyBorder="1" applyAlignment="1">
      <alignment horizontal="center" vertical="center"/>
    </xf>
    <xf numFmtId="0" fontId="22" fillId="0" borderId="0" xfId="4" applyFont="1" applyAlignment="1">
      <alignment vertical="center"/>
    </xf>
    <xf numFmtId="0" fontId="2" fillId="0" borderId="0" xfId="4" applyFont="1" applyAlignment="1">
      <alignment vertical="center"/>
    </xf>
    <xf numFmtId="0" fontId="23" fillId="0" borderId="10" xfId="4" applyFont="1" applyBorder="1" applyAlignment="1">
      <alignment horizontal="center"/>
    </xf>
    <xf numFmtId="0" fontId="23" fillId="0" borderId="10" xfId="4" applyFont="1" applyBorder="1"/>
    <xf numFmtId="0" fontId="23" fillId="0" borderId="10" xfId="4" applyFont="1" applyBorder="1" applyAlignment="1">
      <alignment horizontal="left"/>
    </xf>
    <xf numFmtId="43" fontId="23" fillId="0" borderId="10" xfId="5" applyFont="1" applyFill="1" applyBorder="1" applyAlignment="1">
      <alignment horizontal="center"/>
    </xf>
    <xf numFmtId="164" fontId="23" fillId="0" borderId="10" xfId="5" applyNumberFormat="1" applyFont="1" applyFill="1" applyBorder="1"/>
    <xf numFmtId="43" fontId="23" fillId="0" borderId="10" xfId="4" applyNumberFormat="1" applyFont="1" applyBorder="1" applyAlignment="1">
      <alignment horizontal="center"/>
    </xf>
    <xf numFmtId="164" fontId="23" fillId="0" borderId="10" xfId="4" applyNumberFormat="1" applyFont="1" applyBorder="1" applyAlignment="1">
      <alignment horizontal="center" vertical="center"/>
    </xf>
    <xf numFmtId="166" fontId="23" fillId="0" borderId="10" xfId="1" applyNumberFormat="1" applyFont="1" applyFill="1" applyBorder="1" applyAlignment="1">
      <alignment horizontal="center"/>
    </xf>
    <xf numFmtId="166" fontId="23" fillId="0" borderId="10" xfId="4" applyNumberFormat="1" applyFont="1" applyBorder="1"/>
    <xf numFmtId="43" fontId="23" fillId="0" borderId="10" xfId="4" applyNumberFormat="1" applyFont="1" applyBorder="1"/>
    <xf numFmtId="164" fontId="23" fillId="0" borderId="10" xfId="5" applyNumberFormat="1" applyFont="1" applyFill="1" applyBorder="1" applyAlignment="1">
      <alignment horizontal="center" vertical="center"/>
    </xf>
    <xf numFmtId="166" fontId="1" fillId="0" borderId="0" xfId="4" applyNumberFormat="1" applyFont="1"/>
    <xf numFmtId="0" fontId="22" fillId="0" borderId="4" xfId="4" applyFont="1" applyBorder="1" applyAlignment="1">
      <alignment horizontal="center"/>
    </xf>
    <xf numFmtId="164" fontId="22" fillId="0" borderId="4" xfId="4" applyNumberFormat="1" applyFont="1" applyBorder="1" applyAlignment="1">
      <alignment horizontal="center" vertical="center"/>
    </xf>
    <xf numFmtId="166" fontId="22" fillId="0" borderId="4" xfId="1" applyNumberFormat="1" applyFont="1" applyFill="1" applyBorder="1" applyAlignment="1">
      <alignment horizontal="center"/>
    </xf>
    <xf numFmtId="0" fontId="32" fillId="0" borderId="0" xfId="6" applyFont="1"/>
    <xf numFmtId="4" fontId="32" fillId="0" borderId="0" xfId="6" applyNumberFormat="1" applyFont="1"/>
    <xf numFmtId="166" fontId="23" fillId="0" borderId="0" xfId="4" applyNumberFormat="1" applyFont="1"/>
    <xf numFmtId="164" fontId="23" fillId="0" borderId="10" xfId="5" applyNumberFormat="1" applyFont="1" applyFill="1" applyBorder="1" applyAlignment="1">
      <alignment horizontal="center"/>
    </xf>
    <xf numFmtId="164" fontId="1" fillId="0" borderId="0" xfId="0" applyNumberFormat="1" applyFont="1"/>
    <xf numFmtId="164" fontId="1" fillId="0" borderId="0" xfId="4" applyNumberFormat="1" applyFont="1"/>
    <xf numFmtId="164" fontId="23" fillId="0" borderId="0" xfId="4" applyNumberFormat="1" applyFont="1"/>
    <xf numFmtId="164" fontId="23" fillId="0" borderId="0" xfId="1" applyNumberFormat="1" applyFont="1" applyBorder="1"/>
    <xf numFmtId="0" fontId="17" fillId="0" borderId="0" xfId="0" applyFont="1" applyAlignment="1">
      <alignment horizontal="left" vertical="center"/>
    </xf>
    <xf numFmtId="168" fontId="17" fillId="0" borderId="0" xfId="4" applyNumberFormat="1" applyFont="1"/>
    <xf numFmtId="0" fontId="16" fillId="0" borderId="0" xfId="4" applyFont="1"/>
    <xf numFmtId="0" fontId="34" fillId="0" borderId="0" xfId="4" applyFont="1"/>
    <xf numFmtId="0" fontId="35" fillId="0" borderId="0" xfId="4" applyFont="1"/>
    <xf numFmtId="164" fontId="35" fillId="0" borderId="0" xfId="4" applyNumberFormat="1" applyFont="1"/>
    <xf numFmtId="0" fontId="36" fillId="0" borderId="0" xfId="4" applyFont="1" applyAlignment="1">
      <alignment horizontal="left"/>
    </xf>
    <xf numFmtId="0" fontId="17" fillId="0" borderId="0" xfId="4" applyFont="1"/>
    <xf numFmtId="0" fontId="36" fillId="0" borderId="0" xfId="4" applyFont="1" applyAlignment="1">
      <alignment horizontal="center"/>
    </xf>
    <xf numFmtId="164" fontId="36" fillId="0" borderId="0" xfId="4" applyNumberFormat="1" applyFont="1" applyAlignment="1">
      <alignment horizontal="center"/>
    </xf>
    <xf numFmtId="0" fontId="37" fillId="0" borderId="0" xfId="4" applyFont="1" applyAlignment="1">
      <alignment horizontal="right"/>
    </xf>
    <xf numFmtId="0" fontId="16" fillId="0" borderId="0" xfId="4" applyFont="1" applyAlignment="1">
      <alignment horizontal="right"/>
    </xf>
    <xf numFmtId="0" fontId="17" fillId="0" borderId="4" xfId="4" applyFont="1" applyBorder="1" applyAlignment="1">
      <alignment horizontal="left" vertical="center"/>
    </xf>
    <xf numFmtId="0" fontId="17" fillId="0" borderId="4" xfId="4" applyFont="1" applyBorder="1" applyAlignment="1">
      <alignment horizontal="center" vertical="center" wrapText="1"/>
    </xf>
    <xf numFmtId="0" fontId="38" fillId="0" borderId="0" xfId="4" applyFont="1" applyAlignment="1">
      <alignment vertical="center"/>
    </xf>
    <xf numFmtId="0" fontId="16" fillId="0" borderId="10" xfId="4" applyFont="1" applyBorder="1" applyAlignment="1">
      <alignment horizontal="left"/>
    </xf>
    <xf numFmtId="164" fontId="16" fillId="0" borderId="10" xfId="5" applyNumberFormat="1" applyFont="1" applyFill="1" applyBorder="1" applyAlignment="1">
      <alignment horizontal="center"/>
    </xf>
    <xf numFmtId="164" fontId="16" fillId="0" borderId="10" xfId="5" applyNumberFormat="1" applyFont="1" applyFill="1" applyBorder="1"/>
    <xf numFmtId="166" fontId="16" fillId="0" borderId="10" xfId="1" applyNumberFormat="1" applyFont="1" applyFill="1" applyBorder="1" applyAlignment="1">
      <alignment horizontal="center"/>
    </xf>
    <xf numFmtId="164" fontId="16" fillId="0" borderId="10" xfId="4" applyNumberFormat="1" applyFont="1" applyBorder="1" applyAlignment="1">
      <alignment horizontal="center" vertical="center"/>
    </xf>
    <xf numFmtId="164" fontId="34" fillId="0" borderId="0" xfId="4" applyNumberFormat="1" applyFont="1"/>
    <xf numFmtId="0" fontId="17" fillId="0" borderId="4" xfId="4" applyFont="1" applyBorder="1" applyAlignment="1">
      <alignment horizontal="left"/>
    </xf>
    <xf numFmtId="164" fontId="17" fillId="0" borderId="4" xfId="4" applyNumberFormat="1" applyFont="1" applyBorder="1" applyAlignment="1">
      <alignment horizontal="center" vertical="center"/>
    </xf>
    <xf numFmtId="166" fontId="17" fillId="0" borderId="4" xfId="1" applyNumberFormat="1" applyFont="1" applyFill="1" applyBorder="1" applyAlignment="1">
      <alignment horizontal="center"/>
    </xf>
    <xf numFmtId="0" fontId="38" fillId="0" borderId="0" xfId="4" applyFont="1"/>
    <xf numFmtId="0" fontId="16" fillId="0" borderId="0" xfId="4" applyFont="1" applyAlignment="1">
      <alignment horizontal="left"/>
    </xf>
    <xf numFmtId="164" fontId="16" fillId="0" borderId="0" xfId="4" applyNumberFormat="1" applyFont="1" applyAlignment="1">
      <alignment horizontal="center" vertical="center"/>
    </xf>
    <xf numFmtId="166" fontId="16" fillId="0" borderId="0" xfId="4" applyNumberFormat="1" applyFont="1"/>
    <xf numFmtId="0" fontId="36" fillId="0" borderId="0" xfId="4" applyFont="1" applyAlignment="1">
      <alignment wrapText="1"/>
    </xf>
    <xf numFmtId="164" fontId="36" fillId="0" borderId="0" xfId="4" applyNumberFormat="1" applyFont="1" applyAlignment="1">
      <alignment wrapText="1"/>
    </xf>
    <xf numFmtId="0" fontId="17" fillId="0" borderId="9" xfId="4" applyFont="1" applyBorder="1" applyAlignment="1">
      <alignment horizontal="left" vertical="center"/>
    </xf>
    <xf numFmtId="165" fontId="17" fillId="0" borderId="1" xfId="4" applyNumberFormat="1" applyFont="1" applyBorder="1" applyAlignment="1">
      <alignment horizontal="center"/>
    </xf>
    <xf numFmtId="165" fontId="17" fillId="0" borderId="2" xfId="4" applyNumberFormat="1" applyFont="1" applyBorder="1" applyAlignment="1">
      <alignment horizontal="center"/>
    </xf>
    <xf numFmtId="0" fontId="17" fillId="0" borderId="9" xfId="4" applyFont="1" applyBorder="1" applyAlignment="1">
      <alignment horizontal="center" vertical="center"/>
    </xf>
    <xf numFmtId="0" fontId="27" fillId="0" borderId="12" xfId="4" applyFont="1" applyBorder="1"/>
    <xf numFmtId="0" fontId="17" fillId="0" borderId="1" xfId="4" applyFont="1" applyBorder="1" applyAlignment="1">
      <alignment horizontal="center" vertical="center" wrapText="1"/>
    </xf>
    <xf numFmtId="0" fontId="17" fillId="0" borderId="12" xfId="4" applyFont="1" applyBorder="1" applyAlignment="1">
      <alignment horizontal="center" vertical="center"/>
    </xf>
    <xf numFmtId="0" fontId="27" fillId="0" borderId="10" xfId="4" applyFont="1" applyBorder="1"/>
    <xf numFmtId="0" fontId="17" fillId="0" borderId="10" xfId="4" applyFont="1" applyBorder="1" applyAlignment="1">
      <alignment horizontal="center" vertical="center" wrapText="1"/>
    </xf>
    <xf numFmtId="0" fontId="17" fillId="0" borderId="5" xfId="4" applyFont="1" applyBorder="1" applyAlignment="1">
      <alignment horizontal="center" vertical="center" wrapText="1"/>
    </xf>
    <xf numFmtId="0" fontId="16" fillId="0" borderId="10" xfId="4" applyFont="1" applyBorder="1"/>
    <xf numFmtId="166" fontId="16" fillId="0" borderId="10" xfId="4" applyNumberFormat="1" applyFont="1" applyBorder="1" applyAlignment="1">
      <alignment horizontal="center"/>
    </xf>
    <xf numFmtId="166" fontId="16" fillId="0" borderId="5" xfId="4" applyNumberFormat="1" applyFont="1" applyBorder="1" applyAlignment="1">
      <alignment horizontal="center"/>
    </xf>
    <xf numFmtId="166" fontId="16" fillId="0" borderId="10" xfId="4" applyNumberFormat="1" applyFont="1" applyBorder="1"/>
    <xf numFmtId="165" fontId="16" fillId="0" borderId="10" xfId="4" applyNumberFormat="1" applyFont="1" applyBorder="1" applyAlignment="1">
      <alignment horizontal="center"/>
    </xf>
    <xf numFmtId="165" fontId="16" fillId="0" borderId="5" xfId="4" applyNumberFormat="1" applyFont="1" applyBorder="1" applyAlignment="1">
      <alignment horizontal="center"/>
    </xf>
    <xf numFmtId="0" fontId="17" fillId="0" borderId="4" xfId="4" applyFont="1" applyBorder="1"/>
    <xf numFmtId="166" fontId="17" fillId="0" borderId="4" xfId="4" applyNumberFormat="1" applyFont="1" applyBorder="1" applyAlignment="1">
      <alignment horizontal="center"/>
    </xf>
    <xf numFmtId="166" fontId="17" fillId="0" borderId="1" xfId="4" applyNumberFormat="1" applyFont="1" applyBorder="1" applyAlignment="1">
      <alignment horizontal="center"/>
    </xf>
    <xf numFmtId="166" fontId="17" fillId="0" borderId="4" xfId="4" applyNumberFormat="1" applyFont="1" applyBorder="1"/>
    <xf numFmtId="166" fontId="17" fillId="0" borderId="0" xfId="4" applyNumberFormat="1" applyFont="1" applyAlignment="1">
      <alignment horizontal="center"/>
    </xf>
    <xf numFmtId="0" fontId="39" fillId="0" borderId="0" xfId="4" applyFont="1"/>
    <xf numFmtId="0" fontId="36" fillId="0" borderId="0" xfId="4" applyFont="1"/>
    <xf numFmtId="0" fontId="40" fillId="0" borderId="0" xfId="6" applyFont="1"/>
    <xf numFmtId="4" fontId="40" fillId="0" borderId="0" xfId="6" applyNumberFormat="1" applyFont="1"/>
    <xf numFmtId="0" fontId="22" fillId="0" borderId="4" xfId="4" applyFont="1" applyBorder="1" applyAlignment="1">
      <alignment horizontal="left"/>
    </xf>
    <xf numFmtId="0" fontId="33" fillId="0" borderId="0" xfId="4" applyFont="1"/>
    <xf numFmtId="0" fontId="33" fillId="0" borderId="0" xfId="4" applyFont="1" applyAlignment="1">
      <alignment wrapText="1"/>
    </xf>
    <xf numFmtId="164" fontId="33" fillId="0" borderId="0" xfId="4" applyNumberFormat="1" applyFont="1" applyAlignment="1">
      <alignment wrapText="1"/>
    </xf>
    <xf numFmtId="43" fontId="23" fillId="0" borderId="0" xfId="4" applyNumberFormat="1" applyFont="1"/>
    <xf numFmtId="0" fontId="1" fillId="0" borderId="0" xfId="0" applyFont="1"/>
    <xf numFmtId="166" fontId="22" fillId="0" borderId="0" xfId="0" applyNumberFormat="1" applyFont="1"/>
    <xf numFmtId="165" fontId="23" fillId="0" borderId="0" xfId="0" applyNumberFormat="1" applyFont="1" applyAlignment="1">
      <alignment horizontal="right"/>
    </xf>
    <xf numFmtId="0" fontId="22" fillId="0" borderId="33" xfId="0" applyFont="1" applyBorder="1" applyAlignment="1">
      <alignment horizontal="center" vertical="center"/>
    </xf>
    <xf numFmtId="0" fontId="22" fillId="0" borderId="34" xfId="0" applyFont="1" applyBorder="1" applyAlignment="1">
      <alignment horizontal="center" vertical="center" wrapText="1"/>
    </xf>
    <xf numFmtId="0" fontId="22" fillId="0" borderId="35" xfId="0" applyFont="1" applyBorder="1" applyAlignment="1">
      <alignment horizontal="center" vertical="center" wrapText="1"/>
    </xf>
    <xf numFmtId="0" fontId="1" fillId="0" borderId="0" xfId="0" applyFont="1" applyAlignment="1">
      <alignment vertical="center"/>
    </xf>
    <xf numFmtId="0" fontId="23" fillId="0" borderId="36" xfId="0" applyFont="1" applyBorder="1"/>
    <xf numFmtId="0" fontId="23" fillId="0" borderId="37" xfId="0" applyFont="1" applyBorder="1"/>
    <xf numFmtId="0" fontId="23" fillId="0" borderId="6" xfId="0" applyFont="1" applyBorder="1"/>
    <xf numFmtId="166" fontId="23" fillId="0" borderId="37" xfId="0" applyNumberFormat="1" applyFont="1" applyBorder="1"/>
    <xf numFmtId="166" fontId="23" fillId="0" borderId="6" xfId="0" applyNumberFormat="1" applyFont="1" applyBorder="1"/>
    <xf numFmtId="0" fontId="23" fillId="0" borderId="38" xfId="0" applyFont="1" applyBorder="1"/>
    <xf numFmtId="166" fontId="23" fillId="0" borderId="39" xfId="0" applyNumberFormat="1" applyFont="1" applyBorder="1"/>
    <xf numFmtId="0" fontId="22" fillId="0" borderId="40" xfId="0" applyFont="1" applyBorder="1"/>
    <xf numFmtId="166" fontId="22" fillId="0" borderId="41" xfId="0" applyNumberFormat="1" applyFont="1" applyBorder="1"/>
    <xf numFmtId="166" fontId="22" fillId="0" borderId="42" xfId="0" applyNumberFormat="1" applyFont="1" applyBorder="1"/>
    <xf numFmtId="166" fontId="23" fillId="0" borderId="0" xfId="0" applyNumberFormat="1" applyFont="1"/>
    <xf numFmtId="0" fontId="41" fillId="0" borderId="0" xfId="0" applyFont="1"/>
    <xf numFmtId="165" fontId="22" fillId="0" borderId="0" xfId="0" applyNumberFormat="1" applyFont="1" applyAlignment="1">
      <alignment horizontal="right"/>
    </xf>
    <xf numFmtId="0" fontId="42" fillId="0" borderId="4" xfId="0" applyFont="1" applyBorder="1" applyAlignment="1">
      <alignment vertical="center"/>
    </xf>
    <xf numFmtId="165" fontId="22" fillId="0" borderId="4" xfId="0" applyNumberFormat="1" applyFont="1" applyBorder="1" applyAlignment="1">
      <alignment horizontal="center" vertical="center" wrapText="1"/>
    </xf>
    <xf numFmtId="0" fontId="41" fillId="0" borderId="10" xfId="0" applyFont="1" applyBorder="1"/>
    <xf numFmtId="165" fontId="22" fillId="0" borderId="9" xfId="0" applyNumberFormat="1" applyFont="1" applyBorder="1" applyAlignment="1">
      <alignment horizontal="right"/>
    </xf>
    <xf numFmtId="165" fontId="23" fillId="0" borderId="10" xfId="0" applyNumberFormat="1" applyFont="1" applyBorder="1" applyAlignment="1">
      <alignment horizontal="right"/>
    </xf>
    <xf numFmtId="166" fontId="23" fillId="0" borderId="10" xfId="0" applyNumberFormat="1" applyFont="1" applyBorder="1" applyAlignment="1">
      <alignment horizontal="right"/>
    </xf>
    <xf numFmtId="0" fontId="41" fillId="0" borderId="12" xfId="0" applyFont="1" applyBorder="1"/>
    <xf numFmtId="165" fontId="22" fillId="0" borderId="12" xfId="0" applyNumberFormat="1" applyFont="1" applyBorder="1" applyAlignment="1">
      <alignment horizontal="right"/>
    </xf>
    <xf numFmtId="0" fontId="22" fillId="0" borderId="43" xfId="0" applyFont="1" applyBorder="1"/>
    <xf numFmtId="166" fontId="22" fillId="0" borderId="43" xfId="0" applyNumberFormat="1" applyFont="1" applyBorder="1"/>
    <xf numFmtId="0" fontId="23" fillId="0" borderId="0" xfId="0" applyFont="1" applyAlignment="1">
      <alignment horizontal="right"/>
    </xf>
    <xf numFmtId="0" fontId="22" fillId="0" borderId="18" xfId="0" applyFont="1" applyBorder="1" applyAlignment="1">
      <alignment horizontal="center" vertical="center"/>
    </xf>
    <xf numFmtId="0" fontId="22" fillId="0" borderId="18" xfId="0" applyFont="1" applyBorder="1" applyAlignment="1">
      <alignment horizontal="center" vertical="center" wrapText="1"/>
    </xf>
    <xf numFmtId="0" fontId="23" fillId="0" borderId="6" xfId="0" applyFont="1" applyBorder="1" applyAlignment="1">
      <alignment vertical="center"/>
    </xf>
    <xf numFmtId="0" fontId="23" fillId="0" borderId="24" xfId="0" applyFont="1" applyBorder="1" applyAlignment="1">
      <alignment vertical="center"/>
    </xf>
    <xf numFmtId="166" fontId="22" fillId="0" borderId="44" xfId="0" applyNumberFormat="1" applyFont="1" applyBorder="1" applyAlignment="1">
      <alignment horizontal="right"/>
    </xf>
    <xf numFmtId="0" fontId="22" fillId="0" borderId="36" xfId="0" applyFont="1" applyBorder="1" applyAlignment="1">
      <alignment horizontal="center" vertical="center"/>
    </xf>
    <xf numFmtId="0" fontId="22" fillId="0" borderId="6" xfId="0" applyFont="1" applyBorder="1" applyAlignment="1">
      <alignment horizontal="center" vertical="top" wrapText="1"/>
    </xf>
    <xf numFmtId="0" fontId="23" fillId="0" borderId="36" xfId="0" applyFont="1" applyBorder="1" applyAlignment="1">
      <alignment horizontal="left" vertical="center"/>
    </xf>
    <xf numFmtId="166" fontId="23" fillId="0" borderId="6" xfId="0" applyNumberFormat="1" applyFont="1" applyBorder="1" applyAlignment="1">
      <alignment horizontal="right" vertical="center"/>
    </xf>
    <xf numFmtId="166" fontId="23" fillId="0" borderId="6" xfId="0" applyNumberFormat="1" applyFont="1" applyBorder="1" applyAlignment="1">
      <alignment horizontal="right"/>
    </xf>
    <xf numFmtId="166" fontId="22" fillId="0" borderId="3" xfId="0" applyNumberFormat="1" applyFont="1" applyBorder="1" applyAlignment="1">
      <alignment horizontal="right"/>
    </xf>
    <xf numFmtId="166" fontId="22" fillId="0" borderId="0" xfId="0" applyNumberFormat="1" applyFont="1" applyAlignment="1">
      <alignment horizontal="right"/>
    </xf>
    <xf numFmtId="0" fontId="22" fillId="0" borderId="45" xfId="0" applyFont="1" applyBorder="1" applyAlignment="1">
      <alignment horizontal="center" vertical="center"/>
    </xf>
    <xf numFmtId="166" fontId="22" fillId="0" borderId="15" xfId="0" applyNumberFormat="1" applyFont="1" applyBorder="1" applyAlignment="1">
      <alignment horizontal="right"/>
    </xf>
    <xf numFmtId="0" fontId="22" fillId="0" borderId="9" xfId="0" applyFont="1" applyBorder="1" applyAlignment="1">
      <alignment horizontal="center" vertical="center" wrapText="1"/>
    </xf>
    <xf numFmtId="0" fontId="22" fillId="0" borderId="13" xfId="0" applyFont="1" applyBorder="1" applyAlignment="1">
      <alignment horizontal="left" vertical="center"/>
    </xf>
    <xf numFmtId="166" fontId="22" fillId="0" borderId="9" xfId="0" applyNumberFormat="1" applyFont="1" applyBorder="1" applyAlignment="1">
      <alignment horizontal="right"/>
    </xf>
    <xf numFmtId="0" fontId="23" fillId="0" borderId="5" xfId="0" applyFont="1" applyBorder="1" applyAlignment="1">
      <alignment horizontal="left" vertical="center"/>
    </xf>
    <xf numFmtId="164" fontId="23" fillId="0" borderId="10" xfId="1" applyNumberFormat="1" applyFont="1" applyFill="1" applyBorder="1" applyAlignment="1">
      <alignment horizontal="right"/>
    </xf>
    <xf numFmtId="0" fontId="22" fillId="0" borderId="16" xfId="0" applyFont="1" applyBorder="1" applyAlignment="1">
      <alignment horizontal="left" vertical="center"/>
    </xf>
    <xf numFmtId="166" fontId="22" fillId="0" borderId="17" xfId="0" applyNumberFormat="1" applyFont="1" applyBorder="1" applyAlignment="1">
      <alignment horizontal="right"/>
    </xf>
    <xf numFmtId="166" fontId="22" fillId="0" borderId="12" xfId="0" applyNumberFormat="1" applyFont="1" applyBorder="1" applyAlignment="1">
      <alignment horizontal="right"/>
    </xf>
    <xf numFmtId="0" fontId="22" fillId="0" borderId="0" xfId="0" applyFont="1" applyAlignment="1">
      <alignment horizontal="center" vertical="top" wrapText="1"/>
    </xf>
    <xf numFmtId="166" fontId="23" fillId="0" borderId="0" xfId="0" applyNumberFormat="1" applyFont="1" applyAlignment="1">
      <alignment horizontal="right"/>
    </xf>
    <xf numFmtId="0" fontId="23" fillId="0" borderId="16" xfId="0" applyFont="1" applyBorder="1" applyAlignment="1">
      <alignment horizontal="left" vertical="center"/>
    </xf>
    <xf numFmtId="0" fontId="22" fillId="0" borderId="17" xfId="0" applyFont="1" applyBorder="1" applyAlignment="1">
      <alignment horizontal="center" vertical="top" wrapText="1"/>
    </xf>
    <xf numFmtId="166" fontId="23" fillId="0" borderId="17" xfId="0" applyNumberFormat="1" applyFont="1" applyBorder="1" applyAlignment="1">
      <alignment horizontal="right"/>
    </xf>
    <xf numFmtId="0" fontId="22" fillId="0" borderId="6" xfId="0" applyFont="1" applyBorder="1" applyAlignment="1">
      <alignment horizontal="center" vertical="center"/>
    </xf>
    <xf numFmtId="0" fontId="22" fillId="0" borderId="24" xfId="0" applyFont="1" applyBorder="1" applyAlignment="1">
      <alignment horizontal="center" vertical="top" wrapText="1"/>
    </xf>
    <xf numFmtId="0" fontId="22" fillId="0" borderId="24" xfId="0" applyFont="1" applyBorder="1" applyAlignment="1">
      <alignment horizontal="center" vertical="center" wrapText="1"/>
    </xf>
    <xf numFmtId="166" fontId="23" fillId="0" borderId="24" xfId="0" applyNumberFormat="1" applyFont="1" applyBorder="1" applyAlignment="1">
      <alignment horizontal="right" vertical="center"/>
    </xf>
    <xf numFmtId="166" fontId="23" fillId="0" borderId="37" xfId="0" applyNumberFormat="1" applyFont="1" applyBorder="1" applyAlignment="1">
      <alignment horizontal="right"/>
    </xf>
    <xf numFmtId="0" fontId="22" fillId="0" borderId="6" xfId="0" applyFont="1" applyBorder="1" applyAlignment="1">
      <alignment horizontal="center" vertical="center" wrapText="1"/>
    </xf>
    <xf numFmtId="0" fontId="23" fillId="0" borderId="6" xfId="0" applyFont="1" applyBorder="1" applyAlignment="1">
      <alignment horizontal="left" vertical="center"/>
    </xf>
    <xf numFmtId="0" fontId="22" fillId="0" borderId="40" xfId="0" applyFont="1" applyBorder="1" applyAlignment="1">
      <alignment horizontal="left" vertical="center"/>
    </xf>
    <xf numFmtId="166" fontId="22" fillId="0" borderId="41" xfId="0" applyNumberFormat="1" applyFont="1" applyBorder="1" applyAlignment="1">
      <alignment horizontal="right"/>
    </xf>
    <xf numFmtId="166" fontId="22" fillId="0" borderId="42" xfId="0" applyNumberFormat="1" applyFont="1" applyBorder="1" applyAlignment="1">
      <alignment horizontal="right"/>
    </xf>
    <xf numFmtId="0" fontId="22" fillId="0" borderId="0" xfId="0" applyFont="1" applyAlignment="1">
      <alignment horizontal="center" vertical="center"/>
    </xf>
    <xf numFmtId="164" fontId="22" fillId="0" borderId="41" xfId="1" applyNumberFormat="1" applyFont="1" applyFill="1" applyBorder="1" applyAlignment="1">
      <alignment horizontal="right"/>
    </xf>
    <xf numFmtId="164" fontId="22" fillId="0" borderId="42" xfId="1" applyNumberFormat="1" applyFont="1" applyFill="1" applyBorder="1" applyAlignment="1">
      <alignment horizontal="right"/>
    </xf>
    <xf numFmtId="164" fontId="23" fillId="0" borderId="0" xfId="0" applyNumberFormat="1" applyFont="1"/>
    <xf numFmtId="0" fontId="22" fillId="0" borderId="24" xfId="0" applyFont="1" applyBorder="1" applyAlignment="1">
      <alignment horizontal="center" vertical="center" wrapText="1"/>
    </xf>
    <xf numFmtId="0" fontId="22" fillId="0" borderId="23" xfId="0" applyFont="1" applyBorder="1" applyAlignment="1">
      <alignment horizontal="center" vertical="center" wrapText="1"/>
    </xf>
    <xf numFmtId="0" fontId="18" fillId="0" borderId="28" xfId="0" applyFont="1" applyBorder="1"/>
    <xf numFmtId="0" fontId="23" fillId="0" borderId="27" xfId="0" applyFont="1" applyBorder="1" applyAlignment="1">
      <alignment horizontal="center"/>
    </xf>
    <xf numFmtId="0" fontId="22" fillId="0" borderId="19" xfId="0" applyFont="1" applyBorder="1"/>
    <xf numFmtId="164" fontId="23" fillId="0" borderId="24" xfId="1" applyNumberFormat="1" applyFont="1" applyFill="1" applyBorder="1" applyAlignment="1">
      <alignment horizontal="center"/>
    </xf>
    <xf numFmtId="0" fontId="23" fillId="0" borderId="46" xfId="0" applyFont="1" applyBorder="1"/>
    <xf numFmtId="3" fontId="23" fillId="0" borderId="6" xfId="0" applyNumberFormat="1" applyFont="1" applyBorder="1" applyAlignment="1">
      <alignment horizontal="right"/>
    </xf>
    <xf numFmtId="164" fontId="23" fillId="0" borderId="6" xfId="1" applyNumberFormat="1" applyFont="1" applyFill="1" applyBorder="1" applyAlignment="1">
      <alignment horizontal="center"/>
    </xf>
    <xf numFmtId="3" fontId="23" fillId="0" borderId="6" xfId="0" applyNumberFormat="1" applyFont="1" applyBorder="1" applyAlignment="1">
      <alignment horizontal="center"/>
    </xf>
    <xf numFmtId="0" fontId="22" fillId="0" borderId="46" xfId="0" applyFont="1" applyBorder="1"/>
    <xf numFmtId="0" fontId="33" fillId="0" borderId="46" xfId="0" applyFont="1" applyBorder="1" applyAlignment="1">
      <alignment vertical="top" wrapText="1"/>
    </xf>
    <xf numFmtId="166" fontId="23" fillId="0" borderId="28" xfId="0" applyNumberFormat="1" applyFont="1" applyBorder="1"/>
    <xf numFmtId="0" fontId="22" fillId="0" borderId="22" xfId="0" applyFont="1" applyBorder="1" applyAlignment="1">
      <alignment horizontal="left"/>
    </xf>
    <xf numFmtId="3" fontId="22" fillId="0" borderId="18" xfId="0" applyNumberFormat="1" applyFont="1" applyBorder="1"/>
    <xf numFmtId="0" fontId="33" fillId="0" borderId="0" xfId="0" applyFont="1" applyAlignment="1">
      <alignment vertical="top" wrapText="1"/>
    </xf>
    <xf numFmtId="0" fontId="42" fillId="0" borderId="4" xfId="0" applyFont="1" applyBorder="1" applyAlignment="1">
      <alignment horizontal="left" vertical="center"/>
    </xf>
    <xf numFmtId="3" fontId="42" fillId="0" borderId="1" xfId="0" applyNumberFormat="1" applyFont="1" applyBorder="1" applyAlignment="1">
      <alignment horizontal="center" vertical="center" wrapText="1"/>
    </xf>
    <xf numFmtId="3" fontId="42" fillId="0" borderId="4" xfId="0" applyNumberFormat="1" applyFont="1" applyBorder="1" applyAlignment="1">
      <alignment horizontal="center" vertical="center" wrapText="1"/>
    </xf>
    <xf numFmtId="0" fontId="42" fillId="0" borderId="5" xfId="0" applyFont="1" applyBorder="1" applyAlignment="1">
      <alignment horizontal="left" vertical="center"/>
    </xf>
    <xf numFmtId="0" fontId="23" fillId="0" borderId="9" xfId="0" applyFont="1" applyBorder="1"/>
    <xf numFmtId="3" fontId="42" fillId="0" borderId="10" xfId="0" applyNumberFormat="1" applyFont="1" applyBorder="1" applyAlignment="1">
      <alignment horizontal="center" vertical="center" wrapText="1"/>
    </xf>
    <xf numFmtId="0" fontId="41" fillId="0" borderId="5" xfId="0" applyFont="1" applyBorder="1"/>
    <xf numFmtId="164" fontId="23" fillId="0" borderId="10" xfId="0" applyNumberFormat="1" applyFont="1" applyBorder="1"/>
    <xf numFmtId="164" fontId="23" fillId="0" borderId="10" xfId="0" applyNumberFormat="1" applyFont="1" applyBorder="1" applyAlignment="1">
      <alignment horizontal="left"/>
    </xf>
    <xf numFmtId="0" fontId="23" fillId="0" borderId="10" xfId="0" applyFont="1" applyBorder="1"/>
    <xf numFmtId="0" fontId="22" fillId="0" borderId="10" xfId="0" applyFont="1" applyBorder="1" applyAlignment="1">
      <alignment horizontal="left"/>
    </xf>
    <xf numFmtId="164" fontId="23" fillId="0" borderId="10" xfId="5" applyNumberFormat="1" applyFont="1" applyFill="1" applyBorder="1" applyAlignment="1">
      <alignment horizontal="left"/>
    </xf>
    <xf numFmtId="0" fontId="42" fillId="0" borderId="47" xfId="0" applyFont="1" applyBorder="1" applyAlignment="1">
      <alignment horizontal="left" wrapText="1"/>
    </xf>
    <xf numFmtId="164" fontId="42" fillId="0" borderId="32" xfId="5" applyNumberFormat="1" applyFont="1" applyFill="1" applyBorder="1"/>
    <xf numFmtId="0" fontId="23" fillId="0" borderId="0" xfId="0" applyFont="1" applyAlignment="1">
      <alignment horizontal="justify" vertical="center" wrapText="1"/>
    </xf>
    <xf numFmtId="0" fontId="1" fillId="0" borderId="0" xfId="0" applyFont="1" applyAlignment="1">
      <alignment horizontal="justify"/>
    </xf>
    <xf numFmtId="0" fontId="23" fillId="0" borderId="0" xfId="0" applyFont="1" applyAlignment="1">
      <alignment horizontal="justify"/>
    </xf>
    <xf numFmtId="0" fontId="1" fillId="0" borderId="0" xfId="0" applyFont="1" applyAlignment="1">
      <alignment horizontal="justify"/>
    </xf>
    <xf numFmtId="0" fontId="23" fillId="0" borderId="0" xfId="0" applyFont="1" applyAlignment="1">
      <alignment horizontal="left" vertical="center" wrapText="1"/>
    </xf>
    <xf numFmtId="0" fontId="23" fillId="0" borderId="19" xfId="0" applyFont="1" applyBorder="1"/>
    <xf numFmtId="0" fontId="23" fillId="0" borderId="25" xfId="0" applyFont="1" applyBorder="1"/>
    <xf numFmtId="166" fontId="23" fillId="0" borderId="28" xfId="0" applyNumberFormat="1" applyFont="1" applyBorder="1" applyAlignment="1">
      <alignment horizontal="right"/>
    </xf>
    <xf numFmtId="0" fontId="23" fillId="0" borderId="24" xfId="0" applyFont="1" applyBorder="1"/>
    <xf numFmtId="0" fontId="23" fillId="0" borderId="48" xfId="0" applyFont="1" applyBorder="1"/>
    <xf numFmtId="0" fontId="23" fillId="0" borderId="28" xfId="0" applyFont="1" applyBorder="1" applyAlignment="1">
      <alignment wrapText="1"/>
    </xf>
    <xf numFmtId="166" fontId="23" fillId="0" borderId="27" xfId="0" applyNumberFormat="1" applyFont="1" applyBorder="1" applyAlignment="1">
      <alignment horizontal="right"/>
    </xf>
    <xf numFmtId="164" fontId="23" fillId="0" borderId="0" xfId="1" applyNumberFormat="1" applyFont="1" applyFill="1"/>
    <xf numFmtId="0" fontId="23" fillId="0" borderId="0" xfId="0" applyFont="1" applyAlignment="1">
      <alignment horizontal="left" vertical="center"/>
    </xf>
    <xf numFmtId="0" fontId="42" fillId="0" borderId="0" xfId="0" applyFont="1" applyAlignment="1">
      <alignment horizontal="left" vertical="center"/>
    </xf>
    <xf numFmtId="0" fontId="42" fillId="0" borderId="18" xfId="0" applyFont="1" applyBorder="1" applyAlignment="1">
      <alignment horizontal="center" vertical="center"/>
    </xf>
    <xf numFmtId="0" fontId="42" fillId="0" borderId="23" xfId="0" applyFont="1" applyBorder="1" applyAlignment="1">
      <alignment horizontal="center" vertical="center" wrapText="1"/>
    </xf>
    <xf numFmtId="0" fontId="26" fillId="0" borderId="24" xfId="0" applyFont="1" applyBorder="1"/>
    <xf numFmtId="0" fontId="26" fillId="0" borderId="48" xfId="0" applyFont="1" applyBorder="1"/>
    <xf numFmtId="0" fontId="26" fillId="0" borderId="28" xfId="0" applyFont="1" applyBorder="1" applyAlignment="1">
      <alignment wrapText="1"/>
    </xf>
    <xf numFmtId="166" fontId="26" fillId="0" borderId="27" xfId="0" applyNumberFormat="1" applyFont="1" applyBorder="1" applyAlignment="1">
      <alignment horizontal="right"/>
    </xf>
    <xf numFmtId="0" fontId="22" fillId="0" borderId="4" xfId="0" applyFont="1" applyBorder="1" applyAlignment="1">
      <alignment horizontal="center" vertical="center"/>
    </xf>
    <xf numFmtId="0" fontId="22" fillId="0" borderId="4" xfId="0" applyFont="1" applyBorder="1" applyAlignment="1">
      <alignment horizontal="center" vertical="center" wrapText="1"/>
    </xf>
    <xf numFmtId="0" fontId="22" fillId="0" borderId="4" xfId="0" applyFont="1" applyBorder="1" applyAlignment="1">
      <alignment horizontal="center" vertical="center"/>
    </xf>
    <xf numFmtId="0" fontId="22" fillId="0" borderId="4" xfId="0" applyFont="1" applyBorder="1" applyAlignment="1">
      <alignment horizontal="center" vertical="center" wrapText="1"/>
    </xf>
    <xf numFmtId="0" fontId="22" fillId="0" borderId="10" xfId="0" applyFont="1" applyBorder="1"/>
    <xf numFmtId="169" fontId="23" fillId="0" borderId="10" xfId="0" applyNumberFormat="1" applyFont="1" applyBorder="1" applyAlignment="1">
      <alignment horizontal="right"/>
    </xf>
    <xf numFmtId="169" fontId="23" fillId="0" borderId="9" xfId="0" applyNumberFormat="1" applyFont="1" applyBorder="1" applyAlignment="1">
      <alignment horizontal="right"/>
    </xf>
    <xf numFmtId="0" fontId="22" fillId="0" borderId="4" xfId="0" applyFont="1" applyBorder="1"/>
    <xf numFmtId="169" fontId="22" fillId="0" borderId="4" xfId="0" applyNumberFormat="1" applyFont="1" applyBorder="1" applyAlignment="1">
      <alignment horizontal="right"/>
    </xf>
    <xf numFmtId="169" fontId="22" fillId="0" borderId="10" xfId="0" applyNumberFormat="1" applyFont="1" applyBorder="1" applyAlignment="1">
      <alignment horizontal="right"/>
    </xf>
    <xf numFmtId="0" fontId="22" fillId="0" borderId="0" xfId="0" applyFont="1" applyAlignment="1">
      <alignment horizontal="left"/>
    </xf>
    <xf numFmtId="0" fontId="22" fillId="0" borderId="22"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10" xfId="0" applyFont="1" applyBorder="1" applyAlignment="1">
      <alignment horizontal="center" vertical="center" wrapText="1"/>
    </xf>
    <xf numFmtId="0" fontId="23" fillId="0" borderId="6" xfId="0" applyFont="1" applyBorder="1" applyAlignment="1">
      <alignment horizontal="left"/>
    </xf>
    <xf numFmtId="166" fontId="23" fillId="0" borderId="46" xfId="0" applyNumberFormat="1" applyFont="1" applyBorder="1" applyAlignment="1">
      <alignment horizontal="right"/>
    </xf>
    <xf numFmtId="0" fontId="23" fillId="0" borderId="0" xfId="0" applyFont="1" applyAlignment="1">
      <alignment horizontal="left"/>
    </xf>
    <xf numFmtId="0" fontId="43" fillId="0" borderId="0" xfId="0" applyFont="1"/>
    <xf numFmtId="0" fontId="44" fillId="0" borderId="0" xfId="0" applyFont="1" applyAlignment="1">
      <alignment wrapText="1"/>
    </xf>
    <xf numFmtId="0" fontId="22" fillId="0" borderId="1" xfId="0" applyFont="1" applyBorder="1" applyAlignment="1">
      <alignment horizontal="left" vertical="center"/>
    </xf>
    <xf numFmtId="0" fontId="23" fillId="0" borderId="46" xfId="0" applyFont="1" applyBorder="1" applyAlignment="1">
      <alignment wrapText="1"/>
    </xf>
    <xf numFmtId="0" fontId="22" fillId="0" borderId="50" xfId="0" applyFont="1" applyBorder="1" applyAlignment="1">
      <alignment horizontal="left" vertical="center"/>
    </xf>
    <xf numFmtId="166" fontId="22" fillId="0" borderId="51" xfId="0" applyNumberFormat="1" applyFont="1" applyBorder="1" applyAlignment="1">
      <alignment horizontal="right"/>
    </xf>
    <xf numFmtId="168" fontId="22" fillId="5" borderId="0" xfId="7" applyNumberFormat="1" applyFont="1" applyFill="1"/>
    <xf numFmtId="0" fontId="45" fillId="0" borderId="0" xfId="7" applyFont="1"/>
    <xf numFmtId="0" fontId="31" fillId="0" borderId="0" xfId="7" applyFont="1"/>
    <xf numFmtId="0" fontId="22" fillId="5" borderId="0" xfId="7" applyFont="1" applyFill="1"/>
    <xf numFmtId="0" fontId="22" fillId="0" borderId="0" xfId="7" applyFont="1"/>
    <xf numFmtId="0" fontId="23" fillId="0" borderId="0" xfId="7" applyFont="1"/>
    <xf numFmtId="0" fontId="46" fillId="0" borderId="0" xfId="7" applyFont="1"/>
    <xf numFmtId="0" fontId="23" fillId="0" borderId="0" xfId="7" applyFont="1" applyAlignment="1">
      <alignment horizontal="right"/>
    </xf>
    <xf numFmtId="0" fontId="22" fillId="0" borderId="24" xfId="7" applyFont="1" applyBorder="1" applyAlignment="1">
      <alignment horizontal="left" vertical="center"/>
    </xf>
    <xf numFmtId="0" fontId="47" fillId="0" borderId="29" xfId="7" applyFont="1" applyBorder="1" applyAlignment="1">
      <alignment horizontal="center"/>
    </xf>
    <xf numFmtId="0" fontId="48" fillId="0" borderId="29" xfId="7" applyFont="1" applyBorder="1"/>
    <xf numFmtId="0" fontId="48" fillId="0" borderId="23" xfId="7" applyFont="1" applyBorder="1"/>
    <xf numFmtId="0" fontId="47" fillId="0" borderId="24" xfId="7" applyFont="1" applyBorder="1" applyAlignment="1">
      <alignment horizontal="center" vertical="center"/>
    </xf>
    <xf numFmtId="0" fontId="48" fillId="0" borderId="28" xfId="7" applyFont="1" applyBorder="1"/>
    <xf numFmtId="0" fontId="22" fillId="0" borderId="23" xfId="7" applyFont="1" applyBorder="1" applyAlignment="1">
      <alignment horizontal="center"/>
    </xf>
    <xf numFmtId="0" fontId="22" fillId="0" borderId="18" xfId="7" applyFont="1" applyBorder="1" applyAlignment="1">
      <alignment horizontal="center"/>
    </xf>
    <xf numFmtId="16" fontId="22" fillId="0" borderId="18" xfId="7" applyNumberFormat="1" applyFont="1" applyBorder="1" applyAlignment="1">
      <alignment horizontal="center"/>
    </xf>
    <xf numFmtId="0" fontId="22" fillId="0" borderId="6" xfId="7" applyFont="1" applyBorder="1" applyAlignment="1">
      <alignment horizontal="left" vertical="center"/>
    </xf>
    <xf numFmtId="0" fontId="22" fillId="0" borderId="37" xfId="7" applyFont="1" applyBorder="1" applyAlignment="1">
      <alignment horizontal="center"/>
    </xf>
    <xf numFmtId="0" fontId="22" fillId="0" borderId="6" xfId="7" applyFont="1" applyBorder="1" applyAlignment="1">
      <alignment horizontal="center"/>
    </xf>
    <xf numFmtId="0" fontId="22" fillId="0" borderId="6" xfId="7" applyFont="1" applyBorder="1"/>
    <xf numFmtId="0" fontId="22" fillId="0" borderId="37" xfId="7" applyFont="1" applyBorder="1" applyAlignment="1">
      <alignment horizontal="center" vertical="center"/>
    </xf>
    <xf numFmtId="0" fontId="22" fillId="0" borderId="6" xfId="7" applyFont="1" applyBorder="1" applyAlignment="1">
      <alignment horizontal="center" vertical="center"/>
    </xf>
    <xf numFmtId="0" fontId="46" fillId="0" borderId="6" xfId="7" applyFont="1" applyBorder="1"/>
    <xf numFmtId="0" fontId="23" fillId="0" borderId="6" xfId="7" applyFont="1" applyBorder="1"/>
    <xf numFmtId="164" fontId="23" fillId="0" borderId="37" xfId="7" applyNumberFormat="1" applyFont="1" applyBorder="1"/>
    <xf numFmtId="164" fontId="23" fillId="0" borderId="6" xfId="7" applyNumberFormat="1" applyFont="1" applyBorder="1"/>
    <xf numFmtId="164" fontId="46" fillId="0" borderId="6" xfId="7" applyNumberFormat="1" applyFont="1" applyBorder="1"/>
    <xf numFmtId="43" fontId="23" fillId="0" borderId="6" xfId="7" applyNumberFormat="1" applyFont="1" applyBorder="1"/>
    <xf numFmtId="166" fontId="23" fillId="0" borderId="6" xfId="7" applyNumberFormat="1" applyFont="1" applyBorder="1"/>
    <xf numFmtId="170" fontId="22" fillId="0" borderId="37" xfId="7" applyNumberFormat="1" applyFont="1" applyBorder="1"/>
    <xf numFmtId="170" fontId="22" fillId="0" borderId="6" xfId="7" applyNumberFormat="1" applyFont="1" applyBorder="1"/>
    <xf numFmtId="43" fontId="22" fillId="0" borderId="37" xfId="7" applyNumberFormat="1" applyFont="1" applyBorder="1"/>
    <xf numFmtId="43" fontId="22" fillId="0" borderId="6" xfId="7" applyNumberFormat="1" applyFont="1" applyBorder="1"/>
    <xf numFmtId="43" fontId="46" fillId="0" borderId="6" xfId="7" applyNumberFormat="1" applyFont="1" applyBorder="1"/>
    <xf numFmtId="0" fontId="22" fillId="0" borderId="18" xfId="7" applyFont="1" applyBorder="1"/>
    <xf numFmtId="166" fontId="22" fillId="0" borderId="23" xfId="7" applyNumberFormat="1" applyFont="1" applyBorder="1"/>
    <xf numFmtId="166" fontId="22" fillId="0" borderId="18" xfId="7" applyNumberFormat="1" applyFont="1" applyBorder="1"/>
    <xf numFmtId="43" fontId="45" fillId="0" borderId="0" xfId="7" applyNumberFormat="1" applyFont="1"/>
    <xf numFmtId="166" fontId="22" fillId="0" borderId="6" xfId="7" applyNumberFormat="1" applyFont="1" applyBorder="1"/>
    <xf numFmtId="170" fontId="22" fillId="0" borderId="18" xfId="7" applyNumberFormat="1" applyFont="1" applyBorder="1"/>
    <xf numFmtId="0" fontId="23" fillId="0" borderId="46" xfId="0" applyFont="1" applyBorder="1" applyAlignment="1">
      <alignment horizontal="left" indent="2"/>
    </xf>
    <xf numFmtId="0" fontId="23" fillId="0" borderId="46" xfId="0" applyFont="1" applyBorder="1" applyAlignment="1">
      <alignment horizontal="left"/>
    </xf>
    <xf numFmtId="3" fontId="22" fillId="0" borderId="18" xfId="0" applyNumberFormat="1" applyFont="1" applyBorder="1" applyAlignment="1">
      <alignment horizontal="center" vertical="center" wrapText="1"/>
    </xf>
    <xf numFmtId="0" fontId="23" fillId="0" borderId="0" xfId="0" applyFont="1" applyAlignment="1">
      <alignment vertical="center" wrapText="1"/>
    </xf>
    <xf numFmtId="0" fontId="22" fillId="0" borderId="46" xfId="0" applyFont="1" applyBorder="1" applyAlignment="1">
      <alignment horizontal="center" vertical="center"/>
    </xf>
    <xf numFmtId="0" fontId="23" fillId="0" borderId="46" xfId="0" applyFont="1" applyBorder="1" applyAlignment="1">
      <alignment horizontal="left" vertical="center"/>
    </xf>
    <xf numFmtId="0" fontId="16" fillId="0" borderId="0" xfId="0" applyFont="1" applyAlignment="1">
      <alignment horizontal="right"/>
    </xf>
    <xf numFmtId="0" fontId="17" fillId="0" borderId="18" xfId="0" applyFont="1" applyBorder="1" applyAlignment="1">
      <alignment horizontal="center" vertical="center"/>
    </xf>
    <xf numFmtId="3" fontId="17" fillId="0" borderId="18" xfId="0" applyNumberFormat="1" applyFont="1" applyBorder="1" applyAlignment="1">
      <alignment horizontal="center" vertical="center" wrapText="1"/>
    </xf>
    <xf numFmtId="0" fontId="16" fillId="0" borderId="0" xfId="0" applyFont="1" applyAlignment="1">
      <alignment vertical="center" wrapText="1"/>
    </xf>
    <xf numFmtId="0" fontId="0" fillId="0" borderId="0" xfId="0" applyAlignment="1">
      <alignment vertical="center"/>
    </xf>
    <xf numFmtId="0" fontId="17" fillId="0" borderId="46" xfId="0" applyFont="1" applyBorder="1" applyAlignment="1">
      <alignment horizontal="center" vertical="center"/>
    </xf>
    <xf numFmtId="3" fontId="17" fillId="0" borderId="6" xfId="0" applyNumberFormat="1" applyFont="1" applyBorder="1" applyAlignment="1">
      <alignment horizontal="center" vertical="center" wrapText="1"/>
    </xf>
    <xf numFmtId="0" fontId="16" fillId="0" borderId="46" xfId="0" applyFont="1" applyBorder="1" applyAlignment="1">
      <alignment horizontal="left" vertical="center"/>
    </xf>
    <xf numFmtId="166" fontId="16" fillId="0" borderId="6" xfId="0" applyNumberFormat="1" applyFont="1" applyBorder="1" applyAlignment="1">
      <alignment horizontal="right"/>
    </xf>
    <xf numFmtId="0" fontId="17" fillId="0" borderId="1" xfId="0" applyFont="1" applyBorder="1" applyAlignment="1">
      <alignment horizontal="left" vertical="center"/>
    </xf>
    <xf numFmtId="166" fontId="17" fillId="0" borderId="41" xfId="0" applyNumberFormat="1" applyFont="1" applyBorder="1" applyAlignment="1">
      <alignment horizontal="right"/>
    </xf>
    <xf numFmtId="166" fontId="17" fillId="0" borderId="42" xfId="0" applyNumberFormat="1" applyFont="1" applyBorder="1" applyAlignment="1">
      <alignment horizontal="right"/>
    </xf>
    <xf numFmtId="166" fontId="23" fillId="0" borderId="6" xfId="0" applyNumberFormat="1" applyFont="1" applyBorder="1" applyAlignment="1">
      <alignment horizontal="left" vertical="center"/>
    </xf>
    <xf numFmtId="43" fontId="22" fillId="0" borderId="0" xfId="0" applyNumberFormat="1" applyFont="1" applyAlignment="1">
      <alignment horizontal="right"/>
    </xf>
    <xf numFmtId="166" fontId="22" fillId="0" borderId="6" xfId="0" applyNumberFormat="1" applyFont="1" applyBorder="1" applyAlignment="1">
      <alignment horizontal="center" vertical="center"/>
    </xf>
    <xf numFmtId="3" fontId="22" fillId="0" borderId="42" xfId="0" applyNumberFormat="1" applyFont="1" applyBorder="1" applyAlignment="1">
      <alignment horizontal="right"/>
    </xf>
    <xf numFmtId="0" fontId="22" fillId="0" borderId="46" xfId="0" applyFont="1" applyBorder="1" applyAlignment="1">
      <alignment horizontal="left" vertical="center"/>
    </xf>
    <xf numFmtId="166" fontId="22" fillId="0" borderId="6" xfId="0" applyNumberFormat="1" applyFont="1" applyBorder="1" applyAlignment="1">
      <alignment horizontal="left" vertical="center"/>
    </xf>
    <xf numFmtId="43" fontId="23" fillId="0" borderId="0" xfId="1" applyFont="1"/>
    <xf numFmtId="0" fontId="22" fillId="0" borderId="49" xfId="0" applyFont="1" applyBorder="1" applyAlignment="1">
      <alignment horizontal="center" vertical="center"/>
    </xf>
    <xf numFmtId="43" fontId="23" fillId="0" borderId="0" xfId="0" applyNumberFormat="1" applyFont="1" applyAlignment="1">
      <alignment vertical="center"/>
    </xf>
    <xf numFmtId="0" fontId="22" fillId="0" borderId="10" xfId="0" applyFont="1" applyBorder="1" applyAlignment="1">
      <alignment horizontal="center" vertical="center"/>
    </xf>
    <xf numFmtId="0" fontId="23" fillId="0" borderId="10" xfId="0" applyFont="1" applyBorder="1" applyAlignment="1">
      <alignment horizontal="left" vertical="center"/>
    </xf>
    <xf numFmtId="0" fontId="22" fillId="0" borderId="4" xfId="0" applyFont="1" applyBorder="1" applyAlignment="1">
      <alignment horizontal="left" vertical="center"/>
    </xf>
    <xf numFmtId="0" fontId="22" fillId="0" borderId="15" xfId="0" applyFont="1" applyBorder="1" applyAlignment="1">
      <alignment horizontal="center" vertical="center"/>
    </xf>
    <xf numFmtId="166" fontId="22" fillId="0" borderId="15" xfId="0" applyNumberFormat="1" applyFont="1" applyBorder="1" applyAlignment="1">
      <alignment horizontal="center" vertical="center"/>
    </xf>
    <xf numFmtId="0" fontId="49" fillId="0" borderId="10" xfId="0" applyFont="1" applyBorder="1" applyAlignment="1">
      <alignment vertical="center"/>
    </xf>
    <xf numFmtId="0" fontId="23" fillId="0" borderId="13" xfId="0" applyFont="1" applyBorder="1" applyAlignment="1">
      <alignment vertical="top" wrapText="1"/>
    </xf>
    <xf numFmtId="0" fontId="23" fillId="0" borderId="15" xfId="0" applyFont="1" applyBorder="1" applyAlignment="1">
      <alignment vertical="top" wrapText="1"/>
    </xf>
    <xf numFmtId="0" fontId="23" fillId="0" borderId="8" xfId="0" applyFont="1" applyBorder="1" applyAlignment="1">
      <alignment vertical="top" wrapText="1"/>
    </xf>
    <xf numFmtId="0" fontId="23" fillId="0" borderId="16" xfId="0" applyFont="1" applyBorder="1" applyAlignment="1">
      <alignment vertical="top" wrapText="1"/>
    </xf>
    <xf numFmtId="0" fontId="23" fillId="0" borderId="17" xfId="0" applyFont="1" applyBorder="1" applyAlignment="1">
      <alignment vertical="top" wrapText="1"/>
    </xf>
    <xf numFmtId="0" fontId="23" fillId="0" borderId="52" xfId="0" applyFont="1" applyBorder="1" applyAlignment="1">
      <alignment vertical="top" wrapText="1"/>
    </xf>
    <xf numFmtId="166" fontId="23" fillId="0" borderId="6" xfId="0" applyNumberFormat="1" applyFont="1" applyBorder="1" applyAlignment="1">
      <alignment vertical="center"/>
    </xf>
    <xf numFmtId="0" fontId="22" fillId="0" borderId="50" xfId="0" applyFont="1" applyBorder="1" applyAlignment="1">
      <alignment horizontal="center" vertical="center"/>
    </xf>
    <xf numFmtId="3" fontId="23" fillId="0" borderId="0" xfId="0" applyNumberFormat="1" applyFont="1"/>
    <xf numFmtId="0" fontId="22" fillId="0" borderId="9" xfId="0" applyFont="1" applyBorder="1" applyAlignment="1">
      <alignment horizontal="center" vertical="center"/>
    </xf>
    <xf numFmtId="0" fontId="50" fillId="0" borderId="0" xfId="0" applyFont="1"/>
    <xf numFmtId="0" fontId="49" fillId="0" borderId="0" xfId="0" applyFont="1" applyAlignment="1">
      <alignment vertical="center"/>
    </xf>
    <xf numFmtId="0" fontId="49" fillId="0" borderId="5" xfId="0" applyFont="1" applyBorder="1" applyAlignment="1">
      <alignment vertical="center"/>
    </xf>
    <xf numFmtId="0" fontId="40" fillId="0" borderId="0" xfId="8" applyFont="1"/>
    <xf numFmtId="0" fontId="51" fillId="0" borderId="0" xfId="8" applyFont="1" applyAlignment="1">
      <alignment horizontal="left"/>
    </xf>
    <xf numFmtId="0" fontId="17" fillId="5" borderId="0" xfId="8" applyFont="1" applyFill="1"/>
    <xf numFmtId="14" fontId="40" fillId="0" borderId="0" xfId="8" applyNumberFormat="1" applyFont="1"/>
    <xf numFmtId="0" fontId="39" fillId="0" borderId="0" xfId="8" applyFont="1" applyAlignment="1">
      <alignment vertical="center"/>
    </xf>
    <xf numFmtId="0" fontId="52" fillId="0" borderId="0" xfId="8" applyFont="1" applyAlignment="1">
      <alignment vertical="center"/>
    </xf>
    <xf numFmtId="0" fontId="40" fillId="0" borderId="0" xfId="8" applyFont="1" applyAlignment="1">
      <alignment vertical="center"/>
    </xf>
    <xf numFmtId="0" fontId="53" fillId="0" borderId="0" xfId="8" applyFont="1" applyAlignment="1">
      <alignment vertical="center"/>
    </xf>
    <xf numFmtId="0" fontId="52" fillId="0" borderId="4" xfId="8" applyFont="1" applyBorder="1" applyAlignment="1">
      <alignment vertical="center"/>
    </xf>
    <xf numFmtId="3" fontId="52" fillId="0" borderId="4" xfId="8" applyNumberFormat="1" applyFont="1" applyBorder="1" applyAlignment="1">
      <alignment horizontal="center" vertical="center" wrapText="1"/>
    </xf>
    <xf numFmtId="0" fontId="39" fillId="0" borderId="0" xfId="8" applyFont="1"/>
    <xf numFmtId="0" fontId="39" fillId="0" borderId="0" xfId="8" applyFont="1" applyAlignment="1">
      <alignment horizontal="center" wrapText="1"/>
    </xf>
    <xf numFmtId="0" fontId="39" fillId="0" borderId="0" xfId="8" applyFont="1" applyAlignment="1">
      <alignment horizontal="center" vertical="center" wrapText="1"/>
    </xf>
    <xf numFmtId="0" fontId="52" fillId="0" borderId="10" xfId="8" applyFont="1" applyBorder="1" applyAlignment="1">
      <alignment vertical="center"/>
    </xf>
    <xf numFmtId="3" fontId="52" fillId="0" borderId="10" xfId="8" applyNumberFormat="1" applyFont="1" applyBorder="1" applyAlignment="1">
      <alignment horizontal="center" vertical="center" wrapText="1"/>
    </xf>
    <xf numFmtId="14" fontId="39" fillId="0" borderId="0" xfId="8" applyNumberFormat="1" applyFont="1" applyAlignment="1">
      <alignment horizontal="right" vertical="top"/>
    </xf>
    <xf numFmtId="164" fontId="39" fillId="0" borderId="0" xfId="5" applyNumberFormat="1" applyFont="1"/>
    <xf numFmtId="17" fontId="39" fillId="0" borderId="0" xfId="8" applyNumberFormat="1" applyFont="1"/>
    <xf numFmtId="0" fontId="27" fillId="0" borderId="10" xfId="8" applyFont="1" applyBorder="1"/>
    <xf numFmtId="166" fontId="27" fillId="0" borderId="10" xfId="5" applyNumberFormat="1" applyFont="1" applyBorder="1"/>
    <xf numFmtId="164" fontId="27" fillId="0" borderId="10" xfId="1" applyNumberFormat="1" applyFont="1" applyBorder="1"/>
    <xf numFmtId="164" fontId="16" fillId="0" borderId="10" xfId="5" applyNumberFormat="1" applyFont="1" applyBorder="1"/>
    <xf numFmtId="165" fontId="16" fillId="0" borderId="4" xfId="5" applyNumberFormat="1" applyFont="1" applyBorder="1" applyAlignment="1">
      <alignment horizontal="center"/>
    </xf>
    <xf numFmtId="43" fontId="16" fillId="0" borderId="10" xfId="5" applyFont="1" applyBorder="1"/>
    <xf numFmtId="0" fontId="27" fillId="0" borderId="12" xfId="8" applyFont="1" applyBorder="1"/>
    <xf numFmtId="164" fontId="27" fillId="0" borderId="12" xfId="8" applyNumberFormat="1" applyFont="1" applyBorder="1"/>
    <xf numFmtId="164" fontId="16" fillId="0" borderId="12" xfId="5" applyNumberFormat="1" applyFont="1" applyBorder="1"/>
    <xf numFmtId="14" fontId="39" fillId="0" borderId="0" xfId="8" applyNumberFormat="1" applyFont="1"/>
    <xf numFmtId="3" fontId="39" fillId="0" borderId="0" xfId="8" applyNumberFormat="1" applyFont="1"/>
    <xf numFmtId="164" fontId="39" fillId="0" borderId="0" xfId="5" applyNumberFormat="1" applyFont="1" applyBorder="1"/>
    <xf numFmtId="0" fontId="34" fillId="0" borderId="0" xfId="0" applyFont="1" applyAlignment="1">
      <alignment vertical="center" wrapText="1"/>
    </xf>
    <xf numFmtId="0" fontId="54" fillId="0" borderId="0" xfId="0" applyFont="1" applyAlignment="1">
      <alignment vertical="center" wrapText="1"/>
    </xf>
    <xf numFmtId="14" fontId="54" fillId="0" borderId="0" xfId="0" applyNumberFormat="1" applyFont="1" applyAlignment="1">
      <alignment vertical="center" wrapText="1"/>
    </xf>
    <xf numFmtId="3" fontId="54" fillId="0" borderId="0" xfId="0" applyNumberFormat="1" applyFont="1" applyAlignment="1">
      <alignment vertical="center" wrapText="1"/>
    </xf>
    <xf numFmtId="164" fontId="54" fillId="0" borderId="0" xfId="1" applyNumberFormat="1" applyFont="1" applyBorder="1"/>
    <xf numFmtId="0" fontId="54" fillId="0" borderId="0" xfId="8" applyFont="1"/>
    <xf numFmtId="0" fontId="54" fillId="0" borderId="0" xfId="0" applyFont="1" applyAlignment="1">
      <alignment vertical="center" wrapText="1"/>
    </xf>
    <xf numFmtId="164" fontId="54" fillId="0" borderId="0" xfId="8" applyNumberFormat="1" applyFont="1"/>
    <xf numFmtId="43" fontId="40" fillId="0" borderId="0" xfId="8" applyNumberFormat="1" applyFont="1"/>
    <xf numFmtId="43" fontId="40" fillId="0" borderId="0" xfId="1" applyFont="1" applyBorder="1"/>
    <xf numFmtId="3" fontId="40" fillId="0" borderId="0" xfId="8" applyNumberFormat="1" applyFont="1"/>
    <xf numFmtId="164" fontId="40" fillId="0" borderId="0" xfId="1" applyNumberFormat="1" applyFont="1" applyBorder="1"/>
    <xf numFmtId="14" fontId="34" fillId="0" borderId="0" xfId="0" applyNumberFormat="1" applyFont="1" applyAlignment="1">
      <alignment vertical="center" wrapText="1"/>
    </xf>
    <xf numFmtId="3" fontId="34" fillId="0" borderId="0" xfId="0" applyNumberFormat="1" applyFont="1" applyAlignment="1">
      <alignment vertical="center" wrapText="1"/>
    </xf>
    <xf numFmtId="0" fontId="39" fillId="0" borderId="0" xfId="8" applyFont="1" applyAlignment="1">
      <alignment horizontal="justify"/>
    </xf>
    <xf numFmtId="0" fontId="39" fillId="0" borderId="0" xfId="8" applyFont="1" applyAlignment="1">
      <alignment horizontal="center"/>
    </xf>
    <xf numFmtId="0" fontId="53" fillId="0" borderId="0" xfId="8" applyFont="1" applyAlignment="1">
      <alignment horizontal="justify"/>
    </xf>
    <xf numFmtId="0" fontId="53" fillId="0" borderId="0" xfId="8" applyFont="1"/>
    <xf numFmtId="0" fontId="39" fillId="0" borderId="0" xfId="8" applyFont="1" applyAlignment="1">
      <alignment horizontal="justify" vertical="center"/>
    </xf>
    <xf numFmtId="0" fontId="39" fillId="0" borderId="0" xfId="8" applyFont="1" applyAlignment="1">
      <alignment horizontal="center" vertical="center"/>
    </xf>
    <xf numFmtId="0" fontId="39" fillId="0" borderId="0" xfId="8" applyFont="1" applyAlignment="1">
      <alignment horizontal="right" vertical="center"/>
    </xf>
    <xf numFmtId="0" fontId="53" fillId="0" borderId="4" xfId="8" applyFont="1" applyBorder="1" applyAlignment="1">
      <alignment horizontal="justify" vertical="center"/>
    </xf>
    <xf numFmtId="0" fontId="53" fillId="0" borderId="4" xfId="8" applyFont="1" applyBorder="1" applyAlignment="1">
      <alignment horizontal="center" vertical="center"/>
    </xf>
    <xf numFmtId="0" fontId="53" fillId="0" borderId="4" xfId="8" applyFont="1" applyBorder="1" applyAlignment="1">
      <alignment horizontal="center" vertical="center" wrapText="1"/>
    </xf>
    <xf numFmtId="0" fontId="53" fillId="0" borderId="4" xfId="8" applyFont="1" applyBorder="1" applyAlignment="1">
      <alignment horizontal="justify" vertical="center" wrapText="1"/>
    </xf>
    <xf numFmtId="0" fontId="39" fillId="0" borderId="10" xfId="8" applyFont="1" applyBorder="1" applyAlignment="1">
      <alignment horizontal="justify"/>
    </xf>
    <xf numFmtId="0" fontId="39" fillId="0" borderId="5" xfId="8" applyFont="1" applyBorder="1" applyAlignment="1">
      <alignment horizontal="justify"/>
    </xf>
    <xf numFmtId="164" fontId="39" fillId="0" borderId="9" xfId="5" applyNumberFormat="1" applyFont="1" applyBorder="1" applyAlignment="1">
      <alignment horizontal="justify"/>
    </xf>
    <xf numFmtId="164" fontId="39" fillId="0" borderId="7" xfId="5" applyNumberFormat="1" applyFont="1" applyBorder="1" applyAlignment="1">
      <alignment horizontal="justify"/>
    </xf>
    <xf numFmtId="43" fontId="39" fillId="0" borderId="10" xfId="5" applyFont="1" applyBorder="1" applyAlignment="1"/>
    <xf numFmtId="164" fontId="39" fillId="0" borderId="10" xfId="5" applyNumberFormat="1" applyFont="1" applyBorder="1" applyAlignment="1">
      <alignment horizontal="justify"/>
    </xf>
    <xf numFmtId="43" fontId="39" fillId="0" borderId="10" xfId="5" applyFont="1" applyBorder="1"/>
    <xf numFmtId="9" fontId="39" fillId="0" borderId="10" xfId="9" applyFont="1" applyBorder="1" applyAlignment="1">
      <alignment horizontal="center"/>
    </xf>
    <xf numFmtId="0" fontId="39" fillId="0" borderId="10" xfId="8" applyFont="1" applyBorder="1"/>
    <xf numFmtId="164" fontId="39" fillId="0" borderId="10" xfId="5" applyNumberFormat="1" applyFont="1" applyBorder="1"/>
    <xf numFmtId="0" fontId="39" fillId="0" borderId="10" xfId="8" applyFont="1" applyBorder="1" applyAlignment="1">
      <alignment horizontal="center"/>
    </xf>
    <xf numFmtId="0" fontId="39" fillId="0" borderId="10" xfId="8" applyFont="1" applyBorder="1" applyAlignment="1">
      <alignment horizontal="justify" vertical="center"/>
    </xf>
    <xf numFmtId="0" fontId="39" fillId="0" borderId="5" xfId="8" applyFont="1" applyBorder="1" applyAlignment="1">
      <alignment horizontal="justify" vertical="center"/>
    </xf>
    <xf numFmtId="164" fontId="39" fillId="0" borderId="10" xfId="5" applyNumberFormat="1" applyFont="1" applyBorder="1" applyAlignment="1">
      <alignment horizontal="justify" vertical="center"/>
    </xf>
    <xf numFmtId="164" fontId="39" fillId="0" borderId="7" xfId="5" applyNumberFormat="1" applyFont="1" applyBorder="1" applyAlignment="1">
      <alignment horizontal="justify" vertical="center"/>
    </xf>
    <xf numFmtId="43" fontId="39" fillId="0" borderId="10" xfId="5" applyFont="1" applyBorder="1" applyAlignment="1">
      <alignment vertical="center"/>
    </xf>
    <xf numFmtId="9" fontId="39" fillId="0" borderId="10" xfId="9" applyFont="1" applyBorder="1" applyAlignment="1">
      <alignment horizontal="center" vertical="center"/>
    </xf>
    <xf numFmtId="0" fontId="39" fillId="0" borderId="10" xfId="8" applyFont="1" applyBorder="1" applyAlignment="1">
      <alignment vertical="center" wrapText="1"/>
    </xf>
    <xf numFmtId="0" fontId="39" fillId="0" borderId="10" xfId="8" applyFont="1" applyBorder="1" applyAlignment="1">
      <alignment horizontal="left" wrapText="1"/>
    </xf>
    <xf numFmtId="166" fontId="16" fillId="0" borderId="10" xfId="0" applyNumberFormat="1" applyFont="1" applyBorder="1" applyAlignment="1">
      <alignment horizontal="center" vertical="center"/>
    </xf>
    <xf numFmtId="164" fontId="39" fillId="0" borderId="10" xfId="5" applyNumberFormat="1" applyFont="1" applyBorder="1" applyAlignment="1">
      <alignment horizontal="center" vertical="center"/>
    </xf>
    <xf numFmtId="9" fontId="39" fillId="0" borderId="10" xfId="9" applyFont="1" applyBorder="1" applyAlignment="1">
      <alignment vertical="center"/>
    </xf>
    <xf numFmtId="9" fontId="39" fillId="0" borderId="0" xfId="9" applyFont="1"/>
    <xf numFmtId="164" fontId="39" fillId="6" borderId="10" xfId="1" applyNumberFormat="1" applyFont="1" applyFill="1" applyBorder="1" applyAlignment="1">
      <alignment horizontal="justify" wrapText="1"/>
    </xf>
    <xf numFmtId="0" fontId="39" fillId="0" borderId="10" xfId="8" applyFont="1" applyBorder="1" applyAlignment="1">
      <alignment wrapText="1"/>
    </xf>
    <xf numFmtId="0" fontId="39" fillId="0" borderId="5" xfId="8" applyFont="1" applyBorder="1" applyAlignment="1">
      <alignment vertical="center" wrapText="1"/>
    </xf>
    <xf numFmtId="164" fontId="39" fillId="0" borderId="10" xfId="5" applyNumberFormat="1" applyFont="1" applyBorder="1" applyAlignment="1"/>
    <xf numFmtId="164" fontId="39" fillId="0" borderId="7" xfId="5" applyNumberFormat="1" applyFont="1" applyBorder="1" applyAlignment="1"/>
    <xf numFmtId="0" fontId="39" fillId="0" borderId="5" xfId="8" applyFont="1" applyBorder="1" applyAlignment="1">
      <alignment horizontal="left" vertical="center" wrapText="1"/>
    </xf>
    <xf numFmtId="171" fontId="39" fillId="0" borderId="10" xfId="8" applyNumberFormat="1" applyFont="1" applyBorder="1"/>
    <xf numFmtId="164" fontId="39" fillId="0" borderId="10" xfId="5" applyNumberFormat="1" applyFont="1" applyBorder="1" applyAlignment="1">
      <alignment vertical="center"/>
    </xf>
    <xf numFmtId="164" fontId="16" fillId="0" borderId="7" xfId="5" applyNumberFormat="1" applyFont="1" applyBorder="1" applyAlignment="1">
      <alignment vertical="center"/>
    </xf>
    <xf numFmtId="9" fontId="39" fillId="0" borderId="10" xfId="2" applyFont="1" applyBorder="1" applyAlignment="1">
      <alignment vertical="center"/>
    </xf>
    <xf numFmtId="0" fontId="39" fillId="0" borderId="12" xfId="8" applyFont="1" applyBorder="1" applyAlignment="1">
      <alignment horizontal="justify"/>
    </xf>
    <xf numFmtId="0" fontId="39" fillId="0" borderId="16" xfId="8" applyFont="1" applyBorder="1" applyAlignment="1">
      <alignment horizontal="justify"/>
    </xf>
    <xf numFmtId="164" fontId="39" fillId="0" borderId="12" xfId="5" applyNumberFormat="1" applyFont="1" applyBorder="1" applyAlignment="1">
      <alignment horizontal="justify"/>
    </xf>
    <xf numFmtId="164" fontId="39" fillId="0" borderId="52" xfId="5" applyNumberFormat="1" applyFont="1" applyBorder="1" applyAlignment="1">
      <alignment horizontal="justify"/>
    </xf>
    <xf numFmtId="0" fontId="39" fillId="0" borderId="12" xfId="8" applyFont="1" applyBorder="1"/>
    <xf numFmtId="164" fontId="39" fillId="0" borderId="12" xfId="5" applyNumberFormat="1" applyFont="1" applyBorder="1"/>
    <xf numFmtId="171" fontId="39" fillId="0" borderId="12" xfId="8" applyNumberFormat="1" applyFont="1" applyBorder="1"/>
    <xf numFmtId="0" fontId="39" fillId="0" borderId="12" xfId="8" applyFont="1" applyBorder="1" applyAlignment="1">
      <alignment horizontal="center"/>
    </xf>
    <xf numFmtId="172" fontId="39" fillId="0" borderId="0" xfId="9" applyNumberFormat="1" applyFont="1"/>
    <xf numFmtId="166" fontId="20" fillId="0" borderId="0" xfId="0" applyNumberFormat="1" applyFont="1" applyAlignment="1">
      <alignment horizontal="right"/>
    </xf>
    <xf numFmtId="0" fontId="21" fillId="0" borderId="18" xfId="0" applyFont="1" applyBorder="1" applyAlignment="1">
      <alignment horizontal="center"/>
    </xf>
    <xf numFmtId="0" fontId="21" fillId="0" borderId="18" xfId="0" applyFont="1" applyBorder="1" applyAlignment="1">
      <alignment horizontal="center" wrapText="1"/>
    </xf>
    <xf numFmtId="0" fontId="20" fillId="0" borderId="18" xfId="0" applyFont="1" applyBorder="1" applyAlignment="1">
      <alignment horizontal="center"/>
    </xf>
    <xf numFmtId="0" fontId="20" fillId="0" borderId="18" xfId="0" applyFont="1" applyBorder="1"/>
    <xf numFmtId="166" fontId="20" fillId="0" borderId="18" xfId="0" applyNumberFormat="1" applyFont="1" applyBorder="1"/>
    <xf numFmtId="0" fontId="20" fillId="0" borderId="0" xfId="0" applyFont="1" applyAlignment="1">
      <alignment horizontal="center"/>
    </xf>
    <xf numFmtId="166" fontId="20" fillId="0" borderId="0" xfId="0" applyNumberFormat="1" applyFont="1"/>
    <xf numFmtId="0" fontId="20" fillId="0" borderId="0" xfId="0" applyFont="1" applyAlignment="1">
      <alignment horizontal="left" vertical="top" wrapText="1"/>
    </xf>
    <xf numFmtId="0" fontId="20" fillId="0" borderId="0" xfId="0" applyFont="1" applyAlignment="1">
      <alignment vertical="top" wrapText="1"/>
    </xf>
    <xf numFmtId="0" fontId="20" fillId="0" borderId="0" xfId="0" applyFont="1" applyAlignment="1">
      <alignment vertical="top"/>
    </xf>
    <xf numFmtId="0" fontId="21" fillId="0" borderId="0" xfId="0" applyFont="1" applyAlignment="1">
      <alignment horizontal="center"/>
    </xf>
    <xf numFmtId="0" fontId="21" fillId="0" borderId="22" xfId="0" applyFont="1" applyBorder="1"/>
    <xf numFmtId="0" fontId="21" fillId="0" borderId="33" xfId="0" applyFont="1" applyBorder="1"/>
    <xf numFmtId="0" fontId="21" fillId="0" borderId="35" xfId="0" applyFont="1" applyBorder="1" applyAlignment="1">
      <alignment horizontal="right"/>
    </xf>
    <xf numFmtId="0" fontId="21" fillId="0" borderId="53" xfId="0" applyFont="1" applyBorder="1" applyAlignment="1">
      <alignment horizontal="center"/>
    </xf>
    <xf numFmtId="0" fontId="20" fillId="0" borderId="22" xfId="0" applyFont="1" applyBorder="1" applyAlignment="1">
      <alignment horizontal="center"/>
    </xf>
    <xf numFmtId="0" fontId="20" fillId="0" borderId="54" xfId="0" applyFont="1" applyBorder="1"/>
    <xf numFmtId="166" fontId="20" fillId="0" borderId="55" xfId="0" applyNumberFormat="1" applyFont="1" applyBorder="1"/>
    <xf numFmtId="0" fontId="20" fillId="0" borderId="48" xfId="0" applyFont="1" applyBorder="1"/>
    <xf numFmtId="166" fontId="20" fillId="0" borderId="24" xfId="0" applyNumberFormat="1" applyFont="1" applyBorder="1"/>
    <xf numFmtId="166" fontId="20" fillId="0" borderId="56" xfId="0" applyNumberFormat="1" applyFont="1" applyBorder="1"/>
    <xf numFmtId="0" fontId="21" fillId="0" borderId="22" xfId="0" applyFont="1" applyBorder="1" applyAlignment="1">
      <alignment horizontal="center"/>
    </xf>
    <xf numFmtId="0" fontId="21" fillId="0" borderId="57" xfId="0" applyFont="1" applyBorder="1"/>
    <xf numFmtId="166" fontId="21" fillId="0" borderId="58" xfId="0" applyNumberFormat="1" applyFont="1" applyBorder="1"/>
    <xf numFmtId="0" fontId="21" fillId="0" borderId="0" xfId="0" applyFont="1" applyAlignment="1">
      <alignment horizontal="left"/>
    </xf>
    <xf numFmtId="0" fontId="21" fillId="0" borderId="22" xfId="0" applyFont="1" applyBorder="1" applyAlignment="1">
      <alignment horizontal="center"/>
    </xf>
    <xf numFmtId="0" fontId="21" fillId="0" borderId="23" xfId="0" applyFont="1" applyBorder="1" applyAlignment="1">
      <alignment horizontal="center"/>
    </xf>
    <xf numFmtId="0" fontId="20" fillId="0" borderId="22" xfId="0" applyFont="1" applyBorder="1" applyAlignment="1">
      <alignment horizontal="left" wrapText="1"/>
    </xf>
    <xf numFmtId="0" fontId="20" fillId="0" borderId="23" xfId="0" applyFont="1" applyBorder="1" applyAlignment="1">
      <alignment horizontal="left" wrapText="1"/>
    </xf>
    <xf numFmtId="3" fontId="20" fillId="0" borderId="18" xfId="0" applyNumberFormat="1" applyFont="1" applyBorder="1" applyAlignment="1">
      <alignment horizontal="center"/>
    </xf>
    <xf numFmtId="0" fontId="20" fillId="0" borderId="22" xfId="0" applyFont="1" applyBorder="1" applyAlignment="1">
      <alignment horizontal="left"/>
    </xf>
    <xf numFmtId="0" fontId="20" fillId="0" borderId="29" xfId="0" applyFont="1" applyBorder="1"/>
    <xf numFmtId="0" fontId="21" fillId="0" borderId="22" xfId="0" applyFont="1" applyBorder="1" applyAlignment="1">
      <alignment horizontal="left"/>
    </xf>
    <xf numFmtId="0" fontId="21" fillId="0" borderId="29" xfId="0" applyFont="1" applyBorder="1"/>
    <xf numFmtId="3" fontId="21" fillId="0" borderId="18" xfId="0" applyNumberFormat="1" applyFont="1" applyBorder="1" applyAlignment="1">
      <alignment horizontal="center"/>
    </xf>
    <xf numFmtId="3" fontId="20" fillId="0" borderId="0" xfId="0" applyNumberFormat="1" applyFont="1"/>
    <xf numFmtId="0" fontId="20" fillId="0" borderId="0" xfId="0" applyFont="1" applyAlignment="1">
      <alignment horizontal="left" wrapText="1"/>
    </xf>
    <xf numFmtId="0" fontId="20" fillId="0" borderId="0" xfId="0" applyFont="1" applyAlignment="1">
      <alignment wrapText="1"/>
    </xf>
    <xf numFmtId="0" fontId="20" fillId="0" borderId="0" xfId="0" applyFont="1" applyAlignment="1">
      <alignment horizontal="left" wrapText="1"/>
    </xf>
    <xf numFmtId="0" fontId="21" fillId="0" borderId="49" xfId="0" applyFont="1" applyBorder="1" applyAlignment="1">
      <alignment horizontal="center" wrapText="1"/>
    </xf>
    <xf numFmtId="0" fontId="20" fillId="0" borderId="46" xfId="0" applyFont="1" applyBorder="1"/>
    <xf numFmtId="169" fontId="20" fillId="0" borderId="10" xfId="0" applyNumberFormat="1" applyFont="1" applyBorder="1" applyAlignment="1">
      <alignment horizontal="center"/>
    </xf>
    <xf numFmtId="169" fontId="20" fillId="0" borderId="10" xfId="1" applyNumberFormat="1" applyFont="1" applyBorder="1" applyAlignment="1">
      <alignment horizontal="center"/>
    </xf>
    <xf numFmtId="169" fontId="20" fillId="0" borderId="10" xfId="0" applyNumberFormat="1" applyFont="1" applyBorder="1" applyAlignment="1">
      <alignment horizontal="center" vertical="center"/>
    </xf>
    <xf numFmtId="169" fontId="21" fillId="0" borderId="32" xfId="0" applyNumberFormat="1" applyFont="1" applyBorder="1" applyAlignment="1">
      <alignment horizontal="center" vertical="center"/>
    </xf>
    <xf numFmtId="169" fontId="20" fillId="0" borderId="37" xfId="0" applyNumberFormat="1" applyFont="1" applyBorder="1" applyAlignment="1">
      <alignment horizontal="center"/>
    </xf>
    <xf numFmtId="169" fontId="20" fillId="0" borderId="37" xfId="0" applyNumberFormat="1" applyFont="1" applyBorder="1" applyAlignment="1">
      <alignment horizontal="center" vertical="center"/>
    </xf>
    <xf numFmtId="169" fontId="21" fillId="0" borderId="32" xfId="1" applyNumberFormat="1" applyFont="1" applyBorder="1" applyAlignment="1">
      <alignment horizontal="center"/>
    </xf>
    <xf numFmtId="169" fontId="21" fillId="0" borderId="23" xfId="0" applyNumberFormat="1" applyFont="1" applyBorder="1" applyAlignment="1">
      <alignment horizontal="center"/>
    </xf>
    <xf numFmtId="0" fontId="21" fillId="0" borderId="19" xfId="0" applyFont="1" applyBorder="1" applyAlignment="1">
      <alignment horizontal="left" vertical="center"/>
    </xf>
    <xf numFmtId="0" fontId="21" fillId="0" borderId="21" xfId="0" applyFont="1" applyBorder="1" applyAlignment="1">
      <alignment horizontal="left" vertical="center"/>
    </xf>
    <xf numFmtId="0" fontId="21" fillId="0" borderId="24" xfId="0" applyFont="1" applyBorder="1" applyAlignment="1">
      <alignment horizontal="center" wrapText="1"/>
    </xf>
    <xf numFmtId="0" fontId="21" fillId="0" borderId="25" xfId="0" applyFont="1" applyBorder="1" applyAlignment="1">
      <alignment horizontal="left" vertical="center"/>
    </xf>
    <xf numFmtId="0" fontId="21" fillId="0" borderId="27" xfId="0" applyFont="1" applyBorder="1" applyAlignment="1">
      <alignment horizontal="left" vertical="center"/>
    </xf>
    <xf numFmtId="0" fontId="21" fillId="0" borderId="28" xfId="0" applyFont="1" applyBorder="1" applyAlignment="1">
      <alignment horizontal="center" wrapText="1"/>
    </xf>
    <xf numFmtId="0" fontId="20" fillId="0" borderId="24" xfId="0" applyFont="1" applyBorder="1"/>
    <xf numFmtId="164" fontId="20" fillId="0" borderId="24" xfId="1" applyNumberFormat="1" applyFont="1" applyBorder="1" applyAlignment="1">
      <alignment horizontal="right"/>
    </xf>
    <xf numFmtId="164" fontId="20" fillId="0" borderId="24" xfId="1" applyNumberFormat="1" applyFont="1" applyBorder="1" applyAlignment="1">
      <alignment horizontal="center"/>
    </xf>
    <xf numFmtId="0" fontId="20" fillId="0" borderId="6" xfId="0" applyFont="1" applyBorder="1"/>
    <xf numFmtId="164" fontId="20" fillId="0" borderId="6" xfId="1" applyNumberFormat="1" applyFont="1" applyBorder="1" applyAlignment="1">
      <alignment horizontal="right"/>
    </xf>
    <xf numFmtId="164" fontId="20" fillId="0" borderId="6" xfId="1" applyNumberFormat="1" applyFont="1" applyBorder="1" applyAlignment="1">
      <alignment horizontal="center"/>
    </xf>
    <xf numFmtId="164" fontId="20" fillId="0" borderId="6" xfId="0" applyNumberFormat="1" applyFont="1" applyBorder="1" applyAlignment="1">
      <alignment horizontal="right"/>
    </xf>
    <xf numFmtId="3" fontId="20" fillId="0" borderId="6" xfId="0" applyNumberFormat="1" applyFont="1" applyBorder="1" applyAlignment="1">
      <alignment horizontal="right"/>
    </xf>
    <xf numFmtId="0" fontId="20" fillId="0" borderId="6" xfId="0" applyFont="1" applyBorder="1" applyAlignment="1">
      <alignment horizontal="right"/>
    </xf>
    <xf numFmtId="0" fontId="20" fillId="0" borderId="46" xfId="0" applyFont="1" applyBorder="1" applyAlignment="1">
      <alignment horizontal="left" wrapText="1"/>
    </xf>
    <xf numFmtId="0" fontId="20" fillId="0" borderId="37" xfId="0" applyFont="1" applyBorder="1" applyAlignment="1">
      <alignment horizontal="left" wrapText="1"/>
    </xf>
    <xf numFmtId="0" fontId="20" fillId="0" borderId="28" xfId="0" applyFont="1" applyBorder="1"/>
    <xf numFmtId="3" fontId="20" fillId="0" borderId="28" xfId="0" applyNumberFormat="1" applyFont="1" applyBorder="1" applyAlignment="1">
      <alignment horizontal="right"/>
    </xf>
    <xf numFmtId="164" fontId="20" fillId="0" borderId="28" xfId="1" applyNumberFormat="1" applyFont="1" applyBorder="1" applyAlignment="1">
      <alignment horizontal="center"/>
    </xf>
    <xf numFmtId="3" fontId="20" fillId="0" borderId="0" xfId="0" applyNumberFormat="1" applyFont="1" applyAlignment="1">
      <alignment horizontal="right"/>
    </xf>
    <xf numFmtId="0" fontId="20" fillId="0" borderId="19" xfId="0" applyFont="1" applyBorder="1" applyAlignment="1">
      <alignment horizontal="left" vertical="center"/>
    </xf>
    <xf numFmtId="0" fontId="20" fillId="0" borderId="21" xfId="0" applyFont="1" applyBorder="1" applyAlignment="1">
      <alignment horizontal="left" vertical="center"/>
    </xf>
    <xf numFmtId="0" fontId="20" fillId="0" borderId="25" xfId="0" applyFont="1" applyBorder="1" applyAlignment="1">
      <alignment horizontal="left" vertical="center"/>
    </xf>
    <xf numFmtId="0" fontId="20" fillId="0" borderId="27" xfId="0" applyFont="1" applyBorder="1" applyAlignment="1">
      <alignment horizontal="left" vertical="center"/>
    </xf>
    <xf numFmtId="0" fontId="20" fillId="0" borderId="19" xfId="0" applyFont="1" applyBorder="1"/>
    <xf numFmtId="0" fontId="20" fillId="0" borderId="20" xfId="0" applyFont="1" applyBorder="1"/>
    <xf numFmtId="3" fontId="20" fillId="0" borderId="24" xfId="0" applyNumberFormat="1" applyFont="1" applyBorder="1"/>
    <xf numFmtId="3" fontId="20" fillId="0" borderId="6" xfId="0" applyNumberFormat="1" applyFont="1" applyBorder="1"/>
    <xf numFmtId="0" fontId="20" fillId="0" borderId="25" xfId="0" applyFont="1" applyBorder="1"/>
    <xf numFmtId="0" fontId="20" fillId="0" borderId="26" xfId="0" applyFont="1" applyBorder="1"/>
    <xf numFmtId="0" fontId="20" fillId="0" borderId="28" xfId="0" applyFont="1" applyBorder="1" applyAlignment="1">
      <alignment horizontal="right"/>
    </xf>
    <xf numFmtId="0" fontId="20" fillId="0" borderId="22" xfId="0" applyFont="1" applyBorder="1"/>
    <xf numFmtId="164" fontId="20" fillId="0" borderId="18" xfId="1" applyNumberFormat="1" applyFont="1" applyBorder="1"/>
    <xf numFmtId="3" fontId="20" fillId="0" borderId="18" xfId="0" applyNumberFormat="1" applyFont="1" applyBorder="1"/>
    <xf numFmtId="164" fontId="20" fillId="0" borderId="6" xfId="0" applyNumberFormat="1" applyFont="1" applyBorder="1" applyAlignment="1">
      <alignment horizontal="center"/>
    </xf>
    <xf numFmtId="164" fontId="20" fillId="0" borderId="6" xfId="1" applyNumberFormat="1" applyFont="1" applyBorder="1"/>
    <xf numFmtId="0" fontId="55" fillId="0" borderId="6" xfId="0" applyFont="1" applyBorder="1"/>
    <xf numFmtId="169" fontId="20" fillId="0" borderId="6" xfId="0" applyNumberFormat="1" applyFont="1" applyBorder="1"/>
    <xf numFmtId="43" fontId="20" fillId="0" borderId="6" xfId="1" applyFont="1" applyBorder="1"/>
    <xf numFmtId="164" fontId="20" fillId="0" borderId="18" xfId="0" applyNumberFormat="1" applyFont="1" applyBorder="1" applyAlignment="1">
      <alignment horizontal="center"/>
    </xf>
    <xf numFmtId="0" fontId="21" fillId="0" borderId="24" xfId="0" applyFont="1" applyBorder="1" applyAlignment="1">
      <alignment horizontal="center" vertical="center" wrapText="1"/>
    </xf>
    <xf numFmtId="0" fontId="21" fillId="0" borderId="28" xfId="0" applyFont="1" applyBorder="1" applyAlignment="1">
      <alignment horizontal="center" vertical="center" wrapText="1"/>
    </xf>
    <xf numFmtId="10" fontId="20" fillId="0" borderId="18" xfId="0" applyNumberFormat="1" applyFont="1" applyBorder="1" applyAlignment="1">
      <alignment horizontal="center"/>
    </xf>
    <xf numFmtId="0" fontId="21" fillId="0" borderId="24" xfId="0" applyFont="1" applyBorder="1" applyAlignment="1">
      <alignment horizontal="center"/>
    </xf>
    <xf numFmtId="0" fontId="56" fillId="0" borderId="4" xfId="0" applyFont="1" applyBorder="1" applyAlignment="1">
      <alignment horizontal="center" vertical="center" wrapText="1"/>
    </xf>
    <xf numFmtId="9" fontId="20" fillId="0" borderId="18" xfId="0" applyNumberFormat="1" applyFont="1" applyBorder="1" applyAlignment="1">
      <alignment horizontal="center"/>
    </xf>
    <xf numFmtId="0" fontId="20" fillId="0" borderId="59" xfId="0" applyFont="1" applyBorder="1" applyAlignment="1">
      <alignment horizontal="left" vertical="center"/>
    </xf>
    <xf numFmtId="0" fontId="20" fillId="0" borderId="31" xfId="0" applyFont="1" applyBorder="1" applyAlignment="1">
      <alignment horizontal="left" vertical="center"/>
    </xf>
    <xf numFmtId="0" fontId="21" fillId="0" borderId="39" xfId="0" applyFont="1" applyBorder="1" applyAlignment="1">
      <alignment horizontal="center" wrapText="1"/>
    </xf>
    <xf numFmtId="0" fontId="20" fillId="0" borderId="1" xfId="0" applyFont="1" applyBorder="1"/>
    <xf numFmtId="0" fontId="20" fillId="0" borderId="2" xfId="0" applyFont="1" applyBorder="1"/>
    <xf numFmtId="166" fontId="20" fillId="0" borderId="41" xfId="0" applyNumberFormat="1" applyFont="1" applyBorder="1"/>
    <xf numFmtId="166" fontId="20" fillId="0" borderId="42" xfId="0" applyNumberFormat="1" applyFont="1" applyBorder="1"/>
    <xf numFmtId="0" fontId="21" fillId="0" borderId="18" xfId="0" applyFont="1" applyBorder="1"/>
    <xf numFmtId="0" fontId="20" fillId="0" borderId="18" xfId="0" applyFont="1" applyBorder="1" applyAlignment="1">
      <alignment wrapText="1"/>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28" xfId="0" applyFont="1" applyBorder="1" applyAlignment="1">
      <alignment horizontal="left" vertical="center" wrapText="1"/>
    </xf>
    <xf numFmtId="0" fontId="20" fillId="0" borderId="4" xfId="0" applyFont="1" applyBorder="1" applyAlignment="1">
      <alignment horizontal="center"/>
    </xf>
    <xf numFmtId="0" fontId="20" fillId="0" borderId="4" xfId="0" applyFont="1" applyBorder="1"/>
    <xf numFmtId="0" fontId="20" fillId="0" borderId="28" xfId="0" applyFont="1" applyBorder="1" applyAlignment="1">
      <alignment horizontal="center"/>
    </xf>
    <xf numFmtId="166" fontId="21" fillId="0" borderId="0" xfId="0" applyNumberFormat="1" applyFont="1" applyAlignment="1">
      <alignment horizontal="right"/>
    </xf>
    <xf numFmtId="0" fontId="21" fillId="0" borderId="24" xfId="0" applyFont="1" applyBorder="1"/>
    <xf numFmtId="166" fontId="21" fillId="0" borderId="21" xfId="0" applyNumberFormat="1" applyFont="1" applyBorder="1" applyAlignment="1">
      <alignment horizontal="center" wrapText="1"/>
    </xf>
    <xf numFmtId="0" fontId="20" fillId="0" borderId="4" xfId="0" applyFont="1" applyBorder="1" applyAlignment="1">
      <alignment wrapText="1"/>
    </xf>
    <xf numFmtId="3" fontId="20" fillId="0" borderId="4" xfId="0" applyNumberFormat="1" applyFont="1" applyBorder="1" applyAlignment="1">
      <alignment horizontal="center"/>
    </xf>
    <xf numFmtId="166" fontId="21" fillId="0" borderId="23" xfId="0" applyNumberFormat="1" applyFont="1" applyBorder="1" applyAlignment="1">
      <alignment horizontal="center" wrapText="1"/>
    </xf>
    <xf numFmtId="0" fontId="21" fillId="0" borderId="6" xfId="0" applyFont="1" applyBorder="1" applyAlignment="1">
      <alignment horizontal="center"/>
    </xf>
    <xf numFmtId="0" fontId="21" fillId="0" borderId="6" xfId="0" applyFont="1" applyBorder="1"/>
    <xf numFmtId="0" fontId="21" fillId="0" borderId="37" xfId="0" applyFont="1" applyBorder="1" applyAlignment="1">
      <alignment horizontal="center"/>
    </xf>
    <xf numFmtId="0" fontId="21" fillId="0" borderId="28" xfId="0" applyFont="1" applyBorder="1"/>
    <xf numFmtId="166" fontId="20" fillId="0" borderId="27" xfId="0" applyNumberFormat="1" applyFont="1" applyBorder="1" applyAlignment="1">
      <alignment horizontal="center"/>
    </xf>
    <xf numFmtId="166" fontId="21" fillId="0" borderId="37" xfId="0" applyNumberFormat="1" applyFont="1" applyBorder="1" applyAlignment="1">
      <alignment horizontal="center"/>
    </xf>
    <xf numFmtId="166" fontId="20" fillId="0" borderId="27" xfId="0" applyNumberFormat="1" applyFont="1" applyBorder="1" applyAlignment="1">
      <alignment horizontal="right"/>
    </xf>
    <xf numFmtId="166" fontId="20" fillId="0" borderId="37" xfId="0" applyNumberFormat="1" applyFont="1" applyBorder="1"/>
    <xf numFmtId="0" fontId="20" fillId="0" borderId="6" xfId="0" applyFont="1" applyBorder="1" applyAlignment="1">
      <alignment horizontal="center"/>
    </xf>
    <xf numFmtId="0" fontId="20" fillId="0" borderId="39" xfId="0" applyFont="1" applyBorder="1" applyAlignment="1">
      <alignment horizontal="center"/>
    </xf>
    <xf numFmtId="166" fontId="20" fillId="0" borderId="39" xfId="0" applyNumberFormat="1" applyFont="1" applyBorder="1"/>
    <xf numFmtId="166" fontId="20" fillId="0" borderId="31" xfId="0" applyNumberFormat="1" applyFont="1" applyBorder="1"/>
    <xf numFmtId="166" fontId="21" fillId="0" borderId="21" xfId="0" applyNumberFormat="1" applyFont="1" applyBorder="1"/>
    <xf numFmtId="166" fontId="20" fillId="0" borderId="27" xfId="0" applyNumberFormat="1" applyFont="1" applyBorder="1"/>
    <xf numFmtId="0" fontId="21" fillId="0" borderId="46" xfId="0" applyFont="1" applyBorder="1" applyAlignment="1">
      <alignment horizontal="center"/>
    </xf>
    <xf numFmtId="0" fontId="21" fillId="0" borderId="9" xfId="0" applyFont="1" applyBorder="1"/>
    <xf numFmtId="0" fontId="20" fillId="0" borderId="46" xfId="0" applyFont="1" applyBorder="1" applyAlignment="1">
      <alignment horizontal="center"/>
    </xf>
    <xf numFmtId="0" fontId="20" fillId="0" borderId="10" xfId="0" applyFont="1" applyBorder="1"/>
    <xf numFmtId="0" fontId="20" fillId="0" borderId="25" xfId="0" applyFont="1" applyBorder="1" applyAlignment="1">
      <alignment horizontal="center"/>
    </xf>
    <xf numFmtId="0" fontId="20" fillId="0" borderId="12" xfId="0" applyFont="1" applyBorder="1"/>
    <xf numFmtId="0" fontId="20" fillId="0" borderId="24" xfId="0" applyFont="1" applyBorder="1" applyAlignment="1">
      <alignment horizontal="center"/>
    </xf>
    <xf numFmtId="166" fontId="55" fillId="0" borderId="21" xfId="0" applyNumberFormat="1" applyFont="1" applyBorder="1"/>
    <xf numFmtId="166" fontId="55" fillId="0" borderId="37" xfId="0" applyNumberFormat="1" applyFont="1" applyBorder="1"/>
    <xf numFmtId="0" fontId="21" fillId="0" borderId="13" xfId="0" applyFont="1" applyBorder="1"/>
    <xf numFmtId="0" fontId="20" fillId="0" borderId="15" xfId="0" applyFont="1" applyBorder="1"/>
    <xf numFmtId="0" fontId="20" fillId="0" borderId="9" xfId="0" applyFont="1" applyBorder="1"/>
    <xf numFmtId="0" fontId="20" fillId="0" borderId="5" xfId="0" applyFont="1" applyBorder="1"/>
    <xf numFmtId="0" fontId="20" fillId="0" borderId="16" xfId="0" applyFont="1" applyBorder="1"/>
    <xf numFmtId="0" fontId="21" fillId="0" borderId="18" xfId="0" applyFont="1" applyBorder="1" applyAlignment="1">
      <alignment horizontal="right"/>
    </xf>
    <xf numFmtId="166" fontId="20" fillId="0" borderId="6" xfId="0" applyNumberFormat="1" applyFont="1" applyBorder="1"/>
    <xf numFmtId="166" fontId="20" fillId="0" borderId="28" xfId="0" applyNumberFormat="1" applyFont="1" applyBorder="1"/>
    <xf numFmtId="0" fontId="20" fillId="0" borderId="0" xfId="0" applyFont="1" applyAlignment="1">
      <alignment horizontal="left" vertical="top" wrapText="1"/>
    </xf>
    <xf numFmtId="0" fontId="57" fillId="0" borderId="0" xfId="0" applyFont="1"/>
    <xf numFmtId="0" fontId="58" fillId="0" borderId="0" xfId="0" applyFont="1" applyAlignment="1">
      <alignment horizontal="left" vertical="top"/>
    </xf>
    <xf numFmtId="0" fontId="58" fillId="0" borderId="0" xfId="0" applyFont="1"/>
    <xf numFmtId="0" fontId="58" fillId="0" borderId="0" xfId="0" applyFont="1" applyAlignment="1">
      <alignment horizontal="left"/>
    </xf>
    <xf numFmtId="0" fontId="21" fillId="0" borderId="0" xfId="0" applyFont="1" applyAlignment="1">
      <alignment horizontal="center" vertical="top"/>
    </xf>
  </cellXfs>
  <cellStyles count="10">
    <cellStyle name="Comma" xfId="1" builtinId="3"/>
    <cellStyle name="Comma 2" xfId="5" xr:uid="{F436C708-7E94-4990-84E6-F25981985188}"/>
    <cellStyle name="Normal" xfId="0" builtinId="0"/>
    <cellStyle name="Normal 15" xfId="6" xr:uid="{BC66955C-8D7D-46AC-89E1-D9F22AE48775}"/>
    <cellStyle name="Normal 2" xfId="8" xr:uid="{004D7E5E-6D78-4F00-8FF0-1224F725A18C}"/>
    <cellStyle name="Normal 3" xfId="4" xr:uid="{A9E8FEF8-E8A4-4968-8C3C-AC1FD91EC299}"/>
    <cellStyle name="Normal 4" xfId="3" xr:uid="{9D6CCB6A-F1DC-4E8A-AD96-E4C68B195039}"/>
    <cellStyle name="Normal 5" xfId="7" xr:uid="{404F1B11-CE80-4472-BFA8-58692E2E9057}"/>
    <cellStyle name="Percent" xfId="2" builtinId="5"/>
    <cellStyle name="Percent 2" xfId="9" xr:uid="{2AF7F344-8D8C-4F74-8A5C-C72B791CA3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63" Type="http://schemas.openxmlformats.org/officeDocument/2006/relationships/externalLink" Target="externalLinks/externalLink31.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66" Type="http://schemas.openxmlformats.org/officeDocument/2006/relationships/externalLink" Target="externalLinks/externalLink34.xml"/><Relationship Id="rId5" Type="http://schemas.openxmlformats.org/officeDocument/2006/relationships/worksheet" Target="worksheets/sheet5.xml"/><Relationship Id="rId61" Type="http://schemas.openxmlformats.org/officeDocument/2006/relationships/externalLink" Target="externalLinks/externalLink2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64" Type="http://schemas.openxmlformats.org/officeDocument/2006/relationships/externalLink" Target="externalLinks/externalLink32.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externalLink" Target="externalLinks/externalLink3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externalLink" Target="externalLinks/externalLink28.xml"/><Relationship Id="rId65" Type="http://schemas.openxmlformats.org/officeDocument/2006/relationships/externalLink" Target="externalLinks/externalLink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7.xml"/><Relationship Id="rId34" Type="http://schemas.openxmlformats.org/officeDocument/2006/relationships/externalLink" Target="externalLinks/externalLink2.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20358671\Downloads\LTEL_Financials_31st%20March%202026%20-%20FINAL.20.04.xlsx" TargetMode="External"/><Relationship Id="rId1" Type="http://schemas.openxmlformats.org/officeDocument/2006/relationships/externalLinkPath" Target="LTEL_Financials_31st%20March%202026%20-%20FINAL.20.0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arsentoubro.sharepoint.com/sites/Group-BudgetFY2025-26/Shared%20Documents/Budget%20FY%202025-26/Closing%2025-26/LTEGL/LTEGL%20Draft%20financials%20for%20FY%202024-25_16-04-2025_1.1%20am.xlsx" TargetMode="External"/><Relationship Id="rId1" Type="http://schemas.openxmlformats.org/officeDocument/2006/relationships/externalLinkPath" Target="https://larsentoubro.sharepoint.com/sites/Group-BudgetFY2025-26/Shared%20Documents/Budget%20FY%202025-26/Closing%2025-26/LTEGL/LTEGL%20Draft%20financials%20for%20FY%202024-25_16-04-2025_1.1%20am.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larsentoubro.sharepoint.com/sites/Group-BudgetFY2025-26/Shared%20Documents/Budget%20FY%202025-26/Closing%2025-26/LTEGL/Shared%20by%20S&amp;T_Consider%20this%20for%20printing/LTEGL_Financials_31%20March%202025.xlsx" TargetMode="External"/><Relationship Id="rId1" Type="http://schemas.openxmlformats.org/officeDocument/2006/relationships/externalLinkPath" Target="https://larsentoubro.sharepoint.com/sites/Group-BudgetFY2025-26/Shared%20Documents/Budget%20FY%202025-26/Closing%2025-26/LTEGL/Shared%20by%20S&amp;T_Consider%20this%20for%20printing/LTEGL_Financials_31%20March%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ga3\e\DGA\Abhishek%20Ag\Audit%20HO\Service%20Tax%20Register\Input%20Credit%20not%20taken.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1/praman00/LOCALS~1/Temp/notesABBA1D/Emp%20leav%20stff%20leav/2009%20Employe.xls" TargetMode="External"/><Relationship Id="rId1" Type="http://schemas.openxmlformats.org/officeDocument/2006/relationships/externalLinkPath" Target="/DOCUME~1/praman00/LOCALS~1/Temp/notesABBA1D/Emp%20leav%20stff%20leav/2009%20Employ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larsentoubro.sharepoint.com/DOCUME~1/praman00/LOCALS~1/Temp/notesABBA1D/Emp%20leav%20stff%20leav/2009%20Employ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1\praman00\LOCALS~1\Temp\notesABBA1D\Emp%20leav%20stff%20leav\2009%20Employ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HEADER/Cost%20Recovery%20Plan%20for%20header%20R317.05.2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Documents%20and%20Settings\58706\My%20Documents\My%20Received%20Files\1STAFFDATA11201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larsentoubro.sharepoint.com/common$/PRODUCTION%20MANAGNMENT/SHOP%20PLANNING/Costing/HEADER/Cost%20Recovery%20Plan%20for%20header%20R1.01.09.1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pipe/Cost%20Recovery%20Plan%20%20pipe.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10.20.38.12\ebc\03%20MILEAGE\FUEL%20PRICE\2016\New%20format%20of%20fule%20rate\Petrol%201.06.201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HO-HR\Masters\Monthly%20Database%20-%202012-13.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20011406/Desktop/Mthly%20database.xls" TargetMode="External"/><Relationship Id="rId1" Type="http://schemas.openxmlformats.org/officeDocument/2006/relationships/externalLinkPath" Target="/Users/20011406/Desktop/Mthly%20databa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larsentoubro.sharepoint.com/Users/20011406/Desktop/Mthly%20databas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sers\20011406\Desktop\Mthly%20database.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larsentoubro.sharepoint.com/sites/Group-ACCTeam/Shared%20Documents/General/Budget/Budget%20FY%2024-25/Battery_FY24-25_Activities.xlsx" TargetMode="External"/><Relationship Id="rId1" Type="http://schemas.openxmlformats.org/officeDocument/2006/relationships/externalLinkPath" Target="https://larsentoubro.sharepoint.com/sites/Group-ACCTeam/Shared%20Documents/General/Budget/Budget%20FY%2024-25/Battery_FY24-25_Activities.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Finance%20&amp;%20Accounts\Budget\Budget%20FY%202025-26\Budget%20Guidelines\2512_LTEL_Budget_FY25-26_V0.xlsx" TargetMode="External"/><Relationship Id="rId1" Type="http://schemas.openxmlformats.org/officeDocument/2006/relationships/externalLinkPath" Target="https://larsentoubro.sharepoint.com/sites/Group-BudgetFY2025-26/Shared%20Documents/Budget%20FY%202025-26/Budget%20FY%202025-26/LTEL/2512_LTEL_Budget_FY25-26_V0.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J:\USER\SB\Live%20CTC\Analytics\2022-23\L&amp;T%20M4-B%20&amp;%20Above%20Analytics%20-%201st%20August%202023.xlsx" TargetMode="External"/><Relationship Id="rId1" Type="http://schemas.openxmlformats.org/officeDocument/2006/relationships/externalLinkPath" Target="file:///J:\USER\SB\Live%20CTC\Analytics\2022-23\L&amp;T%20M4-B%20&amp;%20Above%20Analytics%20-%201st%20August%202023.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Coil/cost%20recovery%20Plan%20for%20coil%20R2%2017.09.1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larsentoubro.sharepoint.com/PRODUCTION%20MANAGNMENT/SHOP%20PLANNING/1.HEADER%20AND%20MANIFOLD/Schedule/STATUS%20AND%20CONSTRAIN%20PLAN/Header%20status%20and%20constrain%20latest.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ocuments%20and%20Settings/UVM-CPD/Local%20Settings/Temp/Summary_ESOPs2006_23.05.2007%20MIPD%20chk.xls" TargetMode="External"/><Relationship Id="rId1" Type="http://schemas.openxmlformats.org/officeDocument/2006/relationships/externalLinkPath" Target="/Documents%20and%20Settings/UVM-CPD/Local%20Settings/Temp/Summary_ESOPs2006_23.05.2007%20MIPD%20ch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larsentoubro.sharepoint.com/Documents%20and%20Settings/UVM-CPD/Local%20Settings/Temp/Summary_ESOPs2006_23.05.2007%20MIPD%20chk.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ocuments%20and%20Settings\UVM-CPD\Local%20Settings\Temp\Summary_ESOPs2006_23.05.2007%20MIPD%20chk.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personal/kunal_mistry_larsentoubro_com/Documents/Drive%20Dump%202%20-%205th%20April%202020/Live%20CTC/photographs/Photograph%20file.xlsx" TargetMode="External"/><Relationship Id="rId1" Type="http://schemas.openxmlformats.org/officeDocument/2006/relationships/externalLinkPath" Target="/personal/kunal_mistry_larsentoubro_com/Documents/Drive%20Dump%202%20-%205th%20April%202020/Live%20CTC/photographs/Photograph%20fil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J:\USER\SB\Live%20CTC\Live%20CTC%20%20-%20Post%20Rewards%201st%20July%2022%20-%20Updated%20on%205th%20July%20with%20SK%20Inputs%20(Rewards%202023%20CTC)%20-%2021st%20July%202023.xlsx" TargetMode="External"/><Relationship Id="rId1" Type="http://schemas.openxmlformats.org/officeDocument/2006/relationships/externalLinkPath" Target="file:///J:\USER\SB\Live%20CTC\Live%20CTC%20%20-%20Post%20Rewards%201st%20July%2022%20-%20Updated%20on%205th%20July%20with%20SK%20Inputs%20(Rewards%202023%20CTC)%20-%2021st%20July%20202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larsentoubro.sharepoint.com/personal/kunal_mistry_larsentoubro_com/Documents/Drive%20Dump%202%20-%205th%20April%202020/Live%20CTC/photographs/Photograph%20fil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personal\kunal_mistry_larsentoubro_com\Documents\Drive%20Dump%202%20-%205th%20April%202020\Live%20CTC\photographs\Photograph%20fil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newchr\cb\USER\SB\Live%20CTC\photographs\Photograph%20file.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Panel/Cost%20Recovery%20Plan%20for%20panel%20R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Projects/JP/Header/SCHEDULE%20AND%20MC%20LOADING/Status/constrain/latest/L2%20SCHDULE%202010%20TO%202013/Combined%20Schedule%20for%20all%2008-02-11.xlsb"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larsentoubro.sharepoint.com/common$/PRODUCTION%20MANAGNMENT/SHOP%20PLANNING/1.HEADER%20AND%20MANIFOLD/Mabuchi%20san%20aug_11/header/manshift.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Projects/JP/Header/check%20sheet/LATEST/Check%20sheet%20for%20header%20jp-1%2015-11-21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larsentoubro.sharepoint.com/Users/20039668/AppData/Local/Temp/notesDAEDBA/Coil/Cost%20Recovery%20Plan%20for%20coil%20Revised%20On7Standard%20Step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AL ADJ"/>
      <sheetName val="Sheet3"/>
      <sheetName val="FOR PPT"/>
      <sheetName val="TB_DUMP_31122025"/>
      <sheetName val="PL AGENDA"/>
      <sheetName val="BS AGENDA"/>
      <sheetName val="BS"/>
      <sheetName val="TB31.03.26"/>
      <sheetName val="PL"/>
      <sheetName val="SOCE"/>
      <sheetName val="CashFlow"/>
      <sheetName val="TB Oct.24"/>
      <sheetName val="TB Nov. 24"/>
      <sheetName val="SOCIE"/>
      <sheetName val="TB_DUMP_07102025"/>
      <sheetName val="Sheet1"/>
      <sheetName val="Material Accouting Policies."/>
      <sheetName val=" 2"/>
      <sheetName val="3 CWIP"/>
      <sheetName val="2"/>
      <sheetName val="3"/>
      <sheetName val="4"/>
      <sheetName val=" 4"/>
      <sheetName val="5"/>
      <sheetName val="6"/>
      <sheetName val="7"/>
      <sheetName val="8"/>
      <sheetName val="9"/>
      <sheetName val="10"/>
      <sheetName val="11"/>
      <sheetName val="12"/>
      <sheetName val="13"/>
      <sheetName val="xx13"/>
      <sheetName val="14"/>
      <sheetName val="15"/>
      <sheetName val="15a"/>
      <sheetName val="16"/>
      <sheetName val="17"/>
      <sheetName val="18"/>
      <sheetName val="TB Q4 &amp; 24-25"/>
      <sheetName val="19"/>
      <sheetName val="20"/>
      <sheetName val="21"/>
      <sheetName val="22"/>
      <sheetName val="23"/>
      <sheetName val="22_Backup"/>
      <sheetName val="24"/>
      <sheetName val="25"/>
      <sheetName val=" TB"/>
      <sheetName val="26"/>
      <sheetName val="27 Ratios"/>
      <sheetName val="Note 28 to 43"/>
      <sheetName val="TB Sep.24"/>
      <sheetName val="TB Q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A2" t="str">
            <v>Notes forming part of financial statement</v>
          </cell>
        </row>
        <row r="5">
          <cell r="L5" t="str">
            <v>( Amt in Rs.)</v>
          </cell>
        </row>
        <row r="6">
          <cell r="H6" t="str">
            <v>As at 
March 31, 2026</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overed_Sheet1"/>
      <sheetName val="SGV"/>
      <sheetName val="Significant accounting policy"/>
      <sheetName val="5. Related Party Disclosures"/>
      <sheetName val="Balance Sheet"/>
      <sheetName val="P&amp;L"/>
      <sheetName val="Cashflow"/>
      <sheetName val="Cashflow (2)"/>
      <sheetName val="Cashflow Statement"/>
      <sheetName val="TB_Not useful"/>
      <sheetName val="TB_Q2_Grouping"/>
      <sheetName val="TB 23-24_Original"/>
      <sheetName val="For Sep 24 TB"/>
      <sheetName val="April-Sep 2024 TB_1.30 pm"/>
      <sheetName val="TB 09-10-2024"/>
      <sheetName val="TB_07-10-2024_6 PM"/>
      <sheetName val="TB_07-10-2024_4 pm"/>
      <sheetName val="TB_7 pm"/>
      <sheetName val="TB_Q-2 2024_07-10-2024_6.30 PM"/>
      <sheetName val="Streamlined TB Sep 2024 _Copy"/>
      <sheetName val="Monthly Cashflow"/>
      <sheetName val="Grouping"/>
      <sheetName val="SOCIE"/>
      <sheetName val="Streamlined TB_Original"/>
      <sheetName val="Sheet2"/>
      <sheetName val="Nov 24 TB_09-12-2024_6 pm"/>
      <sheetName val="Nov TB"/>
      <sheetName val="Dec 2024 TB_v2"/>
      <sheetName val="Q-3 TB"/>
      <sheetName val="TB"/>
      <sheetName val="2"/>
      <sheetName val="2B"/>
      <sheetName val="3 "/>
      <sheetName val="4 "/>
      <sheetName val="5"/>
      <sheetName val="6"/>
      <sheetName val="7"/>
      <sheetName val="8"/>
      <sheetName val="9"/>
      <sheetName val="Note 4_"/>
      <sheetName val="Note5"/>
      <sheetName val="10 "/>
      <sheetName val="11"/>
      <sheetName val="12"/>
      <sheetName val="13"/>
      <sheetName val="14"/>
      <sheetName val="15"/>
      <sheetName val="14a"/>
      <sheetName val="16"/>
      <sheetName val="Sheet1"/>
      <sheetName val="Note 16_"/>
      <sheetName val=" 17"/>
      <sheetName val=" 18"/>
      <sheetName val=" 19"/>
      <sheetName val=" 20"/>
      <sheetName val=" 21"/>
      <sheetName val="19"/>
      <sheetName val="Int Cost GL"/>
      <sheetName val="_19_Original"/>
      <sheetName val="22 "/>
      <sheetName val=" 23"/>
      <sheetName val=" 24"/>
      <sheetName val="21_EPS"/>
      <sheetName val="Wt Avg Shares"/>
      <sheetName val="Additional Entries Prov for Inc"/>
      <sheetName val="Note 1"/>
      <sheetName val="Note 3"/>
      <sheetName val="Note 4 (hidden)"/>
      <sheetName val="Note 4"/>
      <sheetName val="SCHD-3"/>
      <sheetName val="Note 7"/>
      <sheetName val="Note 8"/>
      <sheetName val="Note 11"/>
      <sheetName val="Note 12"/>
      <sheetName val="Deferred Tax"/>
      <sheetName val="21_Copy"/>
      <sheetName val="_21_Original"/>
      <sheetName val="25"/>
      <sheetName val="26"/>
      <sheetName val="27"/>
      <sheetName val="Var.-BS-YoY"/>
      <sheetName val="Notes to accounts_28-31"/>
      <sheetName val="KMP Data"/>
      <sheetName val="Financial Instrument disclosure"/>
      <sheetName val="Jayank Pandya"/>
      <sheetName val="Amar Shah"/>
      <sheetName val="Vikas Chaudhary"/>
      <sheetName val="DPA ROU Working"/>
      <sheetName val="Ratios for monthly FS"/>
      <sheetName val="TB PY"/>
      <sheetName val="Sheet3"/>
      <sheetName val="Income Tax Provision"/>
      <sheetName val="Ratios"/>
      <sheetName val="Trade Payable ageing"/>
      <sheetName val="Promoters Shareholding"/>
      <sheetName val="Debit N"/>
      <sheetName val="ANNEXURE-1-SEC-212"/>
      <sheetName val="RPT"/>
      <sheetName val="Advances due to L&amp;T MHI turbine"/>
      <sheetName val="mum enterprise"/>
      <sheetName val="dep. month"/>
      <sheetName val="Investment details"/>
      <sheetName val="Details given to Prasad"/>
    </sheetNames>
    <sheetDataSet>
      <sheetData sheetId="0"/>
      <sheetData sheetId="1"/>
      <sheetData sheetId="2"/>
      <sheetData sheetId="3"/>
      <sheetData sheetId="4">
        <row r="4">
          <cell r="P4" t="str">
            <v>( Amt in Rs.)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ow r="7">
          <cell r="P7" t="str">
            <v>For the year ended 
March 31, 2025</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GV"/>
      <sheetName val="Significant accounting policy"/>
      <sheetName val="5. Related Party Disclosures"/>
      <sheetName val="Balance Sheet"/>
      <sheetName val="P&amp;L"/>
      <sheetName val="Cashflow"/>
      <sheetName val="Cashflow (2)"/>
      <sheetName val="Cashflow Statement"/>
      <sheetName val="TB_Not useful"/>
      <sheetName val="TB_Q2_Grouping"/>
      <sheetName val="TB 23-24_Original"/>
      <sheetName val="For Sep 24 TB"/>
      <sheetName val="April-Sep 2024 TB_1.30 pm"/>
      <sheetName val="TB 09-10-2024"/>
      <sheetName val="TB_07-10-2024_6 PM"/>
      <sheetName val="TB_07-10-2024_4 pm"/>
      <sheetName val="TB_7 pm"/>
      <sheetName val="TB_Q-2 2024_07-10-2024_6.30 PM"/>
      <sheetName val="Streamlined TB Sep 2024 _Copy"/>
      <sheetName val="Monthly Cashflow"/>
      <sheetName val="Grouping"/>
      <sheetName val="SOCIE"/>
      <sheetName val="Sheet2"/>
      <sheetName val="Nov 24 TB_09-12-2024_6 pm"/>
      <sheetName val="Nov TB"/>
      <sheetName val="Dec 2024 TB_v2"/>
      <sheetName val="Q-3 TB"/>
      <sheetName val="2"/>
      <sheetName val="2B"/>
      <sheetName val="3 "/>
      <sheetName val="4 "/>
      <sheetName val="5"/>
      <sheetName val="6"/>
      <sheetName val="7"/>
      <sheetName val="8"/>
      <sheetName val="9"/>
      <sheetName val="Note 4_"/>
      <sheetName val="Note5"/>
      <sheetName val="10 "/>
      <sheetName val="11"/>
      <sheetName val="12"/>
      <sheetName val="13"/>
      <sheetName val="14"/>
      <sheetName val="15"/>
      <sheetName val="15a"/>
      <sheetName val="16"/>
      <sheetName val="Sheet1"/>
      <sheetName val="Note 16_"/>
      <sheetName val=" 17"/>
      <sheetName val=" 18"/>
      <sheetName val=" 19"/>
      <sheetName val=" 20"/>
      <sheetName val=" 21"/>
      <sheetName val="19"/>
      <sheetName val="Int Cost GL"/>
      <sheetName val="_19_Original"/>
      <sheetName val="22 "/>
      <sheetName val=" 23"/>
      <sheetName val=" 24"/>
      <sheetName val="21_EPS"/>
      <sheetName val="Wt Avg Shares"/>
      <sheetName val="Additional Entries Prov for Inc"/>
      <sheetName val="Note 1"/>
      <sheetName val="Note 3"/>
      <sheetName val="Note 4 (hidden)"/>
      <sheetName val="Note 4"/>
      <sheetName val="SCHD-3"/>
      <sheetName val="Note 7"/>
      <sheetName val="Note 8"/>
      <sheetName val="Note 11"/>
      <sheetName val="Note 12"/>
      <sheetName val="Deferred Tax"/>
      <sheetName val="21_Copy"/>
      <sheetName val="_21_Original"/>
      <sheetName val="25"/>
      <sheetName val="26"/>
      <sheetName val="27"/>
      <sheetName val="Var.-BS-YoY"/>
      <sheetName val="Notes to accounts_28-31"/>
      <sheetName val="KMP Data"/>
      <sheetName val="Financial Instrument disclosure"/>
      <sheetName val="Streamlined TB_Original"/>
      <sheetName val="TB"/>
      <sheetName val="Jayank Pandya"/>
      <sheetName val="Amar Shah"/>
      <sheetName val="Vikas Chaudhary"/>
      <sheetName val="DPA ROU Working"/>
      <sheetName val="Ratios for monthly FS"/>
      <sheetName val="TB PY"/>
      <sheetName val="Sheet3"/>
      <sheetName val="Income Tax Provision"/>
      <sheetName val="Ratios"/>
      <sheetName val="Trade Payable ageing"/>
      <sheetName val="Promoters Shareholding"/>
      <sheetName val="Debit N"/>
      <sheetName val="ANNEXURE-1-SEC-212"/>
      <sheetName val="RPT"/>
      <sheetName val="Advances due to L&amp;T MHI turbine"/>
      <sheetName val="mum enterprise"/>
      <sheetName val="dep. month"/>
      <sheetName val="Investment details"/>
      <sheetName val="Details given to Pras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6">
          <cell r="I6" t="str">
            <v>( Amt in Rs.)</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ING "/>
      <sheetName val="LEAVE"/>
      <sheetName val="SALARY"/>
      <sheetName val="Count Sum"/>
      <sheetName val="HEAD COUNT"/>
      <sheetName val="GRATUITY"/>
      <sheetName val="MASTER09"/>
      <sheetName val="MAR-09"/>
      <sheetName val="LOAN"/>
      <sheetName val="EMP 012009"/>
      <sheetName val="Sheet1"/>
      <sheetName val="caldr New (2)"/>
      <sheetName val="BU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EMP CODE</v>
          </cell>
          <cell r="B2" t="str">
            <v>EMPLOYEE</v>
          </cell>
          <cell r="C2" t="str">
            <v>DIVISION</v>
          </cell>
          <cell r="D2" t="str">
            <v>DEPARTMENT</v>
          </cell>
          <cell r="E2" t="str">
            <v>CONTRACT</v>
          </cell>
          <cell r="F2" t="str">
            <v>JOINING DATE</v>
          </cell>
          <cell r="G2" t="str">
            <v>BIRTH DATE</v>
          </cell>
          <cell r="H2" t="str">
            <v>GRADE</v>
          </cell>
          <cell r="I2" t="str">
            <v>JOB DESCRIPTION</v>
          </cell>
          <cell r="J2" t="str">
            <v>BANK NAME</v>
          </cell>
          <cell r="K2" t="str">
            <v>ACCOUNT NUMBER</v>
          </cell>
          <cell r="L2" t="str">
            <v>BASIC</v>
          </cell>
          <cell r="M2" t="str">
            <v>CA</v>
          </cell>
          <cell r="N2" t="str">
            <v>SP ALLOW</v>
          </cell>
          <cell r="O2" t="str">
            <v>OT LIMIT</v>
          </cell>
        </row>
        <row r="3">
          <cell r="A3">
            <v>202</v>
          </cell>
          <cell r="B3" t="str">
            <v>GOPINATHAN SUDARSANAN</v>
          </cell>
          <cell r="C3" t="str">
            <v>PRODUCTION</v>
          </cell>
          <cell r="D3" t="str">
            <v>UPHOLSTERY</v>
          </cell>
          <cell r="E3" t="str">
            <v>EXP</v>
          </cell>
          <cell r="F3">
            <v>34287</v>
          </cell>
          <cell r="G3">
            <v>22616</v>
          </cell>
          <cell r="H3" t="str">
            <v>22R</v>
          </cell>
          <cell r="I3" t="str">
            <v>MACHINIST</v>
          </cell>
          <cell r="J3" t="str">
            <v>BANK MUSCAT - GHALA INDUSTRIAL</v>
          </cell>
          <cell r="K3" t="str">
            <v>0167 243240084014</v>
          </cell>
          <cell r="L3">
            <v>94</v>
          </cell>
          <cell r="M3">
            <v>32</v>
          </cell>
          <cell r="N3">
            <v>0</v>
          </cell>
          <cell r="O3">
            <v>0</v>
          </cell>
        </row>
        <row r="4">
          <cell r="A4">
            <v>247</v>
          </cell>
          <cell r="B4" t="str">
            <v>PHILIP D'SOUZA</v>
          </cell>
          <cell r="C4" t="str">
            <v>PRODUCTION</v>
          </cell>
          <cell r="D4" t="str">
            <v>MACHINE SHOP</v>
          </cell>
          <cell r="E4" t="str">
            <v>EXP</v>
          </cell>
          <cell r="F4">
            <v>33354</v>
          </cell>
          <cell r="G4">
            <v>22970</v>
          </cell>
          <cell r="H4" t="str">
            <v>22R</v>
          </cell>
          <cell r="I4" t="str">
            <v>MACHINIST</v>
          </cell>
          <cell r="J4" t="str">
            <v>BANK MUSCAT - GHALA</v>
          </cell>
          <cell r="K4" t="str">
            <v>59 27272008401</v>
          </cell>
          <cell r="L4">
            <v>140</v>
          </cell>
          <cell r="M4">
            <v>36</v>
          </cell>
          <cell r="N4">
            <v>0</v>
          </cell>
          <cell r="O4">
            <v>0</v>
          </cell>
        </row>
        <row r="5">
          <cell r="A5">
            <v>268</v>
          </cell>
          <cell r="B5" t="str">
            <v>LESLEY FERNANDO H</v>
          </cell>
          <cell r="C5" t="str">
            <v>PRODUCTION</v>
          </cell>
          <cell r="D5" t="str">
            <v>MACHINE SHOP</v>
          </cell>
          <cell r="E5" t="str">
            <v>EXP</v>
          </cell>
          <cell r="F5">
            <v>33926</v>
          </cell>
          <cell r="G5">
            <v>19068</v>
          </cell>
          <cell r="H5" t="str">
            <v>22R</v>
          </cell>
          <cell r="I5" t="str">
            <v>MACHINIST</v>
          </cell>
          <cell r="J5" t="str">
            <v>BANK MUSCAT - GHALA INDUSTRIAL</v>
          </cell>
          <cell r="K5" t="str">
            <v>0167 106750091010</v>
          </cell>
          <cell r="L5">
            <v>93</v>
          </cell>
          <cell r="M5">
            <v>33</v>
          </cell>
          <cell r="N5">
            <v>0</v>
          </cell>
          <cell r="O5">
            <v>0</v>
          </cell>
        </row>
        <row r="6">
          <cell r="A6">
            <v>271</v>
          </cell>
          <cell r="B6" t="str">
            <v>VASUDEVAN KAVI RAJAM</v>
          </cell>
          <cell r="C6" t="str">
            <v>PRODUCTION</v>
          </cell>
          <cell r="D6" t="str">
            <v>MACHINE SHOP</v>
          </cell>
          <cell r="E6" t="str">
            <v>EXP</v>
          </cell>
          <cell r="F6">
            <v>33946</v>
          </cell>
          <cell r="G6">
            <v>23098</v>
          </cell>
          <cell r="H6" t="str">
            <v>20P</v>
          </cell>
          <cell r="I6" t="str">
            <v>CHARGE HAND</v>
          </cell>
          <cell r="J6" t="str">
            <v>O A B - RUWI</v>
          </cell>
          <cell r="K6" t="str">
            <v>3101 008756700</v>
          </cell>
          <cell r="L6">
            <v>145</v>
          </cell>
          <cell r="M6">
            <v>36</v>
          </cell>
          <cell r="N6">
            <v>0</v>
          </cell>
          <cell r="O6">
            <v>0</v>
          </cell>
        </row>
        <row r="7">
          <cell r="A7">
            <v>280</v>
          </cell>
          <cell r="B7" t="str">
            <v>NARESH KUMAR GOPALBHAI PATEL</v>
          </cell>
          <cell r="C7" t="str">
            <v>PRODUCTION</v>
          </cell>
          <cell r="D7" t="str">
            <v>MACHINE SHOP</v>
          </cell>
          <cell r="E7" t="str">
            <v>EXP</v>
          </cell>
          <cell r="F7">
            <v>33963</v>
          </cell>
          <cell r="G7">
            <v>25355</v>
          </cell>
          <cell r="H7" t="str">
            <v>20P</v>
          </cell>
          <cell r="I7" t="str">
            <v>CHARGE HAND</v>
          </cell>
          <cell r="J7" t="str">
            <v>BANK MUSCAT - GHALA INDUSTRIAL</v>
          </cell>
          <cell r="K7" t="str">
            <v>0167 106760091019</v>
          </cell>
          <cell r="L7">
            <v>115</v>
          </cell>
          <cell r="M7">
            <v>36</v>
          </cell>
          <cell r="N7">
            <v>0</v>
          </cell>
          <cell r="O7">
            <v>0</v>
          </cell>
        </row>
        <row r="8">
          <cell r="A8">
            <v>417</v>
          </cell>
          <cell r="B8" t="str">
            <v>BAGRATHI BANSRAJ</v>
          </cell>
          <cell r="C8" t="str">
            <v>PRODUCTION</v>
          </cell>
          <cell r="D8" t="str">
            <v>POLISHING</v>
          </cell>
          <cell r="E8" t="str">
            <v>EXP</v>
          </cell>
          <cell r="F8">
            <v>30913</v>
          </cell>
          <cell r="G8">
            <v>21551</v>
          </cell>
          <cell r="H8" t="str">
            <v>20P</v>
          </cell>
          <cell r="I8" t="str">
            <v>CHARGE HAND</v>
          </cell>
          <cell r="J8" t="str">
            <v>O A B - GHALA</v>
          </cell>
          <cell r="K8" t="str">
            <v>3119 31653 700</v>
          </cell>
          <cell r="L8">
            <v>145</v>
          </cell>
          <cell r="M8">
            <v>36</v>
          </cell>
          <cell r="N8">
            <v>0</v>
          </cell>
          <cell r="O8">
            <v>0</v>
          </cell>
        </row>
        <row r="9">
          <cell r="A9">
            <v>451</v>
          </cell>
          <cell r="B9" t="str">
            <v>GOVINDAN KALASANAN</v>
          </cell>
          <cell r="C9" t="str">
            <v>PRODUCTION</v>
          </cell>
          <cell r="D9" t="str">
            <v>POLISHING</v>
          </cell>
          <cell r="E9" t="str">
            <v>EXP</v>
          </cell>
          <cell r="F9">
            <v>33946</v>
          </cell>
          <cell r="G9">
            <v>19541</v>
          </cell>
          <cell r="H9" t="str">
            <v>22R</v>
          </cell>
          <cell r="I9" t="str">
            <v>POLISHER</v>
          </cell>
          <cell r="J9" t="str">
            <v>O A B - RUWI</v>
          </cell>
          <cell r="K9" t="str">
            <v>3101 008762700</v>
          </cell>
          <cell r="L9">
            <v>95</v>
          </cell>
          <cell r="M9">
            <v>36</v>
          </cell>
          <cell r="N9">
            <v>0</v>
          </cell>
          <cell r="O9">
            <v>0</v>
          </cell>
        </row>
        <row r="10">
          <cell r="A10">
            <v>459</v>
          </cell>
          <cell r="B10" t="str">
            <v>P SHOBHI PRASAD</v>
          </cell>
          <cell r="C10" t="str">
            <v>PRODUCTION</v>
          </cell>
          <cell r="D10" t="str">
            <v>POLISHING</v>
          </cell>
          <cell r="E10" t="str">
            <v>EXP</v>
          </cell>
          <cell r="F10">
            <v>34098</v>
          </cell>
          <cell r="G10">
            <v>24252</v>
          </cell>
          <cell r="H10" t="str">
            <v>22R</v>
          </cell>
          <cell r="I10" t="str">
            <v>POLISHER</v>
          </cell>
          <cell r="J10" t="str">
            <v>BANK MUSCAT - GHALA INDUSTRIAL</v>
          </cell>
          <cell r="K10" t="str">
            <v>0167 165050091013</v>
          </cell>
          <cell r="L10">
            <v>105</v>
          </cell>
          <cell r="M10">
            <v>36</v>
          </cell>
          <cell r="N10">
            <v>0</v>
          </cell>
          <cell r="O10">
            <v>0</v>
          </cell>
        </row>
        <row r="11">
          <cell r="A11">
            <v>462</v>
          </cell>
          <cell r="B11" t="str">
            <v>RAJENDRAPRASAD S M</v>
          </cell>
          <cell r="C11" t="str">
            <v>PRODUCTION</v>
          </cell>
          <cell r="D11" t="str">
            <v>POLISHING</v>
          </cell>
          <cell r="E11" t="str">
            <v>EXP</v>
          </cell>
          <cell r="F11">
            <v>34104</v>
          </cell>
          <cell r="G11">
            <v>21186</v>
          </cell>
          <cell r="H11" t="str">
            <v>22R</v>
          </cell>
          <cell r="I11" t="str">
            <v>POLISHER</v>
          </cell>
          <cell r="J11" t="str">
            <v>BANK MUSCAT - GHALA INDUSTRIAL</v>
          </cell>
          <cell r="K11" t="str">
            <v>0167 106770091018</v>
          </cell>
          <cell r="L11">
            <v>95</v>
          </cell>
          <cell r="M11">
            <v>36</v>
          </cell>
          <cell r="N11">
            <v>0</v>
          </cell>
          <cell r="O11">
            <v>0</v>
          </cell>
        </row>
        <row r="12">
          <cell r="A12">
            <v>464</v>
          </cell>
          <cell r="B12" t="str">
            <v>RAMPRASAD HIRAPRASAD</v>
          </cell>
          <cell r="C12" t="str">
            <v>PRODUCTION</v>
          </cell>
          <cell r="D12" t="str">
            <v>POLISHING</v>
          </cell>
          <cell r="E12" t="str">
            <v>EXP</v>
          </cell>
          <cell r="F12">
            <v>34113</v>
          </cell>
          <cell r="G12">
            <v>21551</v>
          </cell>
          <cell r="H12" t="str">
            <v>22R</v>
          </cell>
          <cell r="I12" t="str">
            <v>POLISHER</v>
          </cell>
          <cell r="J12" t="str">
            <v>BANK MUSCAT - GHALA INDUSTRIAL</v>
          </cell>
          <cell r="K12" t="str">
            <v>0167 106780091017</v>
          </cell>
          <cell r="L12">
            <v>90</v>
          </cell>
          <cell r="M12">
            <v>36</v>
          </cell>
          <cell r="N12">
            <v>0</v>
          </cell>
          <cell r="O12">
            <v>0</v>
          </cell>
        </row>
        <row r="13">
          <cell r="A13">
            <v>465</v>
          </cell>
          <cell r="B13" t="str">
            <v>RAMDHANI KALIPRASAD KAHAR</v>
          </cell>
          <cell r="C13" t="str">
            <v>PRODUCTION</v>
          </cell>
          <cell r="D13" t="str">
            <v>POLISHING</v>
          </cell>
          <cell r="E13" t="str">
            <v>EXP</v>
          </cell>
          <cell r="F13">
            <v>34115</v>
          </cell>
          <cell r="G13">
            <v>22225</v>
          </cell>
          <cell r="H13" t="str">
            <v>22R</v>
          </cell>
          <cell r="I13" t="str">
            <v>POLISHER</v>
          </cell>
          <cell r="J13" t="str">
            <v>O A B - GHALA</v>
          </cell>
          <cell r="K13" t="str">
            <v>3119 028437700</v>
          </cell>
          <cell r="L13">
            <v>120</v>
          </cell>
          <cell r="M13">
            <v>36</v>
          </cell>
          <cell r="N13">
            <v>0</v>
          </cell>
          <cell r="O13">
            <v>0</v>
          </cell>
        </row>
        <row r="14">
          <cell r="A14">
            <v>466</v>
          </cell>
          <cell r="B14" t="str">
            <v>KALICHARAN RAM SARAN</v>
          </cell>
          <cell r="C14" t="str">
            <v>PRODUCTION</v>
          </cell>
          <cell r="D14" t="str">
            <v>POLISHING</v>
          </cell>
          <cell r="E14" t="str">
            <v>EXP</v>
          </cell>
          <cell r="F14">
            <v>34134</v>
          </cell>
          <cell r="G14">
            <v>23570</v>
          </cell>
          <cell r="H14" t="str">
            <v>22R</v>
          </cell>
          <cell r="I14" t="str">
            <v>POLISHER</v>
          </cell>
          <cell r="J14" t="str">
            <v>O A B - RUWI</v>
          </cell>
          <cell r="K14" t="str">
            <v>3101 027646700</v>
          </cell>
          <cell r="L14">
            <v>95</v>
          </cell>
          <cell r="M14">
            <v>36</v>
          </cell>
          <cell r="N14">
            <v>0</v>
          </cell>
          <cell r="O14">
            <v>0</v>
          </cell>
        </row>
        <row r="15">
          <cell r="A15">
            <v>469</v>
          </cell>
          <cell r="B15" t="str">
            <v>RAMMILAN MANBHOG PASI</v>
          </cell>
          <cell r="C15" t="str">
            <v>PRODUCTION</v>
          </cell>
          <cell r="D15" t="str">
            <v>POLISHING</v>
          </cell>
          <cell r="E15" t="str">
            <v>EXP</v>
          </cell>
          <cell r="F15">
            <v>34134</v>
          </cell>
          <cell r="G15">
            <v>26526</v>
          </cell>
          <cell r="H15" t="str">
            <v>22R</v>
          </cell>
          <cell r="I15" t="str">
            <v>POLISHER</v>
          </cell>
          <cell r="J15" t="str">
            <v>BANK MUSCAT - GHALA INDUSTRIAL</v>
          </cell>
          <cell r="K15" t="str">
            <v>0167 22220008401</v>
          </cell>
          <cell r="L15">
            <v>100</v>
          </cell>
          <cell r="M15">
            <v>36</v>
          </cell>
          <cell r="N15">
            <v>0</v>
          </cell>
          <cell r="O15">
            <v>0</v>
          </cell>
        </row>
        <row r="16">
          <cell r="A16">
            <v>477</v>
          </cell>
          <cell r="B16" t="str">
            <v>SULAIMAN MOHAMED</v>
          </cell>
          <cell r="C16" t="str">
            <v>PRODUCTION</v>
          </cell>
          <cell r="D16" t="str">
            <v>VEENERING</v>
          </cell>
          <cell r="E16" t="str">
            <v>OMN</v>
          </cell>
          <cell r="F16">
            <v>34547</v>
          </cell>
          <cell r="G16">
            <v>27395</v>
          </cell>
          <cell r="H16" t="str">
            <v>22R</v>
          </cell>
          <cell r="I16" t="str">
            <v>POLISHER</v>
          </cell>
          <cell r="J16" t="str">
            <v>BANK MUSCAT - GHALA</v>
          </cell>
          <cell r="K16" t="str">
            <v>59 17357008401</v>
          </cell>
          <cell r="L16">
            <v>158</v>
          </cell>
          <cell r="M16">
            <v>70</v>
          </cell>
          <cell r="N16">
            <v>0</v>
          </cell>
          <cell r="O16">
            <v>0</v>
          </cell>
        </row>
        <row r="17">
          <cell r="A17">
            <v>479</v>
          </cell>
          <cell r="B17" t="str">
            <v>ASGAR ALI ALI MEAH</v>
          </cell>
          <cell r="C17" t="str">
            <v>PRODUCTION</v>
          </cell>
          <cell r="D17" t="str">
            <v>POLISHING</v>
          </cell>
          <cell r="E17" t="str">
            <v>EXP</v>
          </cell>
          <cell r="F17">
            <v>35746</v>
          </cell>
          <cell r="G17">
            <v>24268</v>
          </cell>
          <cell r="H17" t="str">
            <v>21Q</v>
          </cell>
          <cell r="I17" t="str">
            <v>POLISHER</v>
          </cell>
          <cell r="J17" t="str">
            <v>BANK MUSCAT - RUWI</v>
          </cell>
          <cell r="K17" t="str">
            <v>65 17105008401</v>
          </cell>
          <cell r="L17">
            <v>100</v>
          </cell>
          <cell r="M17">
            <v>36</v>
          </cell>
          <cell r="N17">
            <v>0</v>
          </cell>
          <cell r="O17">
            <v>0</v>
          </cell>
        </row>
        <row r="18">
          <cell r="A18">
            <v>481</v>
          </cell>
          <cell r="B18" t="str">
            <v>SHOUKATHALI KUNAMBATHOOR</v>
          </cell>
          <cell r="C18" t="str">
            <v>PRODUCTION</v>
          </cell>
          <cell r="D18" t="str">
            <v>POLISHING</v>
          </cell>
          <cell r="E18" t="str">
            <v>EXP</v>
          </cell>
          <cell r="F18">
            <v>36065</v>
          </cell>
          <cell r="G18">
            <v>24978</v>
          </cell>
          <cell r="H18" t="str">
            <v>22R</v>
          </cell>
          <cell r="I18" t="str">
            <v>POLISHER</v>
          </cell>
          <cell r="J18" t="str">
            <v>O A B - RUWI</v>
          </cell>
          <cell r="K18" t="str">
            <v>3101 055627700</v>
          </cell>
          <cell r="L18">
            <v>105</v>
          </cell>
          <cell r="M18">
            <v>32</v>
          </cell>
          <cell r="N18">
            <v>0</v>
          </cell>
          <cell r="O18">
            <v>0</v>
          </cell>
        </row>
        <row r="19">
          <cell r="A19">
            <v>482</v>
          </cell>
          <cell r="B19" t="str">
            <v>SAIMULAMDEEN PAVUTTAKUNNU</v>
          </cell>
          <cell r="C19" t="str">
            <v>PRODUCTION</v>
          </cell>
          <cell r="D19" t="str">
            <v>POLISHING</v>
          </cell>
          <cell r="E19" t="str">
            <v>EXP</v>
          </cell>
          <cell r="F19">
            <v>36065</v>
          </cell>
          <cell r="G19">
            <v>25679</v>
          </cell>
          <cell r="H19" t="str">
            <v>22R</v>
          </cell>
          <cell r="I19" t="str">
            <v>POLISHER</v>
          </cell>
          <cell r="J19" t="str">
            <v>BANK MUSCAT - GHALA INDUSTRIAL</v>
          </cell>
          <cell r="K19" t="str">
            <v>0168 17908 0084012</v>
          </cell>
          <cell r="L19">
            <v>95</v>
          </cell>
          <cell r="M19">
            <v>32</v>
          </cell>
          <cell r="N19">
            <v>0</v>
          </cell>
          <cell r="O19">
            <v>0</v>
          </cell>
        </row>
        <row r="20">
          <cell r="A20">
            <v>483</v>
          </cell>
          <cell r="B20" t="str">
            <v>RAMESH KUMAR</v>
          </cell>
          <cell r="C20" t="str">
            <v>PRODUCTION</v>
          </cell>
          <cell r="D20" t="str">
            <v>POLISHING</v>
          </cell>
          <cell r="E20" t="str">
            <v>EXP</v>
          </cell>
          <cell r="F20">
            <v>36149</v>
          </cell>
          <cell r="G20">
            <v>27681</v>
          </cell>
          <cell r="H20" t="str">
            <v>22R</v>
          </cell>
          <cell r="I20" t="str">
            <v>POLISHER</v>
          </cell>
          <cell r="J20" t="str">
            <v>BANK MUSCAT - GHALA INDUSTRIAL</v>
          </cell>
          <cell r="K20" t="str">
            <v>0167 129270091011</v>
          </cell>
          <cell r="L20">
            <v>90</v>
          </cell>
          <cell r="M20">
            <v>32</v>
          </cell>
          <cell r="N20">
            <v>0</v>
          </cell>
          <cell r="O20">
            <v>0</v>
          </cell>
        </row>
        <row r="21">
          <cell r="A21">
            <v>505</v>
          </cell>
          <cell r="B21" t="str">
            <v>MOHAMAD ALI</v>
          </cell>
          <cell r="C21" t="str">
            <v>PRODUCTION</v>
          </cell>
          <cell r="D21" t="str">
            <v>UPHOLSTERY</v>
          </cell>
          <cell r="E21" t="str">
            <v>EXP</v>
          </cell>
          <cell r="F21">
            <v>30005</v>
          </cell>
          <cell r="G21">
            <v>19856</v>
          </cell>
          <cell r="H21" t="str">
            <v>22R</v>
          </cell>
          <cell r="I21" t="str">
            <v>UPHOLSTERER</v>
          </cell>
          <cell r="J21" t="str">
            <v>O A B - RUWI</v>
          </cell>
          <cell r="K21" t="str">
            <v>3101 229318 500</v>
          </cell>
          <cell r="L21">
            <v>110</v>
          </cell>
          <cell r="M21">
            <v>32</v>
          </cell>
          <cell r="N21">
            <v>0</v>
          </cell>
          <cell r="O21">
            <v>0</v>
          </cell>
        </row>
        <row r="22">
          <cell r="A22">
            <v>509</v>
          </cell>
          <cell r="B22" t="str">
            <v>P D SOMABHAI</v>
          </cell>
          <cell r="C22" t="str">
            <v>PRODUCTION</v>
          </cell>
          <cell r="D22" t="str">
            <v>UPHOLSTERY</v>
          </cell>
          <cell r="E22" t="str">
            <v>EXP</v>
          </cell>
          <cell r="F22">
            <v>28682</v>
          </cell>
          <cell r="G22">
            <v>16589</v>
          </cell>
          <cell r="H22" t="str">
            <v>20P</v>
          </cell>
          <cell r="I22" t="str">
            <v>CHARGE HAND</v>
          </cell>
          <cell r="J22" t="str">
            <v>BANK MUSCAT - GHALA INDUSTRIAL</v>
          </cell>
          <cell r="K22" t="str">
            <v>0167 106800091014</v>
          </cell>
          <cell r="L22">
            <v>145</v>
          </cell>
          <cell r="M22">
            <v>36</v>
          </cell>
          <cell r="N22">
            <v>0</v>
          </cell>
          <cell r="O22">
            <v>0</v>
          </cell>
        </row>
        <row r="23">
          <cell r="A23">
            <v>520</v>
          </cell>
          <cell r="B23" t="str">
            <v>RAJI JACOB THARAKAN</v>
          </cell>
          <cell r="C23" t="str">
            <v>PRODUCTION</v>
          </cell>
          <cell r="D23" t="str">
            <v>UPHOLSTERY</v>
          </cell>
          <cell r="E23" t="str">
            <v>EXP</v>
          </cell>
          <cell r="F23">
            <v>32338</v>
          </cell>
          <cell r="G23">
            <v>22050</v>
          </cell>
          <cell r="H23" t="str">
            <v>22R</v>
          </cell>
          <cell r="I23" t="str">
            <v>UPHOLSTERER</v>
          </cell>
          <cell r="J23" t="str">
            <v>BANK MUSCAT - GHALA INDUSTRIAL</v>
          </cell>
          <cell r="K23" t="str">
            <v>0167 106810091012</v>
          </cell>
          <cell r="L23">
            <v>105</v>
          </cell>
          <cell r="M23">
            <v>36</v>
          </cell>
          <cell r="N23">
            <v>0</v>
          </cell>
          <cell r="O23">
            <v>0</v>
          </cell>
        </row>
        <row r="24">
          <cell r="A24">
            <v>521</v>
          </cell>
          <cell r="B24" t="str">
            <v>A JAYAKUMAR</v>
          </cell>
          <cell r="C24" t="str">
            <v>PRODUCTION</v>
          </cell>
          <cell r="D24" t="str">
            <v>UPHOLSTERY</v>
          </cell>
          <cell r="E24" t="str">
            <v>EXP</v>
          </cell>
          <cell r="F24">
            <v>32427</v>
          </cell>
          <cell r="G24">
            <v>21320</v>
          </cell>
          <cell r="H24" t="str">
            <v>22R</v>
          </cell>
          <cell r="I24" t="str">
            <v>UPHOLSTERER</v>
          </cell>
          <cell r="J24" t="str">
            <v>O A B - RUWI</v>
          </cell>
          <cell r="K24" t="str">
            <v>3101 007230 700</v>
          </cell>
          <cell r="L24">
            <v>100</v>
          </cell>
          <cell r="M24">
            <v>36</v>
          </cell>
          <cell r="N24">
            <v>0</v>
          </cell>
          <cell r="O24">
            <v>0</v>
          </cell>
        </row>
        <row r="25">
          <cell r="A25">
            <v>536</v>
          </cell>
          <cell r="B25" t="str">
            <v>T VINOD KUMAR</v>
          </cell>
          <cell r="C25" t="str">
            <v>PRODUCTION</v>
          </cell>
          <cell r="D25" t="str">
            <v>UPHOLSTERY</v>
          </cell>
          <cell r="E25" t="str">
            <v>EXP</v>
          </cell>
          <cell r="F25">
            <v>33698</v>
          </cell>
          <cell r="G25">
            <v>23480</v>
          </cell>
          <cell r="H25" t="str">
            <v>20P</v>
          </cell>
          <cell r="I25" t="str">
            <v>CHARGE HAND</v>
          </cell>
          <cell r="J25" t="str">
            <v>O A B - RUWI</v>
          </cell>
          <cell r="K25" t="str">
            <v>3101 4174 700</v>
          </cell>
          <cell r="L25">
            <v>150</v>
          </cell>
          <cell r="M25">
            <v>36</v>
          </cell>
          <cell r="N25">
            <v>0</v>
          </cell>
          <cell r="O25">
            <v>0</v>
          </cell>
        </row>
        <row r="26">
          <cell r="A26">
            <v>537</v>
          </cell>
          <cell r="B26" t="str">
            <v>R C TONY</v>
          </cell>
          <cell r="C26" t="str">
            <v>PRODUCTION</v>
          </cell>
          <cell r="D26" t="str">
            <v>UPHOLSTERY</v>
          </cell>
          <cell r="E26" t="str">
            <v>EXP</v>
          </cell>
          <cell r="F26">
            <v>33734</v>
          </cell>
          <cell r="G26">
            <v>21677</v>
          </cell>
          <cell r="H26" t="str">
            <v>19O</v>
          </cell>
          <cell r="I26" t="str">
            <v>SR.CHARGE HAND</v>
          </cell>
          <cell r="J26" t="str">
            <v>BANK MUSCAT - GHALA INDUSTRIAL</v>
          </cell>
          <cell r="K26" t="str">
            <v>167 106830091010</v>
          </cell>
          <cell r="L26">
            <v>160</v>
          </cell>
          <cell r="M26">
            <v>38</v>
          </cell>
          <cell r="N26">
            <v>0</v>
          </cell>
          <cell r="O26">
            <v>0</v>
          </cell>
        </row>
        <row r="27">
          <cell r="A27">
            <v>538</v>
          </cell>
          <cell r="B27" t="str">
            <v>JULIANUS PAUL D'SOUZA</v>
          </cell>
          <cell r="C27" t="str">
            <v>PRODUCTION</v>
          </cell>
          <cell r="D27" t="str">
            <v>UPHOLSTERY</v>
          </cell>
          <cell r="E27" t="str">
            <v>EXP</v>
          </cell>
          <cell r="F27">
            <v>33736</v>
          </cell>
          <cell r="G27">
            <v>24846</v>
          </cell>
          <cell r="H27" t="str">
            <v>22R</v>
          </cell>
          <cell r="I27" t="str">
            <v>UPHOLSTERER</v>
          </cell>
          <cell r="J27" t="str">
            <v>O A B - RUWI</v>
          </cell>
          <cell r="K27" t="str">
            <v>3101 005836700</v>
          </cell>
          <cell r="L27">
            <v>106</v>
          </cell>
          <cell r="M27">
            <v>36</v>
          </cell>
          <cell r="N27">
            <v>0</v>
          </cell>
          <cell r="O27">
            <v>0</v>
          </cell>
        </row>
        <row r="28">
          <cell r="A28">
            <v>541</v>
          </cell>
          <cell r="B28" t="str">
            <v>MOHD AHMAD</v>
          </cell>
          <cell r="C28" t="str">
            <v>PRODUCTION</v>
          </cell>
          <cell r="D28" t="str">
            <v>UPHOLSTERY</v>
          </cell>
          <cell r="E28" t="str">
            <v>EXP</v>
          </cell>
          <cell r="F28">
            <v>33736</v>
          </cell>
          <cell r="G28">
            <v>24938</v>
          </cell>
          <cell r="H28" t="str">
            <v>22R</v>
          </cell>
          <cell r="I28" t="str">
            <v>UPHOLSTERER</v>
          </cell>
          <cell r="J28" t="str">
            <v>BANK MUSCAT - GHALA INDUSTRIAL</v>
          </cell>
          <cell r="K28" t="str">
            <v>167 87428</v>
          </cell>
          <cell r="L28">
            <v>111</v>
          </cell>
          <cell r="M28">
            <v>36</v>
          </cell>
          <cell r="N28">
            <v>0</v>
          </cell>
          <cell r="O28">
            <v>0</v>
          </cell>
        </row>
        <row r="29">
          <cell r="A29">
            <v>549</v>
          </cell>
          <cell r="B29" t="str">
            <v>NASSER MOHAMED ISSA</v>
          </cell>
          <cell r="C29" t="str">
            <v>PRODUCTION</v>
          </cell>
          <cell r="D29" t="str">
            <v>UPHOLSTERY</v>
          </cell>
          <cell r="E29" t="str">
            <v>OMN</v>
          </cell>
          <cell r="F29">
            <v>34380</v>
          </cell>
          <cell r="G29">
            <v>17533</v>
          </cell>
          <cell r="H29" t="str">
            <v>22R</v>
          </cell>
          <cell r="I29" t="str">
            <v>UPHOLSTERER</v>
          </cell>
          <cell r="J29" t="str">
            <v>O I B - SIDAB</v>
          </cell>
          <cell r="K29" t="str">
            <v>0 401725701</v>
          </cell>
          <cell r="L29">
            <v>150</v>
          </cell>
          <cell r="M29">
            <v>70</v>
          </cell>
          <cell r="N29">
            <v>0</v>
          </cell>
          <cell r="O29">
            <v>0</v>
          </cell>
        </row>
        <row r="30">
          <cell r="A30">
            <v>551</v>
          </cell>
          <cell r="B30" t="str">
            <v>KHAMIS MUBARAK</v>
          </cell>
          <cell r="C30" t="str">
            <v>PRODUCTION</v>
          </cell>
          <cell r="D30" t="str">
            <v>UPHOLSTERY</v>
          </cell>
          <cell r="E30" t="str">
            <v>OMN</v>
          </cell>
          <cell r="F30">
            <v>34547</v>
          </cell>
          <cell r="G30">
            <v>27395</v>
          </cell>
          <cell r="H30" t="str">
            <v>22R</v>
          </cell>
          <cell r="I30" t="str">
            <v>UPHOLSTERER</v>
          </cell>
          <cell r="J30" t="str">
            <v>BANK MUSCAT - GHALA</v>
          </cell>
          <cell r="K30" t="str">
            <v>59 28676008401</v>
          </cell>
          <cell r="L30">
            <v>155</v>
          </cell>
          <cell r="M30">
            <v>70</v>
          </cell>
          <cell r="N30">
            <v>0</v>
          </cell>
          <cell r="O30">
            <v>0</v>
          </cell>
        </row>
        <row r="31">
          <cell r="A31">
            <v>553</v>
          </cell>
          <cell r="B31" t="str">
            <v>SALIHKHALIFA</v>
          </cell>
          <cell r="C31" t="str">
            <v>PRODUCTION</v>
          </cell>
          <cell r="D31" t="str">
            <v>MACHINE SHOP</v>
          </cell>
          <cell r="E31" t="str">
            <v>OMN</v>
          </cell>
          <cell r="F31">
            <v>34547</v>
          </cell>
          <cell r="G31">
            <v>25569</v>
          </cell>
          <cell r="H31" t="str">
            <v>22R</v>
          </cell>
          <cell r="I31" t="str">
            <v>MACHINIST</v>
          </cell>
          <cell r="J31" t="str">
            <v>BANK MUSCAT - GHALA</v>
          </cell>
          <cell r="K31" t="str">
            <v>59 84435008401</v>
          </cell>
          <cell r="L31">
            <v>160</v>
          </cell>
          <cell r="M31">
            <v>70</v>
          </cell>
          <cell r="N31">
            <v>0</v>
          </cell>
          <cell r="O31">
            <v>0</v>
          </cell>
        </row>
        <row r="32">
          <cell r="A32">
            <v>561</v>
          </cell>
          <cell r="B32" t="str">
            <v>VASU SAMBASIVAN</v>
          </cell>
          <cell r="C32" t="str">
            <v>PRODUCTION</v>
          </cell>
          <cell r="D32" t="str">
            <v>UPHOLSTERY</v>
          </cell>
          <cell r="E32" t="str">
            <v>EXP</v>
          </cell>
          <cell r="F32">
            <v>35043</v>
          </cell>
          <cell r="G32">
            <v>19756</v>
          </cell>
          <cell r="H32" t="str">
            <v>21Q</v>
          </cell>
          <cell r="I32" t="str">
            <v>UPHOLSTERER</v>
          </cell>
          <cell r="J32" t="str">
            <v>O A B - RUWI</v>
          </cell>
          <cell r="K32" t="str">
            <v>3101 066165 700</v>
          </cell>
          <cell r="L32">
            <v>105</v>
          </cell>
          <cell r="M32">
            <v>36</v>
          </cell>
          <cell r="N32">
            <v>0</v>
          </cell>
          <cell r="O32">
            <v>0</v>
          </cell>
        </row>
        <row r="33">
          <cell r="A33">
            <v>563</v>
          </cell>
          <cell r="B33" t="str">
            <v>PADIL MELWIN D'SOUSA</v>
          </cell>
          <cell r="C33" t="str">
            <v>PRODUCTION</v>
          </cell>
          <cell r="D33" t="str">
            <v>TRANSPORT</v>
          </cell>
          <cell r="E33" t="str">
            <v>EXP</v>
          </cell>
          <cell r="F33">
            <v>35291</v>
          </cell>
          <cell r="G33">
            <v>22370</v>
          </cell>
          <cell r="H33" t="str">
            <v>22R</v>
          </cell>
          <cell r="I33" t="str">
            <v>UPHOLSTERER</v>
          </cell>
          <cell r="J33" t="str">
            <v>BANK MUSCAT - GHALA INDUSTRIAL</v>
          </cell>
          <cell r="K33" t="str">
            <v>0167 106850091018</v>
          </cell>
          <cell r="L33">
            <v>98</v>
          </cell>
          <cell r="M33">
            <v>32</v>
          </cell>
          <cell r="N33">
            <v>0</v>
          </cell>
          <cell r="O33">
            <v>0</v>
          </cell>
        </row>
        <row r="34">
          <cell r="A34">
            <v>564</v>
          </cell>
          <cell r="B34" t="str">
            <v>VIJAYAN PALLIYIL ARUMUGAN</v>
          </cell>
          <cell r="C34" t="str">
            <v>PRODUCTION</v>
          </cell>
          <cell r="D34" t="str">
            <v>UPHOLSTERY</v>
          </cell>
          <cell r="E34" t="str">
            <v>EXP</v>
          </cell>
          <cell r="F34">
            <v>35309</v>
          </cell>
          <cell r="G34">
            <v>23847</v>
          </cell>
          <cell r="H34" t="str">
            <v>22R</v>
          </cell>
          <cell r="I34" t="str">
            <v>UPHOLSTERER</v>
          </cell>
          <cell r="J34" t="str">
            <v>BANK MUSCAT - GHALA INDUSTRIAL</v>
          </cell>
          <cell r="K34" t="str">
            <v>0167 20428008401</v>
          </cell>
          <cell r="L34">
            <v>98</v>
          </cell>
          <cell r="M34">
            <v>36</v>
          </cell>
          <cell r="N34">
            <v>0</v>
          </cell>
          <cell r="O34">
            <v>0</v>
          </cell>
        </row>
        <row r="35">
          <cell r="A35">
            <v>566</v>
          </cell>
          <cell r="B35" t="str">
            <v>SUBRAMANIAM KALLIL</v>
          </cell>
          <cell r="C35" t="str">
            <v>PRODUCTION</v>
          </cell>
          <cell r="D35" t="str">
            <v>UPHOLSTERY</v>
          </cell>
          <cell r="E35" t="str">
            <v>EXP</v>
          </cell>
          <cell r="F35">
            <v>35309</v>
          </cell>
          <cell r="G35">
            <v>24180</v>
          </cell>
          <cell r="H35" t="str">
            <v>20P</v>
          </cell>
          <cell r="I35" t="str">
            <v>CHARGE HAND</v>
          </cell>
          <cell r="J35" t="str">
            <v>BANK MUSCAT - GHALA</v>
          </cell>
          <cell r="K35" t="str">
            <v>59 26977008401</v>
          </cell>
          <cell r="L35">
            <v>140</v>
          </cell>
          <cell r="M35">
            <v>36</v>
          </cell>
          <cell r="N35">
            <v>0</v>
          </cell>
          <cell r="O35">
            <v>0</v>
          </cell>
        </row>
        <row r="36">
          <cell r="A36">
            <v>567</v>
          </cell>
          <cell r="B36" t="str">
            <v>HARMESH LAL</v>
          </cell>
          <cell r="C36" t="str">
            <v>PRODUCTION</v>
          </cell>
          <cell r="D36" t="str">
            <v>UPHOLSTERY</v>
          </cell>
          <cell r="E36" t="str">
            <v>EXP</v>
          </cell>
          <cell r="F36">
            <v>35367</v>
          </cell>
          <cell r="G36">
            <v>26703</v>
          </cell>
          <cell r="H36" t="str">
            <v>22R</v>
          </cell>
          <cell r="I36" t="str">
            <v>UPHOLSTERER</v>
          </cell>
          <cell r="J36" t="str">
            <v>BANK MUSCAT - GHALA INDUSTRIAL</v>
          </cell>
          <cell r="K36" t="str">
            <v>0167 106860091017</v>
          </cell>
          <cell r="L36">
            <v>95</v>
          </cell>
          <cell r="M36">
            <v>36</v>
          </cell>
          <cell r="N36">
            <v>0</v>
          </cell>
          <cell r="O36">
            <v>0</v>
          </cell>
        </row>
        <row r="37">
          <cell r="A37">
            <v>570</v>
          </cell>
          <cell r="B37" t="str">
            <v>KASHMIR SINGH</v>
          </cell>
          <cell r="C37" t="str">
            <v>PRODUCTION</v>
          </cell>
          <cell r="D37" t="str">
            <v>UPHOLSTERY</v>
          </cell>
          <cell r="E37" t="str">
            <v>EXP</v>
          </cell>
          <cell r="F37">
            <v>35367</v>
          </cell>
          <cell r="G37">
            <v>20900</v>
          </cell>
          <cell r="H37" t="str">
            <v>22R</v>
          </cell>
          <cell r="I37" t="str">
            <v>UPHOLSTERER</v>
          </cell>
          <cell r="J37" t="str">
            <v>O A B - RUWI</v>
          </cell>
          <cell r="K37" t="str">
            <v>3101 040352700</v>
          </cell>
          <cell r="L37">
            <v>98</v>
          </cell>
          <cell r="M37">
            <v>36</v>
          </cell>
          <cell r="N37">
            <v>0</v>
          </cell>
          <cell r="O37">
            <v>0</v>
          </cell>
        </row>
        <row r="38">
          <cell r="A38">
            <v>575</v>
          </cell>
          <cell r="B38" t="str">
            <v>NATARAJA THEVAR VENKATACHALAM</v>
          </cell>
          <cell r="C38" t="str">
            <v>PRODUCTION</v>
          </cell>
          <cell r="D38" t="str">
            <v>UPHOLSTERY</v>
          </cell>
          <cell r="E38" t="str">
            <v>EXP</v>
          </cell>
          <cell r="F38">
            <v>35408</v>
          </cell>
          <cell r="G38">
            <v>26096</v>
          </cell>
          <cell r="H38" t="str">
            <v>20P</v>
          </cell>
          <cell r="I38" t="str">
            <v>CHARGE HAND</v>
          </cell>
          <cell r="J38" t="str">
            <v>O A B - RUWI</v>
          </cell>
          <cell r="K38" t="str">
            <v>3101 008860700</v>
          </cell>
          <cell r="L38">
            <v>122</v>
          </cell>
          <cell r="M38">
            <v>36</v>
          </cell>
          <cell r="N38">
            <v>0</v>
          </cell>
          <cell r="O38">
            <v>0</v>
          </cell>
        </row>
        <row r="39">
          <cell r="A39">
            <v>576</v>
          </cell>
          <cell r="B39" t="str">
            <v>GANGADHARAN SIVADASAN</v>
          </cell>
          <cell r="C39" t="str">
            <v>PRODUCTION</v>
          </cell>
          <cell r="D39" t="str">
            <v>UPHOLSTERY</v>
          </cell>
          <cell r="E39" t="str">
            <v>EXP</v>
          </cell>
          <cell r="F39">
            <v>35421</v>
          </cell>
          <cell r="G39">
            <v>19523</v>
          </cell>
          <cell r="H39" t="str">
            <v>20P</v>
          </cell>
          <cell r="I39" t="str">
            <v>CHARGE HAND</v>
          </cell>
          <cell r="J39" t="str">
            <v>BANK MUSCAT - GHALA INDUSTRIAL</v>
          </cell>
          <cell r="K39" t="str">
            <v>0167 132760091016</v>
          </cell>
          <cell r="L39">
            <v>95</v>
          </cell>
          <cell r="M39">
            <v>36</v>
          </cell>
          <cell r="N39">
            <v>0</v>
          </cell>
          <cell r="O39">
            <v>0</v>
          </cell>
        </row>
        <row r="40">
          <cell r="A40">
            <v>578</v>
          </cell>
          <cell r="B40" t="str">
            <v>THANKAPPAN SARADABABU</v>
          </cell>
          <cell r="C40" t="str">
            <v>PRODUCTION</v>
          </cell>
          <cell r="D40" t="str">
            <v>UPHOLSTERY</v>
          </cell>
          <cell r="E40" t="str">
            <v>EXP</v>
          </cell>
          <cell r="F40">
            <v>35466</v>
          </cell>
          <cell r="G40">
            <v>22791</v>
          </cell>
          <cell r="H40" t="str">
            <v>22R</v>
          </cell>
          <cell r="I40" t="str">
            <v>UPHOLSTERER</v>
          </cell>
          <cell r="J40" t="str">
            <v>O A B - RUWI</v>
          </cell>
          <cell r="K40" t="str">
            <v>3101 065614 700</v>
          </cell>
          <cell r="L40">
            <v>92</v>
          </cell>
          <cell r="M40">
            <v>32</v>
          </cell>
          <cell r="N40">
            <v>0</v>
          </cell>
          <cell r="O40">
            <v>0</v>
          </cell>
        </row>
        <row r="41">
          <cell r="A41">
            <v>579</v>
          </cell>
          <cell r="B41" t="str">
            <v>MOHANAN VIDITHURAKKAI</v>
          </cell>
          <cell r="C41" t="str">
            <v>PRODUCTION</v>
          </cell>
          <cell r="D41" t="str">
            <v>UPHOLSTERY</v>
          </cell>
          <cell r="E41" t="str">
            <v>EXP</v>
          </cell>
          <cell r="F41">
            <v>35560</v>
          </cell>
          <cell r="G41">
            <v>22729</v>
          </cell>
          <cell r="H41" t="str">
            <v>22R</v>
          </cell>
          <cell r="I41" t="str">
            <v>TAILOR</v>
          </cell>
          <cell r="J41" t="str">
            <v>O A B - RUWI</v>
          </cell>
          <cell r="K41" t="str">
            <v>3101 066169 700</v>
          </cell>
          <cell r="L41">
            <v>102</v>
          </cell>
          <cell r="M41">
            <v>36</v>
          </cell>
          <cell r="N41">
            <v>0</v>
          </cell>
          <cell r="O41">
            <v>0</v>
          </cell>
        </row>
        <row r="42">
          <cell r="A42">
            <v>581</v>
          </cell>
          <cell r="B42" t="str">
            <v>SOM NATH GURDAS RAM</v>
          </cell>
          <cell r="C42" t="str">
            <v>PRODUCTION</v>
          </cell>
          <cell r="D42" t="str">
            <v>UPHOLSTERY</v>
          </cell>
          <cell r="E42" t="str">
            <v>EXP</v>
          </cell>
          <cell r="F42">
            <v>35763</v>
          </cell>
          <cell r="G42">
            <v>25843</v>
          </cell>
          <cell r="H42" t="str">
            <v>21Q</v>
          </cell>
          <cell r="I42" t="str">
            <v>UPHOLSTERER</v>
          </cell>
          <cell r="J42" t="str">
            <v>BANK MUSCAT - GHALA INDUSTRIAL</v>
          </cell>
          <cell r="K42" t="str">
            <v>0167 106880091015</v>
          </cell>
          <cell r="L42">
            <v>98</v>
          </cell>
          <cell r="M42">
            <v>36</v>
          </cell>
          <cell r="N42">
            <v>0</v>
          </cell>
          <cell r="O42">
            <v>0</v>
          </cell>
        </row>
        <row r="43">
          <cell r="A43">
            <v>587</v>
          </cell>
          <cell r="B43" t="str">
            <v>ANADHAKATTU P SALIM S</v>
          </cell>
          <cell r="C43" t="str">
            <v>PRODUCTION</v>
          </cell>
          <cell r="D43" t="str">
            <v>MACHINE SHOP</v>
          </cell>
          <cell r="E43" t="str">
            <v>EXP</v>
          </cell>
          <cell r="F43">
            <v>35810</v>
          </cell>
          <cell r="G43">
            <v>27516</v>
          </cell>
          <cell r="H43" t="str">
            <v>21Q</v>
          </cell>
          <cell r="I43" t="str">
            <v>UPHOLSTERER</v>
          </cell>
          <cell r="J43" t="str">
            <v>BANK MUSCAT - GHALA INDUSTRIAL</v>
          </cell>
          <cell r="K43" t="str">
            <v>0167 106890091014</v>
          </cell>
          <cell r="L43">
            <v>85</v>
          </cell>
          <cell r="M43">
            <v>32</v>
          </cell>
          <cell r="N43">
            <v>0</v>
          </cell>
          <cell r="O43">
            <v>0</v>
          </cell>
        </row>
        <row r="44">
          <cell r="A44">
            <v>596</v>
          </cell>
          <cell r="B44" t="str">
            <v>KHALID MUBARAK ALI AL SHIBLI</v>
          </cell>
          <cell r="C44" t="str">
            <v>PRODUCTION</v>
          </cell>
          <cell r="D44" t="str">
            <v>UPHOLSTERY</v>
          </cell>
          <cell r="E44" t="str">
            <v>OMN</v>
          </cell>
          <cell r="F44">
            <v>36194</v>
          </cell>
          <cell r="G44">
            <v>28126</v>
          </cell>
          <cell r="H44" t="str">
            <v>22R</v>
          </cell>
          <cell r="I44" t="str">
            <v>ASSISTANT UPHOLSTERER</v>
          </cell>
          <cell r="J44" t="str">
            <v>BANK MUSCAT - SOHAR</v>
          </cell>
          <cell r="K44" t="str">
            <v>48 200290084011</v>
          </cell>
          <cell r="L44">
            <v>145</v>
          </cell>
          <cell r="M44">
            <v>60</v>
          </cell>
          <cell r="N44">
            <v>0</v>
          </cell>
          <cell r="O44">
            <v>0</v>
          </cell>
        </row>
        <row r="45">
          <cell r="A45">
            <v>598</v>
          </cell>
          <cell r="B45" t="str">
            <v>MOHAMMED HAMOOD M AL OWAISI</v>
          </cell>
          <cell r="C45" t="str">
            <v>PRODUCTION</v>
          </cell>
          <cell r="D45" t="str">
            <v>UPHOLSTERY</v>
          </cell>
          <cell r="E45" t="str">
            <v>OMN</v>
          </cell>
          <cell r="F45">
            <v>36194</v>
          </cell>
          <cell r="G45">
            <v>28938</v>
          </cell>
          <cell r="H45" t="str">
            <v>22R</v>
          </cell>
          <cell r="I45" t="str">
            <v>ASSISTANT UPHOLSTERER</v>
          </cell>
          <cell r="J45" t="str">
            <v>BANK MUSCAT - GHALA</v>
          </cell>
          <cell r="K45" t="str">
            <v>59 139450084015</v>
          </cell>
          <cell r="L45">
            <v>140</v>
          </cell>
          <cell r="M45">
            <v>60</v>
          </cell>
          <cell r="N45">
            <v>0</v>
          </cell>
          <cell r="O45">
            <v>0</v>
          </cell>
        </row>
        <row r="46">
          <cell r="A46">
            <v>601</v>
          </cell>
          <cell r="B46" t="str">
            <v>G. MOHANAN</v>
          </cell>
          <cell r="C46" t="str">
            <v>PRODUCTION</v>
          </cell>
          <cell r="D46" t="str">
            <v>MACHINE SHOP</v>
          </cell>
          <cell r="E46" t="str">
            <v>EXP</v>
          </cell>
          <cell r="F46">
            <v>32555</v>
          </cell>
          <cell r="G46">
            <v>22426</v>
          </cell>
          <cell r="H46" t="str">
            <v>22R</v>
          </cell>
          <cell r="I46" t="str">
            <v>MACHINIST</v>
          </cell>
          <cell r="J46" t="str">
            <v>O A B - RUWI</v>
          </cell>
          <cell r="K46" t="str">
            <v>3101003128-500</v>
          </cell>
          <cell r="L46">
            <v>95</v>
          </cell>
          <cell r="M46">
            <v>36</v>
          </cell>
          <cell r="N46">
            <v>0</v>
          </cell>
          <cell r="O46">
            <v>0</v>
          </cell>
        </row>
        <row r="47">
          <cell r="A47">
            <v>702</v>
          </cell>
          <cell r="B47" t="str">
            <v>VIKRAM MALLAH</v>
          </cell>
          <cell r="C47" t="str">
            <v>PRODUCTION</v>
          </cell>
          <cell r="D47" t="str">
            <v>POLISHING</v>
          </cell>
          <cell r="E47" t="str">
            <v>EXP</v>
          </cell>
          <cell r="F47">
            <v>36421</v>
          </cell>
          <cell r="G47">
            <v>21888</v>
          </cell>
          <cell r="H47" t="str">
            <v>22R</v>
          </cell>
          <cell r="I47" t="str">
            <v>POLISHER</v>
          </cell>
          <cell r="J47" t="str">
            <v>O A B - RUWI</v>
          </cell>
          <cell r="K47" t="str">
            <v>3101 023968700</v>
          </cell>
          <cell r="L47">
            <v>95</v>
          </cell>
          <cell r="M47">
            <v>32</v>
          </cell>
          <cell r="N47">
            <v>0</v>
          </cell>
          <cell r="O47">
            <v>0</v>
          </cell>
        </row>
        <row r="48">
          <cell r="A48">
            <v>705</v>
          </cell>
          <cell r="B48" t="str">
            <v>DENESHA BHOJA SHETY</v>
          </cell>
          <cell r="C48" t="str">
            <v>PRODUCTION</v>
          </cell>
          <cell r="D48" t="str">
            <v>POLISHING</v>
          </cell>
          <cell r="E48" t="str">
            <v>EXP</v>
          </cell>
          <cell r="F48">
            <v>36747</v>
          </cell>
          <cell r="G48">
            <v>25493</v>
          </cell>
          <cell r="H48" t="str">
            <v>22R</v>
          </cell>
          <cell r="I48" t="str">
            <v>POLISHER</v>
          </cell>
          <cell r="J48" t="str">
            <v>O A B - RUWI</v>
          </cell>
          <cell r="K48" t="str">
            <v>3101 063799 700</v>
          </cell>
          <cell r="L48">
            <v>90</v>
          </cell>
          <cell r="M48">
            <v>32</v>
          </cell>
          <cell r="N48">
            <v>0</v>
          </cell>
          <cell r="O48">
            <v>0</v>
          </cell>
        </row>
        <row r="49">
          <cell r="A49">
            <v>708</v>
          </cell>
          <cell r="B49" t="str">
            <v>PRAKASH T P KRISHNAN KUTTY</v>
          </cell>
          <cell r="C49" t="str">
            <v>PRODUCTION</v>
          </cell>
          <cell r="D49" t="str">
            <v>POLISHING</v>
          </cell>
          <cell r="E49" t="str">
            <v>EXP</v>
          </cell>
          <cell r="F49">
            <v>36793</v>
          </cell>
          <cell r="G49">
            <v>27179</v>
          </cell>
          <cell r="H49" t="str">
            <v>22R</v>
          </cell>
          <cell r="I49" t="str">
            <v>POLISHER</v>
          </cell>
          <cell r="J49" t="str">
            <v>BANK MUSCAT - GHALA INDUSTRIAL</v>
          </cell>
          <cell r="K49" t="str">
            <v>0167 106920091019</v>
          </cell>
          <cell r="L49">
            <v>90</v>
          </cell>
          <cell r="M49">
            <v>32</v>
          </cell>
          <cell r="N49">
            <v>0</v>
          </cell>
          <cell r="O49">
            <v>0</v>
          </cell>
        </row>
        <row r="50">
          <cell r="A50">
            <v>716</v>
          </cell>
          <cell r="B50" t="str">
            <v>SAMBANDAM GOVINDARAJ</v>
          </cell>
          <cell r="C50" t="str">
            <v>PRODUCTION</v>
          </cell>
          <cell r="D50" t="str">
            <v>POLISHING</v>
          </cell>
          <cell r="E50" t="str">
            <v>EXP</v>
          </cell>
          <cell r="F50">
            <v>36925</v>
          </cell>
          <cell r="G50">
            <v>24372</v>
          </cell>
          <cell r="H50" t="str">
            <v>22R</v>
          </cell>
          <cell r="I50" t="str">
            <v>POLISHER</v>
          </cell>
          <cell r="J50" t="str">
            <v>BANK MUSCAT - GHALA INDUSTRIAL</v>
          </cell>
          <cell r="K50" t="str">
            <v>0167 189840091018</v>
          </cell>
          <cell r="L50">
            <v>80</v>
          </cell>
          <cell r="M50">
            <v>32</v>
          </cell>
          <cell r="N50">
            <v>0</v>
          </cell>
          <cell r="O50">
            <v>0</v>
          </cell>
        </row>
        <row r="51">
          <cell r="A51">
            <v>725</v>
          </cell>
          <cell r="B51" t="str">
            <v>SEWA SINGH</v>
          </cell>
          <cell r="C51" t="str">
            <v>PRODUCTION</v>
          </cell>
          <cell r="D51" t="str">
            <v>POLISHING</v>
          </cell>
          <cell r="E51" t="str">
            <v>EXP</v>
          </cell>
          <cell r="F51">
            <v>37128</v>
          </cell>
          <cell r="G51">
            <v>24112</v>
          </cell>
          <cell r="H51" t="str">
            <v>22R</v>
          </cell>
          <cell r="I51" t="str">
            <v>POLISHER</v>
          </cell>
          <cell r="J51" t="str">
            <v>BANK MUSCAT - GHALA INDUSTRIAL</v>
          </cell>
          <cell r="K51" t="str">
            <v>0167 165040091014</v>
          </cell>
          <cell r="L51">
            <v>75</v>
          </cell>
          <cell r="M51">
            <v>32</v>
          </cell>
          <cell r="N51">
            <v>0</v>
          </cell>
          <cell r="O51">
            <v>0</v>
          </cell>
        </row>
        <row r="52">
          <cell r="A52">
            <v>732</v>
          </cell>
          <cell r="B52" t="str">
            <v>RAMES MUBARAK</v>
          </cell>
          <cell r="C52" t="str">
            <v>PRODUCTION</v>
          </cell>
          <cell r="D52" t="str">
            <v>POLISHING</v>
          </cell>
          <cell r="E52" t="str">
            <v>OMN</v>
          </cell>
          <cell r="F52">
            <v>37198</v>
          </cell>
          <cell r="G52">
            <v>30502</v>
          </cell>
          <cell r="H52" t="str">
            <v>22R</v>
          </cell>
          <cell r="I52" t="str">
            <v>ASSISTANT POLISHER</v>
          </cell>
          <cell r="J52" t="str">
            <v>BANK MUSCAT - GHALA INDUSTRIAL</v>
          </cell>
          <cell r="K52" t="str">
            <v>0167 137990084012</v>
          </cell>
          <cell r="L52">
            <v>145</v>
          </cell>
          <cell r="M52">
            <v>60</v>
          </cell>
          <cell r="N52">
            <v>0</v>
          </cell>
          <cell r="O52">
            <v>0</v>
          </cell>
        </row>
        <row r="53">
          <cell r="A53">
            <v>734</v>
          </cell>
          <cell r="B53" t="str">
            <v>HAMED ABDULLAH IBRAHIM AL KAID</v>
          </cell>
          <cell r="C53" t="str">
            <v>PRODUCTION</v>
          </cell>
          <cell r="D53" t="str">
            <v>POLISHING</v>
          </cell>
          <cell r="E53" t="str">
            <v>OMN</v>
          </cell>
          <cell r="F53">
            <v>37263</v>
          </cell>
          <cell r="G53">
            <v>29032</v>
          </cell>
          <cell r="H53" t="str">
            <v>22R</v>
          </cell>
          <cell r="I53" t="str">
            <v>ASSISTANT POLISHER</v>
          </cell>
          <cell r="J53" t="str">
            <v>O I B - SINAW</v>
          </cell>
          <cell r="K53" t="str">
            <v>39 052352 20</v>
          </cell>
          <cell r="L53">
            <v>140</v>
          </cell>
          <cell r="M53">
            <v>60</v>
          </cell>
          <cell r="N53">
            <v>0</v>
          </cell>
          <cell r="O53">
            <v>0</v>
          </cell>
        </row>
        <row r="54">
          <cell r="A54">
            <v>737</v>
          </cell>
          <cell r="B54" t="str">
            <v>PARASANGILI PANIKKIYALGE AJITH</v>
          </cell>
          <cell r="C54" t="str">
            <v>PRODUCTION</v>
          </cell>
          <cell r="D54" t="str">
            <v>POLISHING</v>
          </cell>
          <cell r="E54" t="str">
            <v>EXP</v>
          </cell>
          <cell r="F54">
            <v>37494</v>
          </cell>
          <cell r="G54">
            <v>28045</v>
          </cell>
          <cell r="H54" t="str">
            <v>22R</v>
          </cell>
          <cell r="I54" t="str">
            <v>POLISHER</v>
          </cell>
          <cell r="J54" t="str">
            <v>BANK MUSCAT - GHALA INDUSTRIAL</v>
          </cell>
          <cell r="K54" t="str">
            <v>0167 106940091017</v>
          </cell>
          <cell r="L54">
            <v>95</v>
          </cell>
          <cell r="M54">
            <v>33</v>
          </cell>
          <cell r="N54">
            <v>0</v>
          </cell>
          <cell r="O54">
            <v>0</v>
          </cell>
        </row>
        <row r="55">
          <cell r="A55">
            <v>739</v>
          </cell>
          <cell r="B55" t="str">
            <v>HETTI ARACHCHIGE SUMENDRA</v>
          </cell>
          <cell r="C55" t="str">
            <v>PRODUCTION</v>
          </cell>
          <cell r="D55" t="str">
            <v>POLISHING</v>
          </cell>
          <cell r="E55" t="str">
            <v>EXP</v>
          </cell>
          <cell r="F55">
            <v>37510</v>
          </cell>
          <cell r="G55">
            <v>27632</v>
          </cell>
          <cell r="H55" t="str">
            <v>22R</v>
          </cell>
          <cell r="I55" t="str">
            <v>POLISHER</v>
          </cell>
          <cell r="J55" t="str">
            <v>BANK MUSCAT - GHALA INDUSTRIAL</v>
          </cell>
          <cell r="K55" t="str">
            <v>0167 129290091019</v>
          </cell>
          <cell r="L55">
            <v>95</v>
          </cell>
          <cell r="M55">
            <v>33</v>
          </cell>
          <cell r="N55">
            <v>0</v>
          </cell>
          <cell r="O55">
            <v>0</v>
          </cell>
        </row>
        <row r="56">
          <cell r="A56">
            <v>744</v>
          </cell>
          <cell r="B56" t="str">
            <v>KAMLESH</v>
          </cell>
          <cell r="C56" t="str">
            <v>PRODUCTION</v>
          </cell>
          <cell r="D56" t="str">
            <v>POLISHING</v>
          </cell>
          <cell r="E56" t="str">
            <v>EXP</v>
          </cell>
          <cell r="F56">
            <v>37548</v>
          </cell>
          <cell r="G56">
            <v>26818</v>
          </cell>
          <cell r="H56" t="str">
            <v>22R</v>
          </cell>
          <cell r="I56" t="str">
            <v>POLISHER</v>
          </cell>
          <cell r="J56" t="str">
            <v>BANK MUSCAT - GHALA INDUSTRIAL</v>
          </cell>
          <cell r="K56" t="str">
            <v>0167 106950091016</v>
          </cell>
          <cell r="L56">
            <v>85</v>
          </cell>
          <cell r="M56">
            <v>32</v>
          </cell>
          <cell r="N56">
            <v>0</v>
          </cell>
          <cell r="O56">
            <v>0</v>
          </cell>
        </row>
        <row r="57">
          <cell r="A57">
            <v>750</v>
          </cell>
          <cell r="B57" t="str">
            <v>RASHID THALLAM SALIM AL-NAIMI</v>
          </cell>
          <cell r="C57" t="str">
            <v>PRODUCTION</v>
          </cell>
          <cell r="D57" t="str">
            <v>TRANSPORT</v>
          </cell>
          <cell r="E57" t="str">
            <v>OMN</v>
          </cell>
          <cell r="F57">
            <v>37867</v>
          </cell>
          <cell r="G57">
            <v>23012</v>
          </cell>
          <cell r="H57" t="str">
            <v>20P</v>
          </cell>
          <cell r="I57" t="str">
            <v>HEAVY DUTY DRIVER</v>
          </cell>
          <cell r="J57" t="str">
            <v>BANK MUSCAT - GHALA INDUSTRIAL</v>
          </cell>
          <cell r="K57" t="str">
            <v>0167 105780084016</v>
          </cell>
          <cell r="L57">
            <v>160</v>
          </cell>
          <cell r="M57">
            <v>80</v>
          </cell>
          <cell r="N57">
            <v>0</v>
          </cell>
          <cell r="O57">
            <v>0</v>
          </cell>
        </row>
        <row r="58">
          <cell r="A58">
            <v>752</v>
          </cell>
          <cell r="B58" t="str">
            <v>KOSHY VARGHESE</v>
          </cell>
          <cell r="C58" t="str">
            <v>PRODUCTION</v>
          </cell>
          <cell r="D58" t="str">
            <v>POLISHING</v>
          </cell>
          <cell r="E58" t="str">
            <v>EXP</v>
          </cell>
          <cell r="F58">
            <v>37919</v>
          </cell>
          <cell r="G58">
            <v>26385</v>
          </cell>
          <cell r="H58" t="str">
            <v>22R</v>
          </cell>
          <cell r="I58" t="str">
            <v>SRAY PAINTER</v>
          </cell>
          <cell r="J58" t="str">
            <v>BANK MUSCAT - GHALA INDUSTRIAL</v>
          </cell>
          <cell r="K58" t="str">
            <v>0167 106960091015</v>
          </cell>
          <cell r="L58">
            <v>85</v>
          </cell>
          <cell r="M58">
            <v>32</v>
          </cell>
          <cell r="N58">
            <v>0</v>
          </cell>
          <cell r="O58">
            <v>0</v>
          </cell>
        </row>
        <row r="59">
          <cell r="A59">
            <v>753</v>
          </cell>
          <cell r="B59" t="str">
            <v>SUBASH CHAND</v>
          </cell>
          <cell r="C59" t="str">
            <v>PRODUCTION</v>
          </cell>
          <cell r="D59" t="str">
            <v>POLISHING</v>
          </cell>
          <cell r="E59" t="str">
            <v>EXP</v>
          </cell>
          <cell r="F59">
            <v>37948</v>
          </cell>
          <cell r="G59">
            <v>27243</v>
          </cell>
          <cell r="H59" t="str">
            <v>22R</v>
          </cell>
          <cell r="I59" t="str">
            <v>POLISHER</v>
          </cell>
          <cell r="J59" t="str">
            <v>BANK MUSCAT - GHALA INDUSTRIAL</v>
          </cell>
          <cell r="K59" t="str">
            <v>0167 106970091014</v>
          </cell>
          <cell r="L59">
            <v>85</v>
          </cell>
          <cell r="M59">
            <v>32</v>
          </cell>
          <cell r="N59">
            <v>0</v>
          </cell>
          <cell r="O59">
            <v>0</v>
          </cell>
        </row>
        <row r="60">
          <cell r="A60">
            <v>754</v>
          </cell>
          <cell r="B60" t="str">
            <v>CHIRKUT</v>
          </cell>
          <cell r="C60" t="str">
            <v>PRODUCTION</v>
          </cell>
          <cell r="D60" t="str">
            <v>POLISHING</v>
          </cell>
          <cell r="E60" t="str">
            <v>EXP</v>
          </cell>
          <cell r="F60">
            <v>37966</v>
          </cell>
          <cell r="G60">
            <v>27098</v>
          </cell>
          <cell r="H60" t="str">
            <v>22R</v>
          </cell>
          <cell r="I60" t="str">
            <v>POLISHER</v>
          </cell>
          <cell r="J60" t="str">
            <v>BANK MUSCAT - GHALA INDUSTRIAL</v>
          </cell>
          <cell r="K60" t="str">
            <v>0167 106980091013</v>
          </cell>
          <cell r="L60">
            <v>80</v>
          </cell>
          <cell r="M60">
            <v>32</v>
          </cell>
          <cell r="N60">
            <v>0</v>
          </cell>
          <cell r="O60">
            <v>0</v>
          </cell>
        </row>
        <row r="61">
          <cell r="A61">
            <v>755</v>
          </cell>
          <cell r="B61" t="str">
            <v>SITA RAM</v>
          </cell>
          <cell r="C61" t="str">
            <v>PRODUCTION</v>
          </cell>
          <cell r="D61" t="str">
            <v>POLISHING</v>
          </cell>
          <cell r="E61" t="str">
            <v>EXP</v>
          </cell>
          <cell r="F61">
            <v>37966</v>
          </cell>
          <cell r="G61">
            <v>29042</v>
          </cell>
          <cell r="H61" t="str">
            <v>22R</v>
          </cell>
          <cell r="I61" t="str">
            <v>POLISHER</v>
          </cell>
          <cell r="J61" t="str">
            <v>BANK MUSCAT - GHALA INDUSTRIAL</v>
          </cell>
          <cell r="K61" t="str">
            <v>0167 106990091012</v>
          </cell>
          <cell r="L61">
            <v>90</v>
          </cell>
          <cell r="M61">
            <v>32</v>
          </cell>
          <cell r="N61">
            <v>0</v>
          </cell>
          <cell r="O61">
            <v>0</v>
          </cell>
        </row>
        <row r="62">
          <cell r="A62">
            <v>757</v>
          </cell>
          <cell r="B62" t="str">
            <v>RAM JANAM</v>
          </cell>
          <cell r="C62" t="str">
            <v>PRODUCTION</v>
          </cell>
          <cell r="D62" t="str">
            <v>POLISHING</v>
          </cell>
          <cell r="E62" t="str">
            <v>EXP</v>
          </cell>
          <cell r="F62">
            <v>38021</v>
          </cell>
          <cell r="G62">
            <v>28318</v>
          </cell>
          <cell r="H62" t="str">
            <v>22R</v>
          </cell>
          <cell r="I62" t="str">
            <v>POLISHER</v>
          </cell>
          <cell r="J62" t="str">
            <v>BANK MUSCAT - GHALA INDUSTRIAL</v>
          </cell>
          <cell r="K62" t="str">
            <v>0167 107010091019</v>
          </cell>
          <cell r="L62">
            <v>85</v>
          </cell>
          <cell r="M62">
            <v>32</v>
          </cell>
          <cell r="N62">
            <v>0</v>
          </cell>
          <cell r="O62">
            <v>0</v>
          </cell>
        </row>
        <row r="63">
          <cell r="A63">
            <v>759</v>
          </cell>
          <cell r="B63" t="str">
            <v>SAID ALI SALIM AL DHAYABI</v>
          </cell>
          <cell r="C63" t="str">
            <v>PRODUCTION</v>
          </cell>
          <cell r="D63" t="str">
            <v>POLISHING</v>
          </cell>
          <cell r="E63" t="str">
            <v>OMN</v>
          </cell>
          <cell r="F63">
            <v>38048</v>
          </cell>
          <cell r="G63">
            <v>29776</v>
          </cell>
          <cell r="H63" t="str">
            <v>22R</v>
          </cell>
          <cell r="I63" t="str">
            <v>ASSISTANT POLISHER</v>
          </cell>
          <cell r="J63" t="str">
            <v>BANK MUSCAT - GHALA</v>
          </cell>
          <cell r="K63" t="str">
            <v>59 25011008401</v>
          </cell>
          <cell r="L63">
            <v>140</v>
          </cell>
          <cell r="M63">
            <v>60</v>
          </cell>
          <cell r="N63">
            <v>0</v>
          </cell>
          <cell r="O63">
            <v>0</v>
          </cell>
        </row>
        <row r="64">
          <cell r="A64">
            <v>764</v>
          </cell>
          <cell r="B64" t="str">
            <v>FARID ABDULLAH ABDUL RAHMAN</v>
          </cell>
          <cell r="C64" t="str">
            <v>PRODUCTION</v>
          </cell>
          <cell r="D64" t="str">
            <v>GYPSUM</v>
          </cell>
          <cell r="E64" t="str">
            <v>OMN</v>
          </cell>
          <cell r="F64">
            <v>38171</v>
          </cell>
          <cell r="G64">
            <v>31777</v>
          </cell>
          <cell r="H64" t="str">
            <v>22R</v>
          </cell>
          <cell r="I64" t="str">
            <v>DRIVER</v>
          </cell>
          <cell r="J64" t="str">
            <v>BANK MUSCAT - IBRA</v>
          </cell>
          <cell r="K64" t="str">
            <v>074 15984008401</v>
          </cell>
          <cell r="L64">
            <v>150</v>
          </cell>
          <cell r="M64">
            <v>60</v>
          </cell>
          <cell r="N64">
            <v>0</v>
          </cell>
          <cell r="O64">
            <v>0</v>
          </cell>
        </row>
        <row r="65">
          <cell r="A65">
            <v>765</v>
          </cell>
          <cell r="B65" t="str">
            <v>FAHAD DARWISH RASHID AL SHAHI</v>
          </cell>
          <cell r="C65" t="str">
            <v>PRODUCTION</v>
          </cell>
          <cell r="D65" t="str">
            <v>POLISHING</v>
          </cell>
          <cell r="E65" t="str">
            <v>OMN</v>
          </cell>
          <cell r="F65">
            <v>38171</v>
          </cell>
          <cell r="G65">
            <v>29776</v>
          </cell>
          <cell r="H65" t="str">
            <v>22R</v>
          </cell>
          <cell r="I65" t="str">
            <v>POLISHER</v>
          </cell>
          <cell r="J65" t="str">
            <v>BANK MUSCAT - SUWAIQ</v>
          </cell>
          <cell r="K65" t="str">
            <v>106 1619100840</v>
          </cell>
          <cell r="L65">
            <v>140</v>
          </cell>
          <cell r="M65">
            <v>60</v>
          </cell>
          <cell r="N65">
            <v>0</v>
          </cell>
          <cell r="O65">
            <v>0</v>
          </cell>
        </row>
        <row r="66">
          <cell r="A66">
            <v>770</v>
          </cell>
          <cell r="B66" t="str">
            <v>PRASANNAN EARAT HOUSE</v>
          </cell>
          <cell r="C66" t="str">
            <v>PROJECTS</v>
          </cell>
          <cell r="D66" t="str">
            <v>STORES</v>
          </cell>
          <cell r="E66" t="str">
            <v>EXP</v>
          </cell>
          <cell r="F66">
            <v>38211</v>
          </cell>
          <cell r="G66">
            <v>26031</v>
          </cell>
          <cell r="H66" t="str">
            <v>18N</v>
          </cell>
          <cell r="I66" t="str">
            <v>ASSISTANT STORE KEEPER</v>
          </cell>
          <cell r="J66" t="str">
            <v>BANK MUSCAT - GHALA INDUSTRIAL</v>
          </cell>
          <cell r="K66" t="str">
            <v>0167 107020091018</v>
          </cell>
          <cell r="L66">
            <v>130</v>
          </cell>
          <cell r="M66">
            <v>38</v>
          </cell>
          <cell r="N66">
            <v>0</v>
          </cell>
          <cell r="O66">
            <v>95</v>
          </cell>
        </row>
        <row r="67">
          <cell r="A67">
            <v>773</v>
          </cell>
          <cell r="B67" t="str">
            <v>NADUVALAPPIL BALAKRISHNAN</v>
          </cell>
          <cell r="C67" t="str">
            <v>PRODUCTION</v>
          </cell>
          <cell r="D67" t="str">
            <v>POLISHING</v>
          </cell>
          <cell r="E67" t="str">
            <v>EXP</v>
          </cell>
          <cell r="F67">
            <v>38217</v>
          </cell>
          <cell r="G67">
            <v>23118</v>
          </cell>
          <cell r="H67" t="str">
            <v>22R</v>
          </cell>
          <cell r="I67" t="str">
            <v>POLISHER</v>
          </cell>
          <cell r="J67" t="str">
            <v>BANK MUSCAT - GHALA INDUSTRIAL</v>
          </cell>
          <cell r="K67" t="str">
            <v>0167 119690091012</v>
          </cell>
          <cell r="L67">
            <v>80</v>
          </cell>
          <cell r="M67">
            <v>32</v>
          </cell>
          <cell r="N67">
            <v>0</v>
          </cell>
          <cell r="O67">
            <v>0</v>
          </cell>
        </row>
        <row r="68">
          <cell r="A68">
            <v>774</v>
          </cell>
          <cell r="B68" t="str">
            <v>MATHIMUGARASA THAMBIRASA</v>
          </cell>
          <cell r="C68" t="str">
            <v>PRODUCTION</v>
          </cell>
          <cell r="D68" t="str">
            <v>POLISHING</v>
          </cell>
          <cell r="E68" t="str">
            <v>EXP</v>
          </cell>
          <cell r="F68">
            <v>38215</v>
          </cell>
          <cell r="G68">
            <v>29788</v>
          </cell>
          <cell r="H68" t="str">
            <v>22R</v>
          </cell>
          <cell r="I68" t="str">
            <v>POLISHER</v>
          </cell>
          <cell r="J68" t="str">
            <v>BANK MUSCAT - GHALA INDUSTRIAL</v>
          </cell>
          <cell r="K68" t="str">
            <v>0167 107040091016</v>
          </cell>
          <cell r="L68">
            <v>80</v>
          </cell>
          <cell r="M68">
            <v>33</v>
          </cell>
          <cell r="N68">
            <v>0</v>
          </cell>
          <cell r="O68">
            <v>0</v>
          </cell>
        </row>
        <row r="69">
          <cell r="A69">
            <v>777</v>
          </cell>
          <cell r="B69" t="str">
            <v>RANJEET PRASAD</v>
          </cell>
          <cell r="C69" t="str">
            <v>PRODUCTION</v>
          </cell>
          <cell r="D69" t="str">
            <v>POLISHING</v>
          </cell>
          <cell r="E69" t="str">
            <v>EXP</v>
          </cell>
          <cell r="F69">
            <v>38239</v>
          </cell>
          <cell r="G69">
            <v>28400</v>
          </cell>
          <cell r="H69" t="str">
            <v>22R</v>
          </cell>
          <cell r="I69" t="str">
            <v>POLISHER</v>
          </cell>
          <cell r="J69" t="str">
            <v>BANK MUSCAT - GHALA INDUSTRIAL</v>
          </cell>
          <cell r="K69" t="str">
            <v>0167 107050091015</v>
          </cell>
          <cell r="L69">
            <v>90</v>
          </cell>
          <cell r="M69">
            <v>32</v>
          </cell>
          <cell r="N69">
            <v>0</v>
          </cell>
          <cell r="O69">
            <v>0</v>
          </cell>
        </row>
        <row r="70">
          <cell r="A70">
            <v>779</v>
          </cell>
          <cell r="B70" t="str">
            <v>BHOLE SANKAR GAUR</v>
          </cell>
          <cell r="C70" t="str">
            <v>PRODUCTION</v>
          </cell>
          <cell r="D70" t="str">
            <v>POLISHING</v>
          </cell>
          <cell r="E70" t="str">
            <v>EXP</v>
          </cell>
          <cell r="F70">
            <v>38242</v>
          </cell>
          <cell r="G70">
            <v>26877</v>
          </cell>
          <cell r="H70" t="str">
            <v>22R</v>
          </cell>
          <cell r="I70" t="str">
            <v>POLISHER</v>
          </cell>
          <cell r="J70" t="str">
            <v>BANK MUSCAT - GHALA INDUSTRIAL</v>
          </cell>
          <cell r="K70" t="str">
            <v>0167 107060091014</v>
          </cell>
          <cell r="L70">
            <v>80</v>
          </cell>
          <cell r="M70">
            <v>32</v>
          </cell>
          <cell r="N70">
            <v>0</v>
          </cell>
          <cell r="O70">
            <v>0</v>
          </cell>
        </row>
        <row r="71">
          <cell r="A71">
            <v>782</v>
          </cell>
          <cell r="B71" t="str">
            <v>CHETAMANI KHUBLAL SHARMA</v>
          </cell>
          <cell r="C71" t="str">
            <v>PRODUCTION</v>
          </cell>
          <cell r="D71" t="str">
            <v>POLISHING</v>
          </cell>
          <cell r="E71" t="str">
            <v>EXP</v>
          </cell>
          <cell r="F71">
            <v>38248</v>
          </cell>
          <cell r="G71">
            <v>26820</v>
          </cell>
          <cell r="H71" t="str">
            <v>22R</v>
          </cell>
          <cell r="I71" t="str">
            <v>POLISHER</v>
          </cell>
          <cell r="J71" t="str">
            <v>BANK MUSCAT - GHALA INDUSTRIAL</v>
          </cell>
          <cell r="K71" t="str">
            <v>0167 107070091013</v>
          </cell>
          <cell r="L71">
            <v>80</v>
          </cell>
          <cell r="M71">
            <v>32</v>
          </cell>
          <cell r="N71">
            <v>0</v>
          </cell>
          <cell r="O71">
            <v>0</v>
          </cell>
        </row>
        <row r="72">
          <cell r="A72">
            <v>783</v>
          </cell>
          <cell r="B72" t="str">
            <v>BABURAM SIPAHI</v>
          </cell>
          <cell r="C72" t="str">
            <v>PRODUCTION</v>
          </cell>
          <cell r="D72" t="str">
            <v>POLISHING</v>
          </cell>
          <cell r="E72" t="str">
            <v>EXP</v>
          </cell>
          <cell r="F72">
            <v>38248</v>
          </cell>
          <cell r="G72">
            <v>27367</v>
          </cell>
          <cell r="H72" t="str">
            <v>22R</v>
          </cell>
          <cell r="I72" t="str">
            <v>POLISHER</v>
          </cell>
          <cell r="J72" t="str">
            <v>BANK MUSCAT - GHALA INDUSTRIAL</v>
          </cell>
          <cell r="K72" t="str">
            <v>0167 107080091012</v>
          </cell>
          <cell r="L72">
            <v>80</v>
          </cell>
          <cell r="M72">
            <v>32</v>
          </cell>
          <cell r="N72">
            <v>0</v>
          </cell>
          <cell r="O72">
            <v>0</v>
          </cell>
        </row>
        <row r="73">
          <cell r="A73">
            <v>784</v>
          </cell>
          <cell r="B73" t="str">
            <v>AJAYAKUMAR NARAYANAN NAIR</v>
          </cell>
          <cell r="C73" t="str">
            <v>PRODUCTION</v>
          </cell>
          <cell r="D73" t="str">
            <v>POLISHING</v>
          </cell>
          <cell r="E73" t="str">
            <v>EXP</v>
          </cell>
          <cell r="F73">
            <v>38255</v>
          </cell>
          <cell r="G73">
            <v>25290</v>
          </cell>
          <cell r="H73" t="str">
            <v>22R</v>
          </cell>
          <cell r="I73" t="str">
            <v>POLISHER</v>
          </cell>
          <cell r="J73" t="str">
            <v>BANK MUSCAT - GHALA INDUSTRIAL</v>
          </cell>
          <cell r="K73" t="str">
            <v>0167 107090091010</v>
          </cell>
          <cell r="L73">
            <v>115</v>
          </cell>
          <cell r="M73">
            <v>32</v>
          </cell>
          <cell r="N73">
            <v>0</v>
          </cell>
          <cell r="O73">
            <v>0</v>
          </cell>
        </row>
        <row r="74">
          <cell r="A74">
            <v>785</v>
          </cell>
          <cell r="B74" t="str">
            <v>ASHOKAN EDAKKANDI KOYILOTH M</v>
          </cell>
          <cell r="C74" t="str">
            <v>PRODUCTION</v>
          </cell>
          <cell r="D74" t="str">
            <v>POLISHING</v>
          </cell>
          <cell r="E74" t="str">
            <v>EXP</v>
          </cell>
          <cell r="F74">
            <v>38272</v>
          </cell>
          <cell r="G74">
            <v>19104</v>
          </cell>
          <cell r="H74" t="str">
            <v>22R</v>
          </cell>
          <cell r="I74" t="str">
            <v>POLISHER</v>
          </cell>
          <cell r="J74" t="str">
            <v>BANK MUSCAT - GHALA INDUSTRIAL</v>
          </cell>
          <cell r="K74" t="str">
            <v>0167 107100091017</v>
          </cell>
          <cell r="L74">
            <v>95</v>
          </cell>
          <cell r="M74">
            <v>32</v>
          </cell>
          <cell r="N74">
            <v>0</v>
          </cell>
          <cell r="O74">
            <v>0</v>
          </cell>
        </row>
        <row r="75">
          <cell r="A75">
            <v>787</v>
          </cell>
          <cell r="B75" t="str">
            <v>DON ROHANA SARATH KUMARA D</v>
          </cell>
          <cell r="C75" t="str">
            <v>PRODUCTION</v>
          </cell>
          <cell r="D75" t="str">
            <v>SITE POLISHING</v>
          </cell>
          <cell r="E75" t="str">
            <v>EXP</v>
          </cell>
          <cell r="F75">
            <v>38421</v>
          </cell>
          <cell r="G75">
            <v>26278</v>
          </cell>
          <cell r="H75" t="str">
            <v>22R</v>
          </cell>
          <cell r="I75" t="str">
            <v>POLISHER</v>
          </cell>
          <cell r="J75" t="str">
            <v>DUBAI EMPLOYEES</v>
          </cell>
          <cell r="K75" t="str">
            <v>XXX-XXX-XXX</v>
          </cell>
          <cell r="L75">
            <v>110</v>
          </cell>
          <cell r="M75">
            <v>33</v>
          </cell>
          <cell r="N75">
            <v>0</v>
          </cell>
          <cell r="O75">
            <v>0</v>
          </cell>
        </row>
        <row r="76">
          <cell r="A76">
            <v>788</v>
          </cell>
          <cell r="B76" t="str">
            <v>ALAGIYAWANNA H.LALITH SURENDRA</v>
          </cell>
          <cell r="C76" t="str">
            <v>PRODUCTION</v>
          </cell>
          <cell r="D76" t="str">
            <v>SITE POLISHING</v>
          </cell>
          <cell r="E76" t="str">
            <v>EXP</v>
          </cell>
          <cell r="F76">
            <v>38421</v>
          </cell>
          <cell r="G76">
            <v>27640</v>
          </cell>
          <cell r="H76" t="str">
            <v>20P</v>
          </cell>
          <cell r="I76" t="str">
            <v>CHARGE HAND</v>
          </cell>
          <cell r="J76" t="str">
            <v>DUBAI EMPLOYEES</v>
          </cell>
          <cell r="K76" t="str">
            <v>XXX-XXX-XXX</v>
          </cell>
          <cell r="L76">
            <v>150</v>
          </cell>
          <cell r="M76">
            <v>33</v>
          </cell>
          <cell r="N76">
            <v>0</v>
          </cell>
          <cell r="O76">
            <v>0</v>
          </cell>
        </row>
        <row r="77">
          <cell r="A77">
            <v>790</v>
          </cell>
          <cell r="B77" t="str">
            <v>BADAR TALIB HILAL AL MAWALI</v>
          </cell>
          <cell r="C77" t="str">
            <v>PROJECTS</v>
          </cell>
          <cell r="D77" t="str">
            <v>STORES</v>
          </cell>
          <cell r="E77" t="str">
            <v>OMN</v>
          </cell>
          <cell r="F77">
            <v>38476</v>
          </cell>
          <cell r="G77">
            <v>29544</v>
          </cell>
          <cell r="H77" t="str">
            <v>18N</v>
          </cell>
          <cell r="I77" t="str">
            <v>ASSISTANT STORE KEEPER</v>
          </cell>
          <cell r="J77" t="str">
            <v>BANK MUSCAT - ALKHUWAIR</v>
          </cell>
          <cell r="K77" t="str">
            <v>37 89866 00840</v>
          </cell>
          <cell r="L77">
            <v>205</v>
          </cell>
          <cell r="M77">
            <v>105</v>
          </cell>
          <cell r="N77">
            <v>0</v>
          </cell>
          <cell r="O77">
            <v>103</v>
          </cell>
        </row>
        <row r="78">
          <cell r="A78">
            <v>791</v>
          </cell>
          <cell r="B78" t="str">
            <v>OMAR NAGHAMOUSH THANI AL SADI</v>
          </cell>
          <cell r="C78" t="str">
            <v>PRODUCTION</v>
          </cell>
          <cell r="D78" t="str">
            <v>ASSEMBLY</v>
          </cell>
          <cell r="E78" t="str">
            <v>OMN</v>
          </cell>
          <cell r="F78">
            <v>38505</v>
          </cell>
          <cell r="G78">
            <v>31538</v>
          </cell>
          <cell r="H78" t="str">
            <v>22R</v>
          </cell>
          <cell r="I78" t="str">
            <v>ASSISTANT POLISHER</v>
          </cell>
          <cell r="J78" t="str">
            <v>BANK MUSCAT - GHALA</v>
          </cell>
          <cell r="K78" t="str">
            <v>59 26694008401</v>
          </cell>
          <cell r="L78">
            <v>140</v>
          </cell>
          <cell r="M78">
            <v>60</v>
          </cell>
          <cell r="N78">
            <v>0</v>
          </cell>
          <cell r="O78">
            <v>0</v>
          </cell>
        </row>
        <row r="79">
          <cell r="A79">
            <v>792</v>
          </cell>
          <cell r="B79" t="str">
            <v>BADAR SAID KHALAF AL HATTALI</v>
          </cell>
          <cell r="C79" t="str">
            <v>PRODUCTION</v>
          </cell>
          <cell r="D79" t="str">
            <v>POLISHING</v>
          </cell>
          <cell r="E79" t="str">
            <v>OMN</v>
          </cell>
          <cell r="F79">
            <v>38557</v>
          </cell>
          <cell r="G79">
            <v>31330</v>
          </cell>
          <cell r="H79" t="str">
            <v>22R</v>
          </cell>
          <cell r="I79" t="str">
            <v>ASSISTANT POLISHER</v>
          </cell>
          <cell r="J79" t="str">
            <v>BANK MUSCAT - RUSTAQ</v>
          </cell>
          <cell r="K79" t="str">
            <v>41 260330084012</v>
          </cell>
          <cell r="L79">
            <v>140</v>
          </cell>
          <cell r="M79">
            <v>65</v>
          </cell>
          <cell r="N79">
            <v>0</v>
          </cell>
          <cell r="O79">
            <v>0</v>
          </cell>
        </row>
        <row r="80">
          <cell r="A80">
            <v>793</v>
          </cell>
          <cell r="B80" t="str">
            <v>TALIB KHALFAN SAID AL KHANBASH</v>
          </cell>
          <cell r="C80" t="str">
            <v>PRODUCTION</v>
          </cell>
          <cell r="D80" t="str">
            <v>POLISHING</v>
          </cell>
          <cell r="E80" t="str">
            <v>OMN</v>
          </cell>
          <cell r="F80">
            <v>38578</v>
          </cell>
          <cell r="G80">
            <v>31308</v>
          </cell>
          <cell r="H80" t="str">
            <v>22R</v>
          </cell>
          <cell r="I80" t="str">
            <v>ASSISTANT POLISHER</v>
          </cell>
          <cell r="J80" t="str">
            <v>BANK MUSCAT - BAHJAH</v>
          </cell>
          <cell r="K80" t="str">
            <v>102 1436700910</v>
          </cell>
          <cell r="L80">
            <v>140</v>
          </cell>
          <cell r="M80">
            <v>65</v>
          </cell>
          <cell r="N80">
            <v>0</v>
          </cell>
          <cell r="O80">
            <v>0</v>
          </cell>
        </row>
        <row r="81">
          <cell r="A81">
            <v>794</v>
          </cell>
          <cell r="B81" t="str">
            <v>MUTHAIAH DEVAR PETCHIRAJ</v>
          </cell>
          <cell r="C81" t="str">
            <v>PRODUCTION</v>
          </cell>
          <cell r="D81" t="str">
            <v>POLISHING</v>
          </cell>
          <cell r="E81" t="str">
            <v>EXP</v>
          </cell>
          <cell r="F81">
            <v>38624</v>
          </cell>
          <cell r="G81">
            <v>30051</v>
          </cell>
          <cell r="H81" t="str">
            <v>21Q</v>
          </cell>
          <cell r="I81" t="str">
            <v>POLISHER</v>
          </cell>
          <cell r="J81" t="str">
            <v>BANK MUSCAT - GHALA INDUSTRIAL</v>
          </cell>
          <cell r="K81" t="str">
            <v>0167 107110091016</v>
          </cell>
          <cell r="L81">
            <v>80</v>
          </cell>
          <cell r="M81">
            <v>32</v>
          </cell>
          <cell r="N81">
            <v>0</v>
          </cell>
          <cell r="O81">
            <v>0</v>
          </cell>
        </row>
        <row r="82">
          <cell r="A82">
            <v>795</v>
          </cell>
          <cell r="B82" t="str">
            <v>RAM NIWAS SINGH</v>
          </cell>
          <cell r="C82" t="str">
            <v>PRODUCTION</v>
          </cell>
          <cell r="D82" t="str">
            <v>VEENERING</v>
          </cell>
          <cell r="E82" t="str">
            <v>EXP</v>
          </cell>
          <cell r="F82">
            <v>38663</v>
          </cell>
          <cell r="G82">
            <v>27951</v>
          </cell>
          <cell r="H82" t="str">
            <v>21Q</v>
          </cell>
          <cell r="I82" t="str">
            <v>POLISHER</v>
          </cell>
          <cell r="J82" t="str">
            <v>BANK MUSCAT - GHALA INDUSTRIAL</v>
          </cell>
          <cell r="K82" t="str">
            <v>0167 107120091015</v>
          </cell>
          <cell r="L82">
            <v>90</v>
          </cell>
          <cell r="M82">
            <v>32</v>
          </cell>
          <cell r="N82">
            <v>0</v>
          </cell>
          <cell r="O82">
            <v>0</v>
          </cell>
        </row>
        <row r="83">
          <cell r="A83">
            <v>796</v>
          </cell>
          <cell r="B83" t="str">
            <v>NISHAD YOGENDRA KUMAR</v>
          </cell>
          <cell r="C83" t="str">
            <v>PRODUCTION</v>
          </cell>
          <cell r="D83" t="str">
            <v>POLISHING</v>
          </cell>
          <cell r="E83" t="str">
            <v>EXP</v>
          </cell>
          <cell r="F83">
            <v>38673</v>
          </cell>
          <cell r="G83">
            <v>30216</v>
          </cell>
          <cell r="H83" t="str">
            <v>21Q</v>
          </cell>
          <cell r="I83" t="str">
            <v>POLISHER</v>
          </cell>
          <cell r="J83" t="str">
            <v>BANK MUSCAT - GHALA INDUSTRIAL</v>
          </cell>
          <cell r="K83" t="str">
            <v>0167 107130091014</v>
          </cell>
          <cell r="L83">
            <v>80</v>
          </cell>
          <cell r="M83">
            <v>32</v>
          </cell>
          <cell r="N83">
            <v>0</v>
          </cell>
          <cell r="O83">
            <v>0</v>
          </cell>
        </row>
        <row r="84">
          <cell r="A84">
            <v>816</v>
          </cell>
          <cell r="B84" t="str">
            <v>A S LINGAM</v>
          </cell>
          <cell r="C84" t="str">
            <v>PRODUCTION</v>
          </cell>
          <cell r="D84" t="str">
            <v>POLISHING</v>
          </cell>
          <cell r="E84" t="str">
            <v>EXP</v>
          </cell>
          <cell r="F84">
            <v>31212</v>
          </cell>
          <cell r="G84">
            <v>19403</v>
          </cell>
          <cell r="H84" t="str">
            <v>19O</v>
          </cell>
          <cell r="I84" t="str">
            <v>SR.CHARGE HAND</v>
          </cell>
          <cell r="J84" t="str">
            <v>BANK MUSCAT - GHALA INDUSTRIAL</v>
          </cell>
          <cell r="K84" t="str">
            <v>0167 94186008401</v>
          </cell>
          <cell r="L84">
            <v>145</v>
          </cell>
          <cell r="M84">
            <v>38</v>
          </cell>
          <cell r="N84">
            <v>0</v>
          </cell>
          <cell r="O84">
            <v>0</v>
          </cell>
        </row>
        <row r="85">
          <cell r="A85">
            <v>835</v>
          </cell>
          <cell r="B85" t="str">
            <v>SUKHWINDER SINGH</v>
          </cell>
          <cell r="C85" t="str">
            <v>SALES AND MARKETING</v>
          </cell>
          <cell r="D85" t="str">
            <v>INTERIOR DESIGN AND FURNISHING DEPARTMENT</v>
          </cell>
          <cell r="E85" t="str">
            <v>EXP</v>
          </cell>
          <cell r="F85">
            <v>32712</v>
          </cell>
          <cell r="G85">
            <v>20858</v>
          </cell>
          <cell r="H85" t="str">
            <v>18N</v>
          </cell>
          <cell r="I85" t="str">
            <v>SUPERVISOR</v>
          </cell>
          <cell r="J85" t="str">
            <v>BANK MUSCAT - GHALA INDUSTRIAL</v>
          </cell>
          <cell r="K85" t="str">
            <v>0167 107140091013</v>
          </cell>
          <cell r="L85">
            <v>140</v>
          </cell>
          <cell r="M85">
            <v>42</v>
          </cell>
          <cell r="N85">
            <v>0</v>
          </cell>
          <cell r="O85">
            <v>110</v>
          </cell>
        </row>
        <row r="86">
          <cell r="A86">
            <v>848</v>
          </cell>
          <cell r="B86" t="str">
            <v>T RADHAKIRISHNAN</v>
          </cell>
          <cell r="C86" t="str">
            <v>PRODUCTION</v>
          </cell>
          <cell r="D86" t="str">
            <v>VEENERING</v>
          </cell>
          <cell r="E86" t="str">
            <v>EXP</v>
          </cell>
          <cell r="F86">
            <v>33363</v>
          </cell>
          <cell r="G86">
            <v>23727</v>
          </cell>
          <cell r="H86" t="str">
            <v>22R</v>
          </cell>
          <cell r="I86" t="str">
            <v>CARPENTER</v>
          </cell>
          <cell r="J86" t="str">
            <v>O A B - RUWI</v>
          </cell>
          <cell r="K86" t="str">
            <v>3101-003036700</v>
          </cell>
          <cell r="L86">
            <v>140</v>
          </cell>
          <cell r="M86">
            <v>32</v>
          </cell>
          <cell r="N86">
            <v>0</v>
          </cell>
          <cell r="O86">
            <v>0</v>
          </cell>
        </row>
        <row r="87">
          <cell r="A87">
            <v>883</v>
          </cell>
          <cell r="B87" t="str">
            <v>K M FALCAO</v>
          </cell>
          <cell r="C87" t="str">
            <v>PRODUCTION</v>
          </cell>
          <cell r="D87" t="str">
            <v>ASSEMBLY</v>
          </cell>
          <cell r="E87" t="str">
            <v>EXP</v>
          </cell>
          <cell r="F87">
            <v>33736</v>
          </cell>
          <cell r="G87">
            <v>22614</v>
          </cell>
          <cell r="H87" t="str">
            <v>22R</v>
          </cell>
          <cell r="I87" t="str">
            <v>CARPENTER</v>
          </cell>
          <cell r="J87" t="str">
            <v>BANK MUSCAT - GHALA INDUSTRIAL</v>
          </cell>
          <cell r="K87" t="str">
            <v>0167 129280091010</v>
          </cell>
          <cell r="L87">
            <v>112</v>
          </cell>
          <cell r="M87">
            <v>32</v>
          </cell>
          <cell r="N87">
            <v>0</v>
          </cell>
          <cell r="O87">
            <v>0</v>
          </cell>
        </row>
        <row r="88">
          <cell r="A88">
            <v>886</v>
          </cell>
          <cell r="B88" t="str">
            <v>BALIRAM SHARMA</v>
          </cell>
          <cell r="C88" t="str">
            <v>PRODUCTION</v>
          </cell>
          <cell r="D88" t="str">
            <v>ASSEMBLY</v>
          </cell>
          <cell r="E88" t="str">
            <v>EXP</v>
          </cell>
          <cell r="F88">
            <v>33737</v>
          </cell>
          <cell r="G88">
            <v>24331</v>
          </cell>
          <cell r="H88" t="str">
            <v>22R</v>
          </cell>
          <cell r="I88" t="str">
            <v>CARPENTER</v>
          </cell>
          <cell r="J88" t="str">
            <v>BANK MUSCAT - GHALA INDUSTRIAL</v>
          </cell>
          <cell r="K88" t="str">
            <v>0167 107160091011</v>
          </cell>
          <cell r="L88">
            <v>110</v>
          </cell>
          <cell r="M88">
            <v>38</v>
          </cell>
          <cell r="N88">
            <v>0</v>
          </cell>
          <cell r="O88">
            <v>0</v>
          </cell>
        </row>
        <row r="89">
          <cell r="A89">
            <v>888</v>
          </cell>
          <cell r="B89" t="str">
            <v>N.RAVI</v>
          </cell>
          <cell r="C89" t="str">
            <v>PRODUCTION</v>
          </cell>
          <cell r="D89" t="str">
            <v>ASSEMBLY</v>
          </cell>
          <cell r="E89" t="str">
            <v>EXP</v>
          </cell>
          <cell r="F89">
            <v>33736</v>
          </cell>
          <cell r="G89">
            <v>24853</v>
          </cell>
          <cell r="H89" t="str">
            <v>22R</v>
          </cell>
          <cell r="I89" t="str">
            <v>CARPENTER</v>
          </cell>
          <cell r="J89" t="str">
            <v>O A B - RUWI</v>
          </cell>
          <cell r="K89" t="str">
            <v>3101 009168700</v>
          </cell>
          <cell r="L89">
            <v>100</v>
          </cell>
          <cell r="M89">
            <v>37</v>
          </cell>
          <cell r="N89">
            <v>0</v>
          </cell>
          <cell r="O89">
            <v>0</v>
          </cell>
        </row>
        <row r="90">
          <cell r="A90">
            <v>901</v>
          </cell>
          <cell r="B90" t="str">
            <v>ABRAHAM KUTTY</v>
          </cell>
          <cell r="C90" t="str">
            <v>PRODUCTION</v>
          </cell>
          <cell r="D90" t="str">
            <v>TRANSPORT</v>
          </cell>
          <cell r="E90" t="str">
            <v>EXP</v>
          </cell>
          <cell r="F90">
            <v>30691</v>
          </cell>
          <cell r="G90">
            <v>19980</v>
          </cell>
          <cell r="H90" t="str">
            <v>20P</v>
          </cell>
          <cell r="I90" t="str">
            <v>CHARGE HAND</v>
          </cell>
          <cell r="J90" t="str">
            <v>O A B - GHALA</v>
          </cell>
          <cell r="K90" t="str">
            <v>3119 680458700</v>
          </cell>
          <cell r="L90">
            <v>130</v>
          </cell>
          <cell r="M90">
            <v>36</v>
          </cell>
          <cell r="N90">
            <v>0</v>
          </cell>
          <cell r="O90">
            <v>0</v>
          </cell>
        </row>
        <row r="91">
          <cell r="A91">
            <v>903</v>
          </cell>
          <cell r="B91" t="str">
            <v>NASEEM KHAN</v>
          </cell>
          <cell r="C91" t="str">
            <v>PRODUCTION</v>
          </cell>
          <cell r="D91" t="str">
            <v>TRANSPORT</v>
          </cell>
          <cell r="E91" t="str">
            <v>EXP</v>
          </cell>
          <cell r="F91">
            <v>28697</v>
          </cell>
          <cell r="G91">
            <v>20578</v>
          </cell>
          <cell r="H91" t="str">
            <v>22R</v>
          </cell>
          <cell r="I91" t="str">
            <v>DRIVER</v>
          </cell>
          <cell r="J91" t="str">
            <v>O A B - RUWI</v>
          </cell>
          <cell r="K91" t="str">
            <v>3101 045093 700</v>
          </cell>
          <cell r="L91">
            <v>170</v>
          </cell>
          <cell r="M91">
            <v>33</v>
          </cell>
          <cell r="N91">
            <v>0</v>
          </cell>
          <cell r="O91">
            <v>0</v>
          </cell>
        </row>
        <row r="92">
          <cell r="A92">
            <v>904</v>
          </cell>
          <cell r="B92" t="str">
            <v>MOHAMAD ARIF</v>
          </cell>
          <cell r="C92" t="str">
            <v>PRODUCTION</v>
          </cell>
          <cell r="D92" t="str">
            <v>MACHINE SHOP</v>
          </cell>
          <cell r="E92" t="str">
            <v>EXP</v>
          </cell>
          <cell r="F92">
            <v>28823</v>
          </cell>
          <cell r="G92">
            <v>21601</v>
          </cell>
          <cell r="H92" t="str">
            <v>22R</v>
          </cell>
          <cell r="I92" t="str">
            <v>HELPER</v>
          </cell>
          <cell r="J92" t="str">
            <v>BANK MUSCAT - GHALA</v>
          </cell>
          <cell r="K92" t="str">
            <v>59 29474008401</v>
          </cell>
          <cell r="L92">
            <v>100</v>
          </cell>
          <cell r="M92">
            <v>29</v>
          </cell>
          <cell r="N92">
            <v>0</v>
          </cell>
          <cell r="O92">
            <v>0</v>
          </cell>
        </row>
        <row r="93">
          <cell r="A93">
            <v>918</v>
          </cell>
          <cell r="B93" t="str">
            <v>KHALFAN BIN MOHAMED</v>
          </cell>
          <cell r="C93" t="str">
            <v>PRODUCTION</v>
          </cell>
          <cell r="D93" t="str">
            <v>TRANSPORT</v>
          </cell>
          <cell r="E93" t="str">
            <v>OMN</v>
          </cell>
          <cell r="F93">
            <v>31591</v>
          </cell>
          <cell r="G93">
            <v>20455</v>
          </cell>
          <cell r="H93" t="str">
            <v>19O</v>
          </cell>
          <cell r="I93" t="str">
            <v>DRIVER</v>
          </cell>
          <cell r="J93" t="str">
            <v>BANK MUSCAT - LIZOUGH</v>
          </cell>
          <cell r="K93" t="str">
            <v>78 111100084011</v>
          </cell>
          <cell r="L93">
            <v>233</v>
          </cell>
          <cell r="M93">
            <v>29</v>
          </cell>
          <cell r="N93">
            <v>0</v>
          </cell>
          <cell r="O93">
            <v>0</v>
          </cell>
        </row>
        <row r="94">
          <cell r="A94">
            <v>931</v>
          </cell>
          <cell r="B94" t="str">
            <v>R SHIVRAJ</v>
          </cell>
          <cell r="C94" t="str">
            <v>PRODUCTION</v>
          </cell>
          <cell r="D94" t="str">
            <v>TRANSPORT</v>
          </cell>
          <cell r="E94" t="str">
            <v>EXP</v>
          </cell>
          <cell r="F94">
            <v>32380</v>
          </cell>
          <cell r="G94">
            <v>21818</v>
          </cell>
          <cell r="H94" t="str">
            <v>20P</v>
          </cell>
          <cell r="I94" t="str">
            <v>CHARGE HAND</v>
          </cell>
          <cell r="J94" t="str">
            <v>O A B - RUWI</v>
          </cell>
          <cell r="K94" t="str">
            <v>3101 124562500</v>
          </cell>
          <cell r="L94">
            <v>115</v>
          </cell>
          <cell r="M94">
            <v>36</v>
          </cell>
          <cell r="N94">
            <v>0</v>
          </cell>
          <cell r="O94">
            <v>0</v>
          </cell>
        </row>
        <row r="95">
          <cell r="A95">
            <v>933</v>
          </cell>
          <cell r="B95" t="str">
            <v>M MURUGAN</v>
          </cell>
          <cell r="C95" t="str">
            <v>PRODUCTION</v>
          </cell>
          <cell r="D95" t="str">
            <v>ADMIN</v>
          </cell>
          <cell r="E95" t="str">
            <v>EXP</v>
          </cell>
          <cell r="F95">
            <v>32379</v>
          </cell>
          <cell r="G95">
            <v>20455</v>
          </cell>
          <cell r="H95" t="str">
            <v>22R</v>
          </cell>
          <cell r="I95" t="str">
            <v>HELPER</v>
          </cell>
          <cell r="J95" t="str">
            <v>BANK MUSCAT - GHALA</v>
          </cell>
          <cell r="K95" t="str">
            <v>59 27936008401</v>
          </cell>
          <cell r="L95">
            <v>80</v>
          </cell>
          <cell r="M95">
            <v>36</v>
          </cell>
          <cell r="N95">
            <v>0</v>
          </cell>
          <cell r="O95">
            <v>0</v>
          </cell>
        </row>
        <row r="96">
          <cell r="A96">
            <v>939</v>
          </cell>
          <cell r="B96" t="str">
            <v>SEGONDA LASMAYA</v>
          </cell>
          <cell r="C96" t="str">
            <v>PRODUCTION</v>
          </cell>
          <cell r="D96" t="str">
            <v>ADMIN</v>
          </cell>
          <cell r="E96" t="str">
            <v>EXP</v>
          </cell>
          <cell r="F96">
            <v>32509</v>
          </cell>
          <cell r="G96">
            <v>21866</v>
          </cell>
          <cell r="H96" t="str">
            <v>22R</v>
          </cell>
          <cell r="I96" t="str">
            <v>CLEANER</v>
          </cell>
          <cell r="J96" t="str">
            <v>BANK MUSCAT - GHALA INDUSTRIAL</v>
          </cell>
          <cell r="K96" t="str">
            <v>0167 107170091010</v>
          </cell>
          <cell r="L96">
            <v>77</v>
          </cell>
          <cell r="M96">
            <v>36</v>
          </cell>
          <cell r="N96">
            <v>0</v>
          </cell>
          <cell r="O96">
            <v>0</v>
          </cell>
        </row>
        <row r="97">
          <cell r="A97">
            <v>946</v>
          </cell>
          <cell r="B97" t="str">
            <v>DAWOOD MUBARAK KHALFAN</v>
          </cell>
          <cell r="C97" t="str">
            <v>PRODUCTION</v>
          </cell>
          <cell r="D97" t="str">
            <v>ASSEMBLY</v>
          </cell>
          <cell r="E97" t="str">
            <v>OMN</v>
          </cell>
          <cell r="F97">
            <v>32823</v>
          </cell>
          <cell r="G97">
            <v>26665</v>
          </cell>
          <cell r="H97" t="str">
            <v>22R</v>
          </cell>
          <cell r="I97" t="str">
            <v>CARPENTER</v>
          </cell>
          <cell r="J97" t="str">
            <v>O A B - MUTTRAH</v>
          </cell>
          <cell r="K97" t="str">
            <v>21340-500</v>
          </cell>
          <cell r="L97">
            <v>135</v>
          </cell>
          <cell r="M97">
            <v>65</v>
          </cell>
          <cell r="N97">
            <v>0</v>
          </cell>
          <cell r="O97">
            <v>0</v>
          </cell>
        </row>
        <row r="98">
          <cell r="A98">
            <v>1043</v>
          </cell>
          <cell r="B98" t="str">
            <v>YUSUF MOHAMED SAIF AL HUSNI</v>
          </cell>
          <cell r="C98" t="str">
            <v>PRODUCTION</v>
          </cell>
          <cell r="D98" t="str">
            <v>MACHINE SHOP</v>
          </cell>
          <cell r="E98" t="str">
            <v>OMN</v>
          </cell>
          <cell r="F98">
            <v>34675</v>
          </cell>
          <cell r="G98">
            <v>28192</v>
          </cell>
          <cell r="H98" t="str">
            <v>22R</v>
          </cell>
          <cell r="I98" t="str">
            <v>TRAINEE MACHINIST</v>
          </cell>
          <cell r="J98" t="str">
            <v>O I B - ALKHABURA</v>
          </cell>
          <cell r="K98" t="str">
            <v>48-1423352001</v>
          </cell>
          <cell r="L98">
            <v>140</v>
          </cell>
          <cell r="M98">
            <v>60</v>
          </cell>
          <cell r="N98">
            <v>0</v>
          </cell>
          <cell r="O98">
            <v>0</v>
          </cell>
        </row>
        <row r="99">
          <cell r="A99">
            <v>1107</v>
          </cell>
          <cell r="B99" t="str">
            <v>G.M.N SAMANTHA .A</v>
          </cell>
          <cell r="C99" t="str">
            <v>PRODUCTION</v>
          </cell>
          <cell r="D99" t="str">
            <v>MACHINE SHOP</v>
          </cell>
          <cell r="E99" t="str">
            <v>EXP</v>
          </cell>
          <cell r="F99">
            <v>36396</v>
          </cell>
          <cell r="G99">
            <v>28852</v>
          </cell>
          <cell r="H99" t="str">
            <v>22R</v>
          </cell>
          <cell r="I99" t="str">
            <v>CHARGE HAND</v>
          </cell>
          <cell r="J99" t="str">
            <v>O A B - RUWI</v>
          </cell>
          <cell r="K99" t="str">
            <v>3101 024092700</v>
          </cell>
          <cell r="L99">
            <v>125</v>
          </cell>
          <cell r="M99">
            <v>33</v>
          </cell>
          <cell r="N99">
            <v>0</v>
          </cell>
          <cell r="O99">
            <v>0</v>
          </cell>
        </row>
        <row r="100">
          <cell r="A100">
            <v>1122</v>
          </cell>
          <cell r="B100" t="str">
            <v>MEENKOLI T MANOJ</v>
          </cell>
          <cell r="C100" t="str">
            <v>PRODUCTION</v>
          </cell>
          <cell r="D100" t="str">
            <v>MACHINE SHOP</v>
          </cell>
          <cell r="E100" t="str">
            <v>EXP</v>
          </cell>
          <cell r="F100">
            <v>36426</v>
          </cell>
          <cell r="G100">
            <v>26449</v>
          </cell>
          <cell r="H100" t="str">
            <v>20P</v>
          </cell>
          <cell r="I100" t="str">
            <v>CHARGE HAND</v>
          </cell>
          <cell r="J100" t="str">
            <v>BANK MUSCAT - GHALA INDUSTRIAL</v>
          </cell>
          <cell r="K100" t="str">
            <v>0167 107190091017</v>
          </cell>
          <cell r="L100">
            <v>150</v>
          </cell>
          <cell r="M100">
            <v>32</v>
          </cell>
          <cell r="N100">
            <v>0</v>
          </cell>
          <cell r="O100">
            <v>0</v>
          </cell>
        </row>
        <row r="101">
          <cell r="A101">
            <v>1124</v>
          </cell>
          <cell r="B101" t="str">
            <v>PRASAD M SIDHAN</v>
          </cell>
          <cell r="C101" t="str">
            <v>PRODUCTION</v>
          </cell>
          <cell r="D101" t="str">
            <v>MACHINE SHOP</v>
          </cell>
          <cell r="E101" t="str">
            <v>EXP</v>
          </cell>
          <cell r="F101">
            <v>36426</v>
          </cell>
          <cell r="G101">
            <v>28207</v>
          </cell>
          <cell r="H101" t="str">
            <v>20P</v>
          </cell>
          <cell r="I101" t="str">
            <v>CHARGE HAND</v>
          </cell>
          <cell r="J101" t="str">
            <v>O A B - RUWI</v>
          </cell>
          <cell r="K101" t="str">
            <v>3101 026759700</v>
          </cell>
          <cell r="L101">
            <v>150</v>
          </cell>
          <cell r="M101">
            <v>32</v>
          </cell>
          <cell r="N101">
            <v>0</v>
          </cell>
          <cell r="O101">
            <v>0</v>
          </cell>
        </row>
        <row r="102">
          <cell r="A102">
            <v>1145</v>
          </cell>
          <cell r="B102" t="str">
            <v>WILSON KOLI PILLAI</v>
          </cell>
          <cell r="C102" t="str">
            <v>PRODUCTION</v>
          </cell>
          <cell r="D102" t="str">
            <v>MACHINE SHOP</v>
          </cell>
          <cell r="E102" t="str">
            <v>EXP</v>
          </cell>
          <cell r="F102">
            <v>36827</v>
          </cell>
          <cell r="G102">
            <v>25636</v>
          </cell>
          <cell r="H102" t="str">
            <v>22R</v>
          </cell>
          <cell r="I102" t="str">
            <v>MACHINIST</v>
          </cell>
          <cell r="J102" t="str">
            <v>BANK MUSCAT - GHALA INDUSTRIAL</v>
          </cell>
          <cell r="K102" t="str">
            <v>0167 107210091014</v>
          </cell>
          <cell r="L102">
            <v>85</v>
          </cell>
          <cell r="M102">
            <v>32</v>
          </cell>
          <cell r="N102">
            <v>0</v>
          </cell>
          <cell r="O102">
            <v>0</v>
          </cell>
        </row>
        <row r="103">
          <cell r="A103">
            <v>1146</v>
          </cell>
          <cell r="B103" t="str">
            <v>MAYAKRISHNAN SURESH KUMARAN</v>
          </cell>
          <cell r="C103" t="str">
            <v>PRODUCTION</v>
          </cell>
          <cell r="D103" t="str">
            <v>MACHINE SHOP</v>
          </cell>
          <cell r="E103" t="str">
            <v>EXP</v>
          </cell>
          <cell r="F103">
            <v>36855</v>
          </cell>
          <cell r="G103">
            <v>25569</v>
          </cell>
          <cell r="H103" t="str">
            <v>22R</v>
          </cell>
          <cell r="I103" t="str">
            <v>MACHINIST</v>
          </cell>
          <cell r="J103" t="str">
            <v>BANK MUSCAT - GHALA INDUSTRIAL</v>
          </cell>
          <cell r="K103" t="str">
            <v>0167 107220091013</v>
          </cell>
          <cell r="L103">
            <v>85</v>
          </cell>
          <cell r="M103">
            <v>33</v>
          </cell>
          <cell r="N103">
            <v>0</v>
          </cell>
          <cell r="O103">
            <v>0</v>
          </cell>
        </row>
        <row r="104">
          <cell r="A104">
            <v>1147</v>
          </cell>
          <cell r="B104" t="str">
            <v>SATHYANANDAN ACHARY DAMODARAN</v>
          </cell>
          <cell r="C104" t="str">
            <v>PRODUCTION</v>
          </cell>
          <cell r="D104" t="str">
            <v>MACHINE SHOP</v>
          </cell>
          <cell r="E104" t="str">
            <v>EXP</v>
          </cell>
          <cell r="F104">
            <v>36863</v>
          </cell>
          <cell r="G104">
            <v>25346</v>
          </cell>
          <cell r="H104" t="str">
            <v>22R</v>
          </cell>
          <cell r="I104" t="str">
            <v>MACHINIST</v>
          </cell>
          <cell r="J104" t="str">
            <v>BANK MUSCAT - GHALA INDUSTRIAL</v>
          </cell>
          <cell r="K104" t="str">
            <v>0167 107230091012</v>
          </cell>
          <cell r="L104">
            <v>90</v>
          </cell>
          <cell r="M104">
            <v>32</v>
          </cell>
          <cell r="N104">
            <v>0</v>
          </cell>
          <cell r="O104">
            <v>0</v>
          </cell>
        </row>
        <row r="105">
          <cell r="A105">
            <v>1148</v>
          </cell>
          <cell r="B105" t="str">
            <v>YOUSUF SAIF BARGHOUSH AL AMRI</v>
          </cell>
          <cell r="C105" t="str">
            <v>PRODUCTION</v>
          </cell>
          <cell r="D105" t="str">
            <v>INTERIOR DESIGN AND FURNISHING DEPARTMENT</v>
          </cell>
          <cell r="E105" t="str">
            <v>OMN</v>
          </cell>
          <cell r="F105">
            <v>36873</v>
          </cell>
          <cell r="G105">
            <v>30200</v>
          </cell>
          <cell r="H105" t="str">
            <v>22R</v>
          </cell>
          <cell r="I105" t="str">
            <v>DRIVER AND DEBT COLLECTOR</v>
          </cell>
          <cell r="J105" t="str">
            <v>BANK MUSCAT - GHALA INDUSTRIAL</v>
          </cell>
          <cell r="K105" t="str">
            <v>0167 126090084015</v>
          </cell>
          <cell r="L105">
            <v>150</v>
          </cell>
          <cell r="M105">
            <v>60</v>
          </cell>
          <cell r="N105">
            <v>0</v>
          </cell>
          <cell r="O105">
            <v>0</v>
          </cell>
        </row>
        <row r="106">
          <cell r="A106">
            <v>1164</v>
          </cell>
          <cell r="B106" t="str">
            <v>RAMAN RATHANA SWAMY</v>
          </cell>
          <cell r="C106" t="str">
            <v>PRODUCTION</v>
          </cell>
          <cell r="D106" t="str">
            <v>STORES</v>
          </cell>
          <cell r="E106" t="str">
            <v>EXP</v>
          </cell>
          <cell r="F106">
            <v>36902</v>
          </cell>
          <cell r="G106">
            <v>24560</v>
          </cell>
          <cell r="H106" t="str">
            <v>22R</v>
          </cell>
          <cell r="I106" t="str">
            <v>CARPENTER</v>
          </cell>
          <cell r="J106" t="str">
            <v>BANK MUSCAT - MAIN</v>
          </cell>
          <cell r="K106" t="str">
            <v>21 76108008401</v>
          </cell>
          <cell r="L106">
            <v>105</v>
          </cell>
          <cell r="M106">
            <v>32</v>
          </cell>
          <cell r="N106">
            <v>0</v>
          </cell>
          <cell r="O106">
            <v>0</v>
          </cell>
        </row>
        <row r="107">
          <cell r="A107">
            <v>1168</v>
          </cell>
          <cell r="B107" t="str">
            <v>BHUPENDRA KUMAR MAGANLAL LAD</v>
          </cell>
          <cell r="C107" t="str">
            <v>PRODUCTION</v>
          </cell>
          <cell r="D107" t="str">
            <v>MACHINE SHOP</v>
          </cell>
          <cell r="E107" t="str">
            <v>EXP</v>
          </cell>
          <cell r="F107">
            <v>36900</v>
          </cell>
          <cell r="G107">
            <v>26410</v>
          </cell>
          <cell r="H107" t="str">
            <v>22R</v>
          </cell>
          <cell r="I107" t="str">
            <v>MACHINIST</v>
          </cell>
          <cell r="J107" t="str">
            <v>BANK MUSCAT - GHALA INDUSTRIAL</v>
          </cell>
          <cell r="K107" t="str">
            <v>0167 107240091011</v>
          </cell>
          <cell r="L107">
            <v>80</v>
          </cell>
          <cell r="M107">
            <v>32</v>
          </cell>
          <cell r="N107">
            <v>0</v>
          </cell>
          <cell r="O107">
            <v>0</v>
          </cell>
        </row>
        <row r="108">
          <cell r="A108">
            <v>1169</v>
          </cell>
          <cell r="B108" t="str">
            <v>AMMATANDA MONNAPPA BOPANNA</v>
          </cell>
          <cell r="C108" t="str">
            <v>PROJECTS</v>
          </cell>
          <cell r="D108" t="str">
            <v>CONTRACTS DEPARTMENT</v>
          </cell>
          <cell r="E108" t="str">
            <v>EXP</v>
          </cell>
          <cell r="F108">
            <v>36921</v>
          </cell>
          <cell r="G108">
            <v>26943</v>
          </cell>
          <cell r="H108" t="str">
            <v>18N</v>
          </cell>
          <cell r="I108" t="str">
            <v>PROJECT ASSISTANT</v>
          </cell>
          <cell r="J108" t="str">
            <v>STD CHARTERED BANK - RUWI</v>
          </cell>
          <cell r="K108" t="str">
            <v>18 1182005 01</v>
          </cell>
          <cell r="L108">
            <v>195</v>
          </cell>
          <cell r="M108">
            <v>123</v>
          </cell>
          <cell r="N108">
            <v>0</v>
          </cell>
          <cell r="O108">
            <v>50</v>
          </cell>
        </row>
        <row r="109">
          <cell r="A109">
            <v>1183</v>
          </cell>
          <cell r="B109" t="str">
            <v>RANKETTE GEDARA BANDULA</v>
          </cell>
          <cell r="C109" t="str">
            <v>PRODUCTION</v>
          </cell>
          <cell r="D109" t="str">
            <v>MACHINE SHOP</v>
          </cell>
          <cell r="E109" t="str">
            <v>EXP</v>
          </cell>
          <cell r="F109">
            <v>37471</v>
          </cell>
          <cell r="G109">
            <v>26860</v>
          </cell>
          <cell r="H109" t="str">
            <v>22R</v>
          </cell>
          <cell r="I109" t="str">
            <v>MACHINIST</v>
          </cell>
          <cell r="J109" t="str">
            <v>BANK MUSCAT - GHALA INDUSTRIAL</v>
          </cell>
          <cell r="K109" t="str">
            <v>0167 107260091019</v>
          </cell>
          <cell r="L109">
            <v>130</v>
          </cell>
          <cell r="M109">
            <v>33</v>
          </cell>
          <cell r="N109">
            <v>0</v>
          </cell>
          <cell r="O109">
            <v>0</v>
          </cell>
        </row>
        <row r="110">
          <cell r="A110">
            <v>1191</v>
          </cell>
          <cell r="B110" t="str">
            <v>VIJAYAN MADHAVAN</v>
          </cell>
          <cell r="C110" t="str">
            <v>PRODUCTION</v>
          </cell>
          <cell r="D110" t="str">
            <v>MACHINE SHOP</v>
          </cell>
          <cell r="E110" t="str">
            <v>EXP</v>
          </cell>
          <cell r="F110">
            <v>37485</v>
          </cell>
          <cell r="G110">
            <v>22000</v>
          </cell>
          <cell r="H110" t="str">
            <v>22R</v>
          </cell>
          <cell r="I110" t="str">
            <v>MACHINIST</v>
          </cell>
          <cell r="J110" t="str">
            <v>BANK MUSCAT - GHALA INDUSTRIAL</v>
          </cell>
          <cell r="K110" t="str">
            <v>0167 129250091014</v>
          </cell>
          <cell r="L110">
            <v>80</v>
          </cell>
          <cell r="M110">
            <v>32</v>
          </cell>
          <cell r="N110">
            <v>0</v>
          </cell>
          <cell r="O110">
            <v>0</v>
          </cell>
        </row>
        <row r="111">
          <cell r="A111">
            <v>1194</v>
          </cell>
          <cell r="B111" t="str">
            <v>LADJAYANTHILAL LALLUBHAI</v>
          </cell>
          <cell r="C111" t="str">
            <v>PRODUCTION</v>
          </cell>
          <cell r="D111" t="str">
            <v>MACHINE SHOP</v>
          </cell>
          <cell r="E111" t="str">
            <v>EXP</v>
          </cell>
          <cell r="F111">
            <v>37511</v>
          </cell>
          <cell r="G111">
            <v>27661</v>
          </cell>
          <cell r="H111" t="str">
            <v>22R</v>
          </cell>
          <cell r="I111" t="str">
            <v>CARPENTER</v>
          </cell>
          <cell r="J111" t="str">
            <v>BANK MUSCAT - GHALA INDUSTRIAL</v>
          </cell>
          <cell r="K111" t="str">
            <v>0167 107270091018</v>
          </cell>
          <cell r="L111">
            <v>82</v>
          </cell>
          <cell r="M111">
            <v>32</v>
          </cell>
          <cell r="N111">
            <v>0</v>
          </cell>
          <cell r="O111">
            <v>0</v>
          </cell>
        </row>
        <row r="112">
          <cell r="A112">
            <v>1201</v>
          </cell>
          <cell r="B112" t="str">
            <v>RETNAVEL PATHMANATHAN</v>
          </cell>
          <cell r="C112" t="str">
            <v>PRODUCTION</v>
          </cell>
          <cell r="D112" t="str">
            <v>VEENERING</v>
          </cell>
          <cell r="E112" t="str">
            <v>EXP</v>
          </cell>
          <cell r="F112">
            <v>34351</v>
          </cell>
          <cell r="G112">
            <v>21678</v>
          </cell>
          <cell r="H112" t="str">
            <v>22R</v>
          </cell>
          <cell r="I112" t="str">
            <v>MACHINIST</v>
          </cell>
          <cell r="J112" t="str">
            <v>O A B - RUWI</v>
          </cell>
          <cell r="K112" t="str">
            <v>3101 010342700</v>
          </cell>
          <cell r="L112">
            <v>93</v>
          </cell>
          <cell r="M112">
            <v>37</v>
          </cell>
          <cell r="N112">
            <v>0</v>
          </cell>
          <cell r="O112">
            <v>0</v>
          </cell>
        </row>
        <row r="113">
          <cell r="A113">
            <v>1243</v>
          </cell>
          <cell r="B113" t="str">
            <v>H D WIJAYASINGHE</v>
          </cell>
          <cell r="C113" t="str">
            <v>PROJECTS</v>
          </cell>
          <cell r="D113" t="str">
            <v>PLANNING AND PRODUCTION CONTROL</v>
          </cell>
          <cell r="E113" t="str">
            <v>EXP</v>
          </cell>
          <cell r="F113">
            <v>35262</v>
          </cell>
          <cell r="G113">
            <v>22531</v>
          </cell>
          <cell r="H113" t="str">
            <v>18N</v>
          </cell>
          <cell r="I113" t="str">
            <v>SUPERVISOR</v>
          </cell>
          <cell r="J113" t="str">
            <v>BANK MUSCAT - GHALA INDUSTRIAL</v>
          </cell>
          <cell r="K113" t="str">
            <v>0167 129330091013</v>
          </cell>
          <cell r="L113">
            <v>160</v>
          </cell>
          <cell r="M113">
            <v>44</v>
          </cell>
          <cell r="N113">
            <v>0</v>
          </cell>
          <cell r="O113">
            <v>97.5</v>
          </cell>
        </row>
        <row r="114">
          <cell r="A114">
            <v>1250</v>
          </cell>
          <cell r="B114" t="str">
            <v>E WIMAL SILVA</v>
          </cell>
          <cell r="C114" t="str">
            <v>PRODUCTION</v>
          </cell>
          <cell r="D114" t="str">
            <v>MACHINE SHOP</v>
          </cell>
          <cell r="E114" t="str">
            <v>EXP</v>
          </cell>
          <cell r="F114">
            <v>35266</v>
          </cell>
          <cell r="G114">
            <v>21639</v>
          </cell>
          <cell r="H114" t="str">
            <v>22R</v>
          </cell>
          <cell r="I114" t="str">
            <v>MACHINIST</v>
          </cell>
          <cell r="J114" t="str">
            <v>O A B - RUWI</v>
          </cell>
          <cell r="K114" t="str">
            <v>3101 030292700</v>
          </cell>
          <cell r="L114">
            <v>90</v>
          </cell>
          <cell r="M114">
            <v>33</v>
          </cell>
          <cell r="N114">
            <v>0</v>
          </cell>
          <cell r="O114">
            <v>0</v>
          </cell>
        </row>
        <row r="115">
          <cell r="A115">
            <v>1267</v>
          </cell>
          <cell r="B115" t="str">
            <v>JUMA MUSBBAH KHADEM ASSADY</v>
          </cell>
          <cell r="C115" t="str">
            <v>PRODUCTION</v>
          </cell>
          <cell r="D115" t="str">
            <v>ASSEMBLY</v>
          </cell>
          <cell r="E115" t="str">
            <v>OMN</v>
          </cell>
          <cell r="F115">
            <v>35596</v>
          </cell>
          <cell r="G115">
            <v>27846</v>
          </cell>
          <cell r="H115" t="str">
            <v>22R</v>
          </cell>
          <cell r="I115" t="str">
            <v>MACHINIST</v>
          </cell>
          <cell r="J115" t="str">
            <v>BANK MUSCAT - GHALA INDUSTRIAL</v>
          </cell>
          <cell r="K115" t="str">
            <v>0167 138540084016</v>
          </cell>
          <cell r="L115">
            <v>160</v>
          </cell>
          <cell r="M115">
            <v>65</v>
          </cell>
          <cell r="N115">
            <v>0</v>
          </cell>
          <cell r="O115">
            <v>0</v>
          </cell>
        </row>
        <row r="116">
          <cell r="A116">
            <v>1271</v>
          </cell>
          <cell r="B116" t="str">
            <v>LIHINIKADU A W KUMAR</v>
          </cell>
          <cell r="C116" t="str">
            <v>PRODUCTION</v>
          </cell>
          <cell r="D116" t="str">
            <v>MACHINE SHOP</v>
          </cell>
          <cell r="E116" t="str">
            <v>EXP</v>
          </cell>
          <cell r="F116">
            <v>35763</v>
          </cell>
          <cell r="G116">
            <v>27573</v>
          </cell>
          <cell r="H116" t="str">
            <v>22R</v>
          </cell>
          <cell r="I116" t="str">
            <v>MACHINIST</v>
          </cell>
          <cell r="J116" t="str">
            <v>O A B - RUWI</v>
          </cell>
          <cell r="K116" t="str">
            <v>3101 13964 700</v>
          </cell>
          <cell r="L116">
            <v>105</v>
          </cell>
          <cell r="M116">
            <v>37</v>
          </cell>
          <cell r="N116">
            <v>0</v>
          </cell>
          <cell r="O116">
            <v>0</v>
          </cell>
        </row>
        <row r="117">
          <cell r="A117">
            <v>1282</v>
          </cell>
          <cell r="B117" t="str">
            <v>WALEED MOHAMED JUMA LA BALUSHI</v>
          </cell>
          <cell r="C117" t="str">
            <v>PRODUCTION</v>
          </cell>
          <cell r="D117" t="str">
            <v>VEENERING</v>
          </cell>
          <cell r="E117" t="str">
            <v>OMN</v>
          </cell>
          <cell r="F117">
            <v>36039</v>
          </cell>
          <cell r="G117">
            <v>29830</v>
          </cell>
          <cell r="H117" t="str">
            <v>22R</v>
          </cell>
          <cell r="I117" t="str">
            <v>MACHINIST</v>
          </cell>
          <cell r="J117" t="str">
            <v>BANK MUSCAT - ALKHOUD</v>
          </cell>
          <cell r="K117" t="str">
            <v>28 156290084014</v>
          </cell>
          <cell r="L117">
            <v>140</v>
          </cell>
          <cell r="M117">
            <v>60</v>
          </cell>
          <cell r="N117">
            <v>0</v>
          </cell>
          <cell r="O117">
            <v>0</v>
          </cell>
        </row>
        <row r="118">
          <cell r="A118">
            <v>1300</v>
          </cell>
          <cell r="B118" t="str">
            <v>SHIVSHANKAR SHARMA</v>
          </cell>
          <cell r="C118" t="str">
            <v>PRODUCTION</v>
          </cell>
          <cell r="D118" t="str">
            <v>ASSEMBLY</v>
          </cell>
          <cell r="E118" t="str">
            <v>EXP</v>
          </cell>
          <cell r="F118">
            <v>33737</v>
          </cell>
          <cell r="G118">
            <v>22131</v>
          </cell>
          <cell r="H118" t="str">
            <v>22R</v>
          </cell>
          <cell r="I118" t="str">
            <v>CARPENTER</v>
          </cell>
          <cell r="J118" t="str">
            <v>BANK MUSCAT - GHALA INDUSTRIAL</v>
          </cell>
          <cell r="K118" t="str">
            <v>0167 107290091015</v>
          </cell>
          <cell r="L118">
            <v>100</v>
          </cell>
          <cell r="M118">
            <v>32</v>
          </cell>
          <cell r="N118">
            <v>0</v>
          </cell>
          <cell r="O118">
            <v>0</v>
          </cell>
        </row>
        <row r="119">
          <cell r="A119">
            <v>1332</v>
          </cell>
          <cell r="B119" t="str">
            <v>T P JAYANANDAN</v>
          </cell>
          <cell r="C119" t="str">
            <v>PROJECTS</v>
          </cell>
          <cell r="D119" t="str">
            <v>PLANNING AND PRODUCTION CONTROL</v>
          </cell>
          <cell r="E119" t="str">
            <v>EXP</v>
          </cell>
          <cell r="F119">
            <v>34034</v>
          </cell>
          <cell r="G119">
            <v>22421</v>
          </cell>
          <cell r="H119" t="str">
            <v>18N</v>
          </cell>
          <cell r="I119" t="str">
            <v>PLANNING ASSISTANT</v>
          </cell>
          <cell r="J119" t="str">
            <v>O A B - RUWI</v>
          </cell>
          <cell r="K119" t="str">
            <v>3101 008438700</v>
          </cell>
          <cell r="L119">
            <v>175</v>
          </cell>
          <cell r="M119">
            <v>41</v>
          </cell>
          <cell r="N119">
            <v>0</v>
          </cell>
          <cell r="O119">
            <v>109</v>
          </cell>
        </row>
        <row r="120">
          <cell r="A120">
            <v>1335</v>
          </cell>
          <cell r="B120" t="str">
            <v>S K PURAYIL</v>
          </cell>
          <cell r="C120" t="str">
            <v>PROJECTS</v>
          </cell>
          <cell r="D120" t="str">
            <v>DESIGN AND DRAWING</v>
          </cell>
          <cell r="E120" t="str">
            <v>EXP</v>
          </cell>
          <cell r="F120">
            <v>34034</v>
          </cell>
          <cell r="G120">
            <v>23104</v>
          </cell>
          <cell r="H120" t="str">
            <v>18N</v>
          </cell>
          <cell r="I120" t="str">
            <v>JR.SETTER OUT</v>
          </cell>
          <cell r="J120" t="str">
            <v>O A B - RUWI</v>
          </cell>
          <cell r="K120" t="str">
            <v>3101-003038700</v>
          </cell>
          <cell r="L120">
            <v>144</v>
          </cell>
          <cell r="M120">
            <v>42</v>
          </cell>
          <cell r="N120">
            <v>0</v>
          </cell>
          <cell r="O120">
            <v>70</v>
          </cell>
        </row>
        <row r="121">
          <cell r="A121">
            <v>1353</v>
          </cell>
          <cell r="B121" t="str">
            <v>KESAVAN ACHARY DAYANANDAN</v>
          </cell>
          <cell r="C121" t="str">
            <v>PROJECTS</v>
          </cell>
          <cell r="D121" t="str">
            <v>DESIGN AND DRAWING</v>
          </cell>
          <cell r="E121" t="str">
            <v>EXP</v>
          </cell>
          <cell r="F121">
            <v>34068</v>
          </cell>
          <cell r="G121">
            <v>22050</v>
          </cell>
          <cell r="H121" t="str">
            <v>18N</v>
          </cell>
          <cell r="I121" t="str">
            <v>JR.SETTER OUT</v>
          </cell>
          <cell r="J121" t="str">
            <v>BANK MUSCAT - GHALA</v>
          </cell>
          <cell r="K121" t="str">
            <v>044 0002317360015</v>
          </cell>
          <cell r="L121">
            <v>129</v>
          </cell>
          <cell r="M121">
            <v>42</v>
          </cell>
          <cell r="N121">
            <v>0</v>
          </cell>
          <cell r="O121">
            <v>70</v>
          </cell>
        </row>
        <row r="122">
          <cell r="A122">
            <v>1367</v>
          </cell>
          <cell r="B122" t="str">
            <v>P CHANDRAKANT DAHYABHAI</v>
          </cell>
          <cell r="C122" t="str">
            <v>PRODUCTION</v>
          </cell>
          <cell r="D122" t="str">
            <v>MAINTENANCE</v>
          </cell>
          <cell r="E122" t="str">
            <v>EXP</v>
          </cell>
          <cell r="F122">
            <v>34099</v>
          </cell>
          <cell r="G122">
            <v>23814</v>
          </cell>
          <cell r="H122" t="str">
            <v>19O</v>
          </cell>
          <cell r="I122" t="str">
            <v>SR.CHARGE HAND</v>
          </cell>
          <cell r="J122" t="str">
            <v>BANK MUSCAT - GHALA</v>
          </cell>
          <cell r="K122" t="str">
            <v>59 27271008401</v>
          </cell>
          <cell r="L122">
            <v>180</v>
          </cell>
          <cell r="M122">
            <v>36</v>
          </cell>
          <cell r="N122">
            <v>0</v>
          </cell>
          <cell r="O122">
            <v>0</v>
          </cell>
        </row>
        <row r="123">
          <cell r="A123">
            <v>1370</v>
          </cell>
          <cell r="B123" t="str">
            <v>PRAJAPATI KAYTILAL PARGJI</v>
          </cell>
          <cell r="C123" t="str">
            <v>PRODUCTION</v>
          </cell>
          <cell r="D123" t="str">
            <v>ASSEMBLY</v>
          </cell>
          <cell r="E123" t="str">
            <v>EXP</v>
          </cell>
          <cell r="F123">
            <v>34099</v>
          </cell>
          <cell r="G123">
            <v>20241</v>
          </cell>
          <cell r="H123" t="str">
            <v>20P</v>
          </cell>
          <cell r="I123" t="str">
            <v>CHARGE HAND</v>
          </cell>
          <cell r="J123" t="str">
            <v>BANK MUSCAT - GHALA INDUSTRIAL</v>
          </cell>
          <cell r="K123" t="str">
            <v>0167 107310091012</v>
          </cell>
          <cell r="L123">
            <v>110</v>
          </cell>
          <cell r="M123">
            <v>36</v>
          </cell>
          <cell r="N123">
            <v>0</v>
          </cell>
          <cell r="O123">
            <v>0</v>
          </cell>
        </row>
        <row r="124">
          <cell r="A124">
            <v>1373</v>
          </cell>
          <cell r="B124" t="str">
            <v>RAMESHKUMAR S PRAJAPATI</v>
          </cell>
          <cell r="C124" t="str">
            <v>PROJECTS</v>
          </cell>
          <cell r="D124" t="str">
            <v>PLANNING AND PRODUCTION CONTROL</v>
          </cell>
          <cell r="E124" t="str">
            <v>EXP</v>
          </cell>
          <cell r="F124">
            <v>34116</v>
          </cell>
          <cell r="G124">
            <v>22599</v>
          </cell>
          <cell r="H124" t="str">
            <v>18N</v>
          </cell>
          <cell r="I124" t="str">
            <v>SUPERVISOR</v>
          </cell>
          <cell r="J124" t="str">
            <v>BANK MUSCAT - GHALA INDUSTRIAL</v>
          </cell>
          <cell r="K124" t="str">
            <v>0167 107320091011</v>
          </cell>
          <cell r="L124">
            <v>160</v>
          </cell>
          <cell r="M124">
            <v>42</v>
          </cell>
          <cell r="N124">
            <v>0</v>
          </cell>
          <cell r="O124">
            <v>120</v>
          </cell>
        </row>
        <row r="125">
          <cell r="A125">
            <v>1379</v>
          </cell>
          <cell r="B125" t="str">
            <v>BALAN K P PURAYIL</v>
          </cell>
          <cell r="C125" t="str">
            <v>PRODUCTION</v>
          </cell>
          <cell r="D125" t="str">
            <v>VEENERING</v>
          </cell>
          <cell r="E125" t="str">
            <v>EXP</v>
          </cell>
          <cell r="F125">
            <v>34130</v>
          </cell>
          <cell r="G125">
            <v>22061</v>
          </cell>
          <cell r="H125" t="str">
            <v>22R</v>
          </cell>
          <cell r="I125" t="str">
            <v>CARPENTER</v>
          </cell>
          <cell r="J125" t="str">
            <v>BANK MUSCAT - GHALA INDUSTRIAL</v>
          </cell>
          <cell r="K125" t="str">
            <v>0167 132800091011</v>
          </cell>
          <cell r="L125">
            <v>100</v>
          </cell>
          <cell r="M125">
            <v>36</v>
          </cell>
          <cell r="N125">
            <v>0</v>
          </cell>
          <cell r="O125">
            <v>0</v>
          </cell>
        </row>
        <row r="126">
          <cell r="A126">
            <v>1394</v>
          </cell>
          <cell r="B126" t="str">
            <v>ALI YUSUF AL HARTHY</v>
          </cell>
          <cell r="C126" t="str">
            <v>PRODUCTION</v>
          </cell>
          <cell r="D126" t="str">
            <v>ASSEMBLY</v>
          </cell>
          <cell r="E126" t="str">
            <v>OMN</v>
          </cell>
          <cell r="F126">
            <v>34274</v>
          </cell>
          <cell r="G126">
            <v>27297</v>
          </cell>
          <cell r="H126" t="str">
            <v>22R</v>
          </cell>
          <cell r="I126" t="str">
            <v>CARPENTER</v>
          </cell>
          <cell r="J126" t="str">
            <v>BANK MUSCAT - GHALA INDUSTRIAL</v>
          </cell>
          <cell r="K126" t="str">
            <v>0167 125540084011</v>
          </cell>
          <cell r="L126">
            <v>145</v>
          </cell>
          <cell r="M126">
            <v>75</v>
          </cell>
          <cell r="N126">
            <v>0</v>
          </cell>
          <cell r="O126">
            <v>0</v>
          </cell>
        </row>
        <row r="127">
          <cell r="A127">
            <v>1396</v>
          </cell>
          <cell r="B127" t="str">
            <v>SUBRAMANIAM GUNASEKARAN</v>
          </cell>
          <cell r="C127" t="str">
            <v>PRODUCTION</v>
          </cell>
          <cell r="D127" t="str">
            <v>ASSEMBLY</v>
          </cell>
          <cell r="E127" t="str">
            <v>EXP</v>
          </cell>
          <cell r="F127">
            <v>34322</v>
          </cell>
          <cell r="G127">
            <v>22054</v>
          </cell>
          <cell r="H127" t="str">
            <v>20P</v>
          </cell>
          <cell r="I127" t="str">
            <v>CHARGE HAND</v>
          </cell>
          <cell r="J127" t="str">
            <v>O A B - RUWI</v>
          </cell>
          <cell r="K127" t="str">
            <v>3101011934 500</v>
          </cell>
          <cell r="L127">
            <v>145</v>
          </cell>
          <cell r="M127">
            <v>36</v>
          </cell>
          <cell r="N127">
            <v>0</v>
          </cell>
          <cell r="O127">
            <v>0</v>
          </cell>
        </row>
        <row r="128">
          <cell r="A128">
            <v>1397</v>
          </cell>
          <cell r="B128" t="str">
            <v>SELVAKUMAR T</v>
          </cell>
          <cell r="C128" t="str">
            <v>PROJECTS</v>
          </cell>
          <cell r="D128" t="str">
            <v>PLANNING AND PRODUCTION CONTROL</v>
          </cell>
          <cell r="E128" t="str">
            <v>EXP</v>
          </cell>
          <cell r="F128">
            <v>34354</v>
          </cell>
          <cell r="G128">
            <v>20090</v>
          </cell>
          <cell r="H128" t="str">
            <v>18N</v>
          </cell>
          <cell r="I128" t="str">
            <v>SUPERVISOR</v>
          </cell>
          <cell r="J128" t="str">
            <v>BANK MUSCAT - GHALA INDUSTRIAL</v>
          </cell>
          <cell r="K128" t="str">
            <v>0167 94235008401</v>
          </cell>
          <cell r="L128">
            <v>160</v>
          </cell>
          <cell r="M128">
            <v>115</v>
          </cell>
          <cell r="N128">
            <v>0</v>
          </cell>
          <cell r="O128">
            <v>130</v>
          </cell>
        </row>
        <row r="129">
          <cell r="A129">
            <v>1409</v>
          </cell>
          <cell r="B129" t="str">
            <v>M PACKRISAMY</v>
          </cell>
          <cell r="C129" t="str">
            <v>PRODUCTION</v>
          </cell>
          <cell r="D129" t="str">
            <v>QUALITY CONTROL</v>
          </cell>
          <cell r="E129" t="str">
            <v>EXP</v>
          </cell>
          <cell r="F129">
            <v>34864</v>
          </cell>
          <cell r="G129">
            <v>23929</v>
          </cell>
          <cell r="H129" t="str">
            <v>21Q</v>
          </cell>
          <cell r="I129" t="str">
            <v>CARPENTER</v>
          </cell>
          <cell r="J129" t="str">
            <v>BANK MUSCAT - GHALA</v>
          </cell>
          <cell r="K129" t="str">
            <v>059 26889</v>
          </cell>
          <cell r="L129">
            <v>110</v>
          </cell>
          <cell r="M129">
            <v>36</v>
          </cell>
          <cell r="N129">
            <v>0</v>
          </cell>
          <cell r="O129">
            <v>0</v>
          </cell>
        </row>
        <row r="130">
          <cell r="A130">
            <v>1410</v>
          </cell>
          <cell r="B130" t="str">
            <v>KARUPPIAH MURUGAN</v>
          </cell>
          <cell r="C130" t="str">
            <v>PRODUCTION</v>
          </cell>
          <cell r="D130" t="str">
            <v>STORES</v>
          </cell>
          <cell r="E130" t="str">
            <v>EXP</v>
          </cell>
          <cell r="F130">
            <v>34946</v>
          </cell>
          <cell r="G130">
            <v>22790</v>
          </cell>
          <cell r="H130" t="str">
            <v>22R</v>
          </cell>
          <cell r="I130" t="str">
            <v>HELPER</v>
          </cell>
          <cell r="J130" t="str">
            <v>BANK MUSCAT - GHALA INDUSTRIAL</v>
          </cell>
          <cell r="K130" t="str">
            <v>0167 107330091010</v>
          </cell>
          <cell r="L130">
            <v>95</v>
          </cell>
          <cell r="M130">
            <v>37</v>
          </cell>
          <cell r="N130">
            <v>0</v>
          </cell>
          <cell r="O130">
            <v>0</v>
          </cell>
        </row>
        <row r="131">
          <cell r="A131">
            <v>1414</v>
          </cell>
          <cell r="B131" t="str">
            <v>SOMA CHAMANLAL</v>
          </cell>
          <cell r="C131" t="str">
            <v>PRODUCTION</v>
          </cell>
          <cell r="D131" t="str">
            <v>ASSEMBLY</v>
          </cell>
          <cell r="E131" t="str">
            <v>EXP</v>
          </cell>
          <cell r="F131">
            <v>35190</v>
          </cell>
          <cell r="G131">
            <v>22305</v>
          </cell>
          <cell r="H131" t="str">
            <v>22R</v>
          </cell>
          <cell r="I131" t="str">
            <v>CARPENTER</v>
          </cell>
          <cell r="J131" t="str">
            <v>BANK MUSCAT - GHALA INDUSTRIAL</v>
          </cell>
          <cell r="K131" t="str">
            <v>0167 107350091018</v>
          </cell>
          <cell r="L131">
            <v>95</v>
          </cell>
          <cell r="M131">
            <v>36</v>
          </cell>
          <cell r="N131">
            <v>0</v>
          </cell>
          <cell r="O131">
            <v>0</v>
          </cell>
        </row>
        <row r="132">
          <cell r="A132">
            <v>1416</v>
          </cell>
          <cell r="B132" t="str">
            <v>VILLIYANI ASARI MARIMUTHU</v>
          </cell>
          <cell r="C132" t="str">
            <v>PRODUCTION</v>
          </cell>
          <cell r="D132" t="str">
            <v>ASSEMBLY</v>
          </cell>
          <cell r="E132" t="str">
            <v>EXP</v>
          </cell>
          <cell r="F132">
            <v>35190</v>
          </cell>
          <cell r="G132">
            <v>23875</v>
          </cell>
          <cell r="H132" t="str">
            <v>22R</v>
          </cell>
          <cell r="I132" t="str">
            <v>CARPENTER</v>
          </cell>
          <cell r="J132" t="str">
            <v>BANK MUSCAT - GHALA INDUSTRIAL</v>
          </cell>
          <cell r="K132" t="str">
            <v>0167 107360091017</v>
          </cell>
          <cell r="L132">
            <v>115</v>
          </cell>
          <cell r="M132">
            <v>36</v>
          </cell>
          <cell r="N132">
            <v>0</v>
          </cell>
          <cell r="O132">
            <v>0</v>
          </cell>
        </row>
        <row r="133">
          <cell r="A133">
            <v>1421</v>
          </cell>
          <cell r="B133" t="str">
            <v>GOVINDASAMY MOORTHI</v>
          </cell>
          <cell r="C133" t="str">
            <v>PRODUCTION</v>
          </cell>
          <cell r="D133" t="str">
            <v>ASSEMBLY</v>
          </cell>
          <cell r="E133" t="str">
            <v>EXP</v>
          </cell>
          <cell r="F133">
            <v>35218</v>
          </cell>
          <cell r="G133">
            <v>22746</v>
          </cell>
          <cell r="H133" t="str">
            <v>22R</v>
          </cell>
          <cell r="I133" t="str">
            <v>CARPENTER</v>
          </cell>
          <cell r="J133" t="str">
            <v>BANK MUSCAT - GHALA INDUSTRIAL</v>
          </cell>
          <cell r="K133" t="str">
            <v>0167 94184008401</v>
          </cell>
          <cell r="L133">
            <v>110</v>
          </cell>
          <cell r="M133">
            <v>36</v>
          </cell>
          <cell r="N133">
            <v>0</v>
          </cell>
          <cell r="O133">
            <v>0</v>
          </cell>
        </row>
        <row r="134">
          <cell r="A134">
            <v>1429</v>
          </cell>
          <cell r="B134" t="str">
            <v>NARENDRA KIKUBHAI PRAJAPATI</v>
          </cell>
          <cell r="C134" t="str">
            <v>PRODUCTION</v>
          </cell>
          <cell r="D134" t="str">
            <v>MACHINE SHOP</v>
          </cell>
          <cell r="E134" t="str">
            <v>EXP</v>
          </cell>
          <cell r="F134">
            <v>35291</v>
          </cell>
          <cell r="G134">
            <v>22527</v>
          </cell>
          <cell r="H134" t="str">
            <v>22R</v>
          </cell>
          <cell r="I134" t="str">
            <v>CARPENTER</v>
          </cell>
          <cell r="J134" t="str">
            <v>BANK MUSCAT - GHALA INDUSTRIAL</v>
          </cell>
          <cell r="K134" t="str">
            <v>0167 107370091016</v>
          </cell>
          <cell r="L134">
            <v>95</v>
          </cell>
          <cell r="M134">
            <v>36</v>
          </cell>
          <cell r="N134">
            <v>0</v>
          </cell>
          <cell r="O134">
            <v>0</v>
          </cell>
        </row>
        <row r="135">
          <cell r="A135">
            <v>1435</v>
          </cell>
          <cell r="B135" t="str">
            <v>ASHWANI KUMAR</v>
          </cell>
          <cell r="C135" t="str">
            <v>PRODUCTION</v>
          </cell>
          <cell r="D135" t="str">
            <v>TRANSPORT</v>
          </cell>
          <cell r="E135" t="str">
            <v>EXP</v>
          </cell>
          <cell r="F135">
            <v>37469</v>
          </cell>
          <cell r="G135">
            <v>24790</v>
          </cell>
          <cell r="H135" t="str">
            <v>22R</v>
          </cell>
          <cell r="I135" t="str">
            <v>CARPENTER</v>
          </cell>
          <cell r="J135" t="str">
            <v>O A B - GHALA</v>
          </cell>
          <cell r="K135" t="str">
            <v>3119 009693700</v>
          </cell>
          <cell r="L135">
            <v>91</v>
          </cell>
          <cell r="M135">
            <v>32</v>
          </cell>
          <cell r="N135">
            <v>0</v>
          </cell>
          <cell r="O135">
            <v>0</v>
          </cell>
        </row>
        <row r="136">
          <cell r="A136">
            <v>1438</v>
          </cell>
          <cell r="B136" t="str">
            <v>CHINNATHAMBY ARIVASHAGAN</v>
          </cell>
          <cell r="C136" t="str">
            <v>PRODUCTION</v>
          </cell>
          <cell r="D136" t="str">
            <v>QUALITY CONTROL</v>
          </cell>
          <cell r="E136" t="str">
            <v>EXP</v>
          </cell>
          <cell r="F136">
            <v>35332</v>
          </cell>
          <cell r="G136">
            <v>25434</v>
          </cell>
          <cell r="H136" t="str">
            <v>22R</v>
          </cell>
          <cell r="I136" t="str">
            <v>CARPENTER</v>
          </cell>
          <cell r="J136" t="str">
            <v>BANK MUSCAT - GHALA INDUSTRIAL</v>
          </cell>
          <cell r="K136" t="str">
            <v>0167 107380091015</v>
          </cell>
          <cell r="L136">
            <v>110</v>
          </cell>
          <cell r="M136">
            <v>36</v>
          </cell>
          <cell r="N136">
            <v>0</v>
          </cell>
          <cell r="O136">
            <v>0</v>
          </cell>
        </row>
        <row r="137">
          <cell r="A137">
            <v>1440</v>
          </cell>
          <cell r="B137" t="str">
            <v>SUBHASHCHANDRA AKSHAWAR VISWAK</v>
          </cell>
          <cell r="C137" t="str">
            <v>SALES AND MARKETING</v>
          </cell>
          <cell r="D137" t="str">
            <v>INTERIOR DESIGN AND FURNISHING DEPARTMENT</v>
          </cell>
          <cell r="E137" t="str">
            <v>EXP</v>
          </cell>
          <cell r="F137">
            <v>35332</v>
          </cell>
          <cell r="G137">
            <v>27595</v>
          </cell>
          <cell r="H137" t="str">
            <v>18N</v>
          </cell>
          <cell r="I137" t="str">
            <v>SUPERVISOR</v>
          </cell>
          <cell r="J137" t="str">
            <v>O A B - GHALA</v>
          </cell>
          <cell r="K137" t="str">
            <v>3119 027766700</v>
          </cell>
          <cell r="L137">
            <v>195</v>
          </cell>
          <cell r="M137">
            <v>38</v>
          </cell>
          <cell r="N137">
            <v>0</v>
          </cell>
          <cell r="O137">
            <v>155</v>
          </cell>
        </row>
        <row r="138">
          <cell r="A138">
            <v>1448</v>
          </cell>
          <cell r="B138" t="str">
            <v>TONY FRANCIS</v>
          </cell>
          <cell r="C138" t="str">
            <v>PRODUCTION</v>
          </cell>
          <cell r="D138" t="str">
            <v>SITE ASSEMBLY</v>
          </cell>
          <cell r="E138" t="str">
            <v>EXP</v>
          </cell>
          <cell r="F138">
            <v>35397</v>
          </cell>
          <cell r="G138">
            <v>25071</v>
          </cell>
          <cell r="H138" t="str">
            <v>22R</v>
          </cell>
          <cell r="I138" t="str">
            <v>CARPENTER</v>
          </cell>
          <cell r="J138" t="str">
            <v>DUBAI EMPLOYEES</v>
          </cell>
          <cell r="K138" t="str">
            <v>XXX-XXX-XXX</v>
          </cell>
          <cell r="L138">
            <v>115</v>
          </cell>
          <cell r="M138">
            <v>32</v>
          </cell>
          <cell r="N138">
            <v>0</v>
          </cell>
          <cell r="O138">
            <v>0</v>
          </cell>
        </row>
        <row r="139">
          <cell r="A139">
            <v>1454</v>
          </cell>
          <cell r="B139" t="str">
            <v>BABUBHAI RAMABHAI PRAJAPATHI</v>
          </cell>
          <cell r="C139" t="str">
            <v>PRODUCTION</v>
          </cell>
          <cell r="D139" t="str">
            <v>MACHINE SHOP</v>
          </cell>
          <cell r="E139" t="str">
            <v>EXP</v>
          </cell>
          <cell r="F139">
            <v>35445</v>
          </cell>
          <cell r="G139">
            <v>18865</v>
          </cell>
          <cell r="H139" t="str">
            <v>22R</v>
          </cell>
          <cell r="I139" t="str">
            <v>CARPENTER</v>
          </cell>
          <cell r="J139" t="str">
            <v>BANK MUSCAT - GHALA INDUSTRIAL</v>
          </cell>
          <cell r="K139" t="str">
            <v>0167 107390091013</v>
          </cell>
          <cell r="L139">
            <v>87</v>
          </cell>
          <cell r="M139">
            <v>32</v>
          </cell>
          <cell r="N139">
            <v>0</v>
          </cell>
          <cell r="O139">
            <v>0</v>
          </cell>
        </row>
        <row r="140">
          <cell r="A140">
            <v>1456</v>
          </cell>
          <cell r="B140" t="str">
            <v>RAMAN MURUGANAN</v>
          </cell>
          <cell r="C140" t="str">
            <v>PRODUCTION</v>
          </cell>
          <cell r="D140" t="str">
            <v>ASSEMBLY</v>
          </cell>
          <cell r="E140" t="str">
            <v>EXP</v>
          </cell>
          <cell r="F140">
            <v>35494</v>
          </cell>
          <cell r="G140">
            <v>25974</v>
          </cell>
          <cell r="H140" t="str">
            <v>20P</v>
          </cell>
          <cell r="I140" t="str">
            <v>CHARGE HAND</v>
          </cell>
          <cell r="J140" t="str">
            <v>BANK MUSCAT - GHALA INDUSTRIAL</v>
          </cell>
          <cell r="K140" t="str">
            <v>0167 107400091011</v>
          </cell>
          <cell r="L140">
            <v>120</v>
          </cell>
          <cell r="M140">
            <v>32</v>
          </cell>
          <cell r="N140">
            <v>0</v>
          </cell>
          <cell r="O140">
            <v>0</v>
          </cell>
        </row>
        <row r="141">
          <cell r="A141">
            <v>1468</v>
          </cell>
          <cell r="B141" t="str">
            <v>HABIB ABDUL RASOOL ALI MOHAMED</v>
          </cell>
          <cell r="C141" t="str">
            <v>PRODUCTION</v>
          </cell>
          <cell r="D141" t="str">
            <v>ASSEMBLY</v>
          </cell>
          <cell r="E141" t="str">
            <v>OMN</v>
          </cell>
          <cell r="F141">
            <v>36043</v>
          </cell>
          <cell r="G141">
            <v>19614</v>
          </cell>
          <cell r="H141" t="str">
            <v>22R</v>
          </cell>
          <cell r="I141" t="str">
            <v>CARPENTER</v>
          </cell>
          <cell r="J141" t="str">
            <v>BANK MUSCAT - ALKHOUD</v>
          </cell>
          <cell r="K141" t="str">
            <v>028 267500084013</v>
          </cell>
          <cell r="L141">
            <v>180</v>
          </cell>
          <cell r="M141">
            <v>69</v>
          </cell>
          <cell r="N141">
            <v>0</v>
          </cell>
          <cell r="O141">
            <v>0</v>
          </cell>
        </row>
        <row r="142">
          <cell r="A142">
            <v>1471</v>
          </cell>
          <cell r="B142" t="str">
            <v>MADHU KOTHOLIPADINHARE PURAYIL</v>
          </cell>
          <cell r="C142" t="str">
            <v>PROJECTS</v>
          </cell>
          <cell r="D142" t="str">
            <v>CONTRACTS DEPARTMENT</v>
          </cell>
          <cell r="E142" t="str">
            <v>EXP</v>
          </cell>
          <cell r="F142">
            <v>36123</v>
          </cell>
          <cell r="G142">
            <v>25958</v>
          </cell>
          <cell r="H142" t="str">
            <v>18N</v>
          </cell>
          <cell r="I142" t="str">
            <v>SITE SUPERVISOR</v>
          </cell>
          <cell r="J142" t="str">
            <v>STD CHARTERED BANK - RUWI</v>
          </cell>
          <cell r="K142" t="str">
            <v>18 1212443 01</v>
          </cell>
          <cell r="L142">
            <v>250</v>
          </cell>
          <cell r="M142">
            <v>128</v>
          </cell>
          <cell r="N142">
            <v>0</v>
          </cell>
          <cell r="O142">
            <v>150</v>
          </cell>
        </row>
        <row r="143">
          <cell r="A143">
            <v>1501</v>
          </cell>
          <cell r="B143" t="str">
            <v>NASSER MASOUD SALIM AL MUZAHMI</v>
          </cell>
          <cell r="C143" t="str">
            <v>PROJECTS</v>
          </cell>
          <cell r="D143" t="str">
            <v>PROCUREMENT DEPARTMENTR</v>
          </cell>
          <cell r="E143" t="str">
            <v>OMN</v>
          </cell>
          <cell r="F143">
            <v>36194</v>
          </cell>
          <cell r="G143">
            <v>29208</v>
          </cell>
          <cell r="H143" t="str">
            <v>18N</v>
          </cell>
          <cell r="I143" t="str">
            <v>CUSTOMS CLEARANCE - ASSISTANT</v>
          </cell>
          <cell r="J143" t="str">
            <v>BANK MUSCAT - GHALA</v>
          </cell>
          <cell r="K143" t="str">
            <v>59 84449008401</v>
          </cell>
          <cell r="L143">
            <v>180</v>
          </cell>
          <cell r="M143">
            <v>65</v>
          </cell>
          <cell r="N143">
            <v>0</v>
          </cell>
          <cell r="O143">
            <v>135</v>
          </cell>
        </row>
        <row r="144">
          <cell r="A144">
            <v>1513</v>
          </cell>
          <cell r="B144" t="str">
            <v>RAJU ABRAHAM KALLINGAL</v>
          </cell>
          <cell r="C144" t="str">
            <v>PRODUCTION</v>
          </cell>
          <cell r="D144" t="str">
            <v>UPHOLSTERY</v>
          </cell>
          <cell r="E144" t="str">
            <v>EXP</v>
          </cell>
          <cell r="F144">
            <v>37499</v>
          </cell>
          <cell r="G144">
            <v>21656</v>
          </cell>
          <cell r="H144" t="str">
            <v>22R</v>
          </cell>
          <cell r="I144" t="str">
            <v>CARPENTER</v>
          </cell>
          <cell r="J144" t="str">
            <v>BANK MUSCAT - GHALA INDUSTRIAL</v>
          </cell>
          <cell r="K144" t="str">
            <v>0167 119680091013</v>
          </cell>
          <cell r="L144">
            <v>85</v>
          </cell>
          <cell r="M144">
            <v>32</v>
          </cell>
          <cell r="N144">
            <v>0</v>
          </cell>
          <cell r="O144">
            <v>0</v>
          </cell>
        </row>
        <row r="145">
          <cell r="A145">
            <v>1514</v>
          </cell>
          <cell r="B145" t="str">
            <v>SOMAN SUGATHAN</v>
          </cell>
          <cell r="C145" t="str">
            <v>PRODUCTION</v>
          </cell>
          <cell r="D145" t="str">
            <v>UPHOLSTERY</v>
          </cell>
          <cell r="E145" t="str">
            <v>EXP</v>
          </cell>
          <cell r="F145">
            <v>37525</v>
          </cell>
          <cell r="G145">
            <v>22068</v>
          </cell>
          <cell r="H145" t="str">
            <v>22R</v>
          </cell>
          <cell r="I145" t="str">
            <v>UPHOLSTERER</v>
          </cell>
          <cell r="J145" t="str">
            <v>BANK MUSCAT - GHALA INDUSTRIAL</v>
          </cell>
          <cell r="K145" t="str">
            <v>0167 132780091014</v>
          </cell>
          <cell r="L145">
            <v>90</v>
          </cell>
          <cell r="M145">
            <v>32</v>
          </cell>
          <cell r="N145">
            <v>0</v>
          </cell>
          <cell r="O145">
            <v>0</v>
          </cell>
        </row>
        <row r="146">
          <cell r="A146">
            <v>1515</v>
          </cell>
          <cell r="B146" t="str">
            <v>SUNDARALINGAM VIJAYA BHASKAR</v>
          </cell>
          <cell r="C146" t="str">
            <v>PRODUCTION</v>
          </cell>
          <cell r="D146" t="str">
            <v>UPHOLSTERY</v>
          </cell>
          <cell r="E146" t="str">
            <v>EXP</v>
          </cell>
          <cell r="F146">
            <v>37527</v>
          </cell>
          <cell r="G146">
            <v>29787</v>
          </cell>
          <cell r="H146" t="str">
            <v>22R</v>
          </cell>
          <cell r="I146" t="str">
            <v>UPHOLSTERER</v>
          </cell>
          <cell r="J146" t="str">
            <v>BANK MUSCAT - GHALA INDUSTRIAL</v>
          </cell>
          <cell r="K146" t="str">
            <v>0167 107430091018</v>
          </cell>
          <cell r="L146">
            <v>85</v>
          </cell>
          <cell r="M146">
            <v>32</v>
          </cell>
          <cell r="N146">
            <v>0</v>
          </cell>
          <cell r="O146">
            <v>0</v>
          </cell>
        </row>
        <row r="147">
          <cell r="A147">
            <v>1520</v>
          </cell>
          <cell r="B147" t="str">
            <v>ALI SALIM ALI AL SAADI</v>
          </cell>
          <cell r="C147" t="str">
            <v>PRODUCTION</v>
          </cell>
          <cell r="D147" t="str">
            <v>UPHOLSTERY</v>
          </cell>
          <cell r="E147" t="str">
            <v>OMN</v>
          </cell>
          <cell r="F147">
            <v>39018</v>
          </cell>
          <cell r="G147">
            <v>32525</v>
          </cell>
          <cell r="H147" t="str">
            <v>22R</v>
          </cell>
          <cell r="I147" t="str">
            <v>ASSISTANT UPHOLSTERER</v>
          </cell>
          <cell r="J147" t="str">
            <v>N B O - DHANK BRANCH</v>
          </cell>
          <cell r="K147" t="str">
            <v>1044 527819 017</v>
          </cell>
          <cell r="L147">
            <v>135</v>
          </cell>
          <cell r="M147">
            <v>65</v>
          </cell>
          <cell r="N147">
            <v>0</v>
          </cell>
          <cell r="O147">
            <v>0</v>
          </cell>
        </row>
        <row r="148">
          <cell r="A148">
            <v>1521</v>
          </cell>
          <cell r="B148" t="str">
            <v>PADMAKUMAR AYYAN PERUMAL</v>
          </cell>
          <cell r="C148" t="str">
            <v>PRODUCTION</v>
          </cell>
          <cell r="D148" t="str">
            <v>UPHOLSTERY</v>
          </cell>
          <cell r="E148" t="str">
            <v>EXP</v>
          </cell>
          <cell r="F148">
            <v>39867</v>
          </cell>
          <cell r="G148">
            <v>24936</v>
          </cell>
          <cell r="H148" t="str">
            <v>22R</v>
          </cell>
          <cell r="I148" t="str">
            <v>UPHOLSTERER</v>
          </cell>
          <cell r="L148">
            <v>70</v>
          </cell>
          <cell r="M148">
            <v>27</v>
          </cell>
        </row>
        <row r="149">
          <cell r="A149">
            <v>1608</v>
          </cell>
          <cell r="B149" t="str">
            <v>SAID RASHID ABDULLAH AL TUBI</v>
          </cell>
          <cell r="C149" t="str">
            <v>PRODUCTION</v>
          </cell>
          <cell r="D149" t="str">
            <v>POLISHING</v>
          </cell>
          <cell r="E149" t="str">
            <v>OMN</v>
          </cell>
          <cell r="F149">
            <v>37290</v>
          </cell>
          <cell r="G149">
            <v>30227</v>
          </cell>
          <cell r="H149" t="str">
            <v>22R</v>
          </cell>
          <cell r="I149" t="str">
            <v>ASSISTANT CARPENTER</v>
          </cell>
          <cell r="J149" t="str">
            <v>BANK MUSCAT - ALAMERAT</v>
          </cell>
          <cell r="K149" t="str">
            <v>075 212940084017</v>
          </cell>
          <cell r="L149">
            <v>140</v>
          </cell>
          <cell r="M149">
            <v>60</v>
          </cell>
          <cell r="N149">
            <v>0</v>
          </cell>
          <cell r="O149">
            <v>0</v>
          </cell>
        </row>
        <row r="150">
          <cell r="A150">
            <v>1610</v>
          </cell>
          <cell r="B150" t="str">
            <v>JIT KUMAR</v>
          </cell>
          <cell r="C150" t="str">
            <v>PRODUCTION</v>
          </cell>
          <cell r="D150" t="str">
            <v>ASSEMBLY</v>
          </cell>
          <cell r="E150" t="str">
            <v>EXP</v>
          </cell>
          <cell r="F150">
            <v>37485</v>
          </cell>
          <cell r="G150">
            <v>28245</v>
          </cell>
          <cell r="H150" t="str">
            <v>22R</v>
          </cell>
          <cell r="I150" t="str">
            <v>CARPENTER</v>
          </cell>
          <cell r="J150" t="str">
            <v>BANK MUSCAT - GHALA INDUSTRIAL</v>
          </cell>
          <cell r="K150" t="str">
            <v>0167 107440091017</v>
          </cell>
          <cell r="L150">
            <v>85</v>
          </cell>
          <cell r="M150">
            <v>32</v>
          </cell>
          <cell r="N150">
            <v>0</v>
          </cell>
          <cell r="O150">
            <v>0</v>
          </cell>
        </row>
        <row r="151">
          <cell r="A151">
            <v>1612</v>
          </cell>
          <cell r="B151" t="str">
            <v>PRASAD CHIRAKKAL</v>
          </cell>
          <cell r="C151" t="str">
            <v>PRODUCTION</v>
          </cell>
          <cell r="D151" t="str">
            <v>ASSEMBLY</v>
          </cell>
          <cell r="E151" t="str">
            <v>EXP</v>
          </cell>
          <cell r="F151">
            <v>37486</v>
          </cell>
          <cell r="G151">
            <v>29366</v>
          </cell>
          <cell r="H151" t="str">
            <v>22R</v>
          </cell>
          <cell r="I151" t="str">
            <v>CARPENTER</v>
          </cell>
          <cell r="J151" t="str">
            <v>BANK MUSCAT - GHALA INDUSTRIAL</v>
          </cell>
          <cell r="K151" t="str">
            <v>0167 107450091016</v>
          </cell>
          <cell r="L151">
            <v>85</v>
          </cell>
          <cell r="M151">
            <v>32</v>
          </cell>
          <cell r="N151">
            <v>0</v>
          </cell>
          <cell r="O151">
            <v>0</v>
          </cell>
        </row>
        <row r="152">
          <cell r="A152">
            <v>1615</v>
          </cell>
          <cell r="B152" t="str">
            <v>MOHAMMED ARIF INAYATULLAH</v>
          </cell>
          <cell r="C152" t="str">
            <v>PRODUCTION</v>
          </cell>
          <cell r="D152" t="str">
            <v>ASSEMBLY</v>
          </cell>
          <cell r="E152" t="str">
            <v>EXP</v>
          </cell>
          <cell r="F152">
            <v>37469</v>
          </cell>
          <cell r="G152">
            <v>20941</v>
          </cell>
          <cell r="H152" t="str">
            <v>21Q</v>
          </cell>
          <cell r="I152" t="str">
            <v>CARPENTER</v>
          </cell>
          <cell r="J152" t="str">
            <v>BANK MUSCAT - GHALA INDUSTRIAL</v>
          </cell>
          <cell r="K152" t="str">
            <v>0167 107460091015</v>
          </cell>
          <cell r="L152">
            <v>100</v>
          </cell>
          <cell r="M152">
            <v>24</v>
          </cell>
          <cell r="N152">
            <v>0</v>
          </cell>
          <cell r="O152">
            <v>0</v>
          </cell>
        </row>
        <row r="153">
          <cell r="A153">
            <v>1617</v>
          </cell>
          <cell r="B153" t="str">
            <v>MANOJ CHATHOTH</v>
          </cell>
          <cell r="C153" t="str">
            <v>PRODUCTION</v>
          </cell>
          <cell r="D153" t="str">
            <v>INTERIOR DESIGN AND FURNISHING DEPARTMENT</v>
          </cell>
          <cell r="E153" t="str">
            <v>EXP</v>
          </cell>
          <cell r="F153">
            <v>37507</v>
          </cell>
          <cell r="G153">
            <v>26451</v>
          </cell>
          <cell r="H153" t="str">
            <v>22R</v>
          </cell>
          <cell r="I153" t="str">
            <v>CARPENTER</v>
          </cell>
          <cell r="J153" t="str">
            <v>BANK MUSCAT - GHALA INDUSTRIAL</v>
          </cell>
          <cell r="K153" t="str">
            <v>0167 107470091014</v>
          </cell>
          <cell r="L153">
            <v>105</v>
          </cell>
          <cell r="M153">
            <v>32</v>
          </cell>
          <cell r="N153">
            <v>0</v>
          </cell>
          <cell r="O153">
            <v>0</v>
          </cell>
        </row>
        <row r="154">
          <cell r="A154">
            <v>1620</v>
          </cell>
          <cell r="B154" t="str">
            <v>JAYAPRAKASH KRISHNAN KUTTY</v>
          </cell>
          <cell r="C154" t="str">
            <v>PRODUCTION</v>
          </cell>
          <cell r="D154" t="str">
            <v>ASSEMBLY</v>
          </cell>
          <cell r="E154" t="str">
            <v>EXP</v>
          </cell>
          <cell r="F154">
            <v>37511</v>
          </cell>
          <cell r="G154">
            <v>26557</v>
          </cell>
          <cell r="H154" t="str">
            <v>22R</v>
          </cell>
          <cell r="I154" t="str">
            <v>CARPENTER</v>
          </cell>
          <cell r="J154" t="str">
            <v>BANK MUSCAT - GHALA INDUSTRIAL</v>
          </cell>
          <cell r="K154" t="str">
            <v>0167 107480091013</v>
          </cell>
          <cell r="L154">
            <v>95</v>
          </cell>
          <cell r="M154">
            <v>32</v>
          </cell>
          <cell r="N154">
            <v>0</v>
          </cell>
          <cell r="O154">
            <v>0</v>
          </cell>
        </row>
        <row r="155">
          <cell r="A155">
            <v>1626</v>
          </cell>
          <cell r="B155" t="str">
            <v>KHAMIS ALI SAID AL TUIRSHI</v>
          </cell>
          <cell r="C155" t="str">
            <v>PRODUCTION</v>
          </cell>
          <cell r="D155" t="str">
            <v>ASSEMBLY</v>
          </cell>
          <cell r="E155" t="str">
            <v>OMN</v>
          </cell>
          <cell r="F155">
            <v>37564</v>
          </cell>
          <cell r="G155">
            <v>29099</v>
          </cell>
          <cell r="H155" t="str">
            <v>20P</v>
          </cell>
          <cell r="I155" t="str">
            <v>CARPENTER</v>
          </cell>
          <cell r="J155" t="str">
            <v>BANK MUSCAT - SUWAIQ</v>
          </cell>
          <cell r="K155" t="str">
            <v>106 1481400840</v>
          </cell>
          <cell r="L155">
            <v>135</v>
          </cell>
          <cell r="M155">
            <v>60</v>
          </cell>
          <cell r="N155">
            <v>0</v>
          </cell>
          <cell r="O155">
            <v>0</v>
          </cell>
        </row>
        <row r="156">
          <cell r="A156">
            <v>1627</v>
          </cell>
          <cell r="B156" t="str">
            <v>HUSSAIN HAMADAH ALI AL MUQBALI</v>
          </cell>
          <cell r="C156" t="str">
            <v>PRODUCTION</v>
          </cell>
          <cell r="D156" t="str">
            <v>ASSEMBLY</v>
          </cell>
          <cell r="E156" t="str">
            <v>OMN</v>
          </cell>
          <cell r="F156">
            <v>37563</v>
          </cell>
          <cell r="G156">
            <v>30682</v>
          </cell>
          <cell r="H156" t="str">
            <v>22R</v>
          </cell>
          <cell r="I156" t="str">
            <v>ASSISTANT CARPENTER</v>
          </cell>
          <cell r="J156" t="str">
            <v>BANK MUSCAT - ALGHASHAB</v>
          </cell>
          <cell r="K156" t="str">
            <v>42 18194008401</v>
          </cell>
          <cell r="L156">
            <v>135</v>
          </cell>
          <cell r="M156">
            <v>68</v>
          </cell>
          <cell r="N156">
            <v>0</v>
          </cell>
          <cell r="O156">
            <v>0</v>
          </cell>
        </row>
        <row r="157">
          <cell r="A157">
            <v>1633</v>
          </cell>
          <cell r="B157" t="str">
            <v>MUBARAK KHAMIS ABDULLAH AL BAL</v>
          </cell>
          <cell r="C157" t="str">
            <v>PRODUCTION</v>
          </cell>
          <cell r="D157" t="str">
            <v>ADMIN</v>
          </cell>
          <cell r="E157" t="str">
            <v>OMN</v>
          </cell>
          <cell r="F157">
            <v>37723</v>
          </cell>
          <cell r="G157">
            <v>26755</v>
          </cell>
          <cell r="H157" t="str">
            <v>22R</v>
          </cell>
          <cell r="I157" t="str">
            <v>ASSISTANT CARPENTER</v>
          </cell>
          <cell r="J157" t="str">
            <v>BANK MUSCAT - BARKA</v>
          </cell>
          <cell r="K157" t="str">
            <v>0056 267840081016</v>
          </cell>
          <cell r="L157">
            <v>145</v>
          </cell>
          <cell r="M157">
            <v>60</v>
          </cell>
          <cell r="N157">
            <v>0</v>
          </cell>
          <cell r="O157">
            <v>0</v>
          </cell>
        </row>
        <row r="158">
          <cell r="A158">
            <v>1647</v>
          </cell>
          <cell r="B158" t="str">
            <v>HAMED HASSAN MUFTAR AL RIYAMI</v>
          </cell>
          <cell r="C158" t="str">
            <v>PRODUCTION</v>
          </cell>
          <cell r="D158" t="str">
            <v>ASSEMBLY</v>
          </cell>
          <cell r="E158" t="str">
            <v>OMN</v>
          </cell>
          <cell r="F158">
            <v>38088</v>
          </cell>
          <cell r="G158">
            <v>30114</v>
          </cell>
          <cell r="H158" t="str">
            <v>22R</v>
          </cell>
          <cell r="I158" t="str">
            <v>ASSISTANT CARPENTER</v>
          </cell>
          <cell r="J158" t="str">
            <v>BANK MUSCAT - ALKHOUD</v>
          </cell>
          <cell r="K158" t="str">
            <v>28 29676008401</v>
          </cell>
          <cell r="L158">
            <v>135</v>
          </cell>
          <cell r="M158">
            <v>60</v>
          </cell>
          <cell r="N158">
            <v>0</v>
          </cell>
          <cell r="O158">
            <v>0</v>
          </cell>
        </row>
        <row r="159">
          <cell r="A159">
            <v>1648</v>
          </cell>
          <cell r="B159" t="str">
            <v>SULAIYAM SALIM ADIM ALRAHBI</v>
          </cell>
          <cell r="C159" t="str">
            <v>PRODUCTION</v>
          </cell>
          <cell r="D159" t="str">
            <v>ASSEMBLY</v>
          </cell>
          <cell r="E159" t="str">
            <v>OMN</v>
          </cell>
          <cell r="F159">
            <v>38089</v>
          </cell>
          <cell r="G159">
            <v>28144</v>
          </cell>
          <cell r="H159" t="str">
            <v>22R</v>
          </cell>
          <cell r="I159" t="str">
            <v>ASSISTANT CARPENTER</v>
          </cell>
          <cell r="J159" t="str">
            <v>BANK MUSCAT - BAITHATAT</v>
          </cell>
          <cell r="K159" t="str">
            <v>26-21126008401</v>
          </cell>
          <cell r="L159">
            <v>140</v>
          </cell>
          <cell r="M159">
            <v>60</v>
          </cell>
          <cell r="N159">
            <v>0</v>
          </cell>
          <cell r="O159">
            <v>0</v>
          </cell>
        </row>
        <row r="160">
          <cell r="A160">
            <v>1650</v>
          </cell>
          <cell r="B160" t="str">
            <v>HUMAID SAID HUMAID AL-SALEHI</v>
          </cell>
          <cell r="C160" t="str">
            <v>PRODUCTION</v>
          </cell>
          <cell r="D160" t="str">
            <v>ASSEMBLY</v>
          </cell>
          <cell r="E160" t="str">
            <v>OMN</v>
          </cell>
          <cell r="F160">
            <v>38139</v>
          </cell>
          <cell r="G160">
            <v>30132</v>
          </cell>
          <cell r="H160" t="str">
            <v>22R</v>
          </cell>
          <cell r="I160" t="str">
            <v>ASSISTANT CARPENTER</v>
          </cell>
          <cell r="J160" t="str">
            <v>BANK MUSCAT - GHALA INDUSTRIAL</v>
          </cell>
          <cell r="K160" t="str">
            <v>0167 103020084011</v>
          </cell>
          <cell r="L160">
            <v>140</v>
          </cell>
          <cell r="M160">
            <v>60</v>
          </cell>
          <cell r="N160">
            <v>0</v>
          </cell>
          <cell r="O160">
            <v>0</v>
          </cell>
        </row>
        <row r="161">
          <cell r="A161">
            <v>1652</v>
          </cell>
          <cell r="B161" t="str">
            <v>IBRAHIM MOHAMMED ABDULLAH AL A</v>
          </cell>
          <cell r="C161" t="str">
            <v>PRODUCTION</v>
          </cell>
          <cell r="D161" t="str">
            <v>ADMIN</v>
          </cell>
          <cell r="E161" t="str">
            <v>OMN</v>
          </cell>
          <cell r="F161">
            <v>38171</v>
          </cell>
          <cell r="G161">
            <v>31124</v>
          </cell>
          <cell r="H161" t="str">
            <v>22R</v>
          </cell>
          <cell r="I161" t="str">
            <v>ADMIN.ASSISTANT</v>
          </cell>
          <cell r="J161" t="str">
            <v>BANK MUSCAT - SUWAIQ</v>
          </cell>
          <cell r="K161" t="str">
            <v>106 14053008401</v>
          </cell>
          <cell r="L161">
            <v>150</v>
          </cell>
          <cell r="M161">
            <v>60</v>
          </cell>
          <cell r="N161">
            <v>0</v>
          </cell>
          <cell r="O161">
            <v>0</v>
          </cell>
        </row>
        <row r="162">
          <cell r="A162">
            <v>1655</v>
          </cell>
          <cell r="B162" t="str">
            <v>BADAR SULAIMAN DAAMOUS AL HARR</v>
          </cell>
          <cell r="C162" t="str">
            <v>PRODUCTION</v>
          </cell>
          <cell r="D162" t="str">
            <v>ASSEMBLY</v>
          </cell>
          <cell r="E162" t="str">
            <v>OMN</v>
          </cell>
          <cell r="F162">
            <v>38171</v>
          </cell>
          <cell r="G162">
            <v>29763</v>
          </cell>
          <cell r="H162" t="str">
            <v>22R</v>
          </cell>
          <cell r="I162" t="str">
            <v>CARPENTER</v>
          </cell>
          <cell r="J162" t="str">
            <v>BANK MUSCAT - MULADDA</v>
          </cell>
          <cell r="K162" t="str">
            <v>063 1502400840</v>
          </cell>
          <cell r="L162">
            <v>135</v>
          </cell>
          <cell r="M162">
            <v>60</v>
          </cell>
          <cell r="N162">
            <v>0</v>
          </cell>
          <cell r="O162">
            <v>0</v>
          </cell>
        </row>
        <row r="163">
          <cell r="A163">
            <v>1657</v>
          </cell>
          <cell r="B163" t="str">
            <v>SURESHBABU VEENAKKAT</v>
          </cell>
          <cell r="C163" t="str">
            <v>PRODUCTION</v>
          </cell>
          <cell r="D163" t="str">
            <v>ASSEMBLY</v>
          </cell>
          <cell r="E163" t="str">
            <v>EXP</v>
          </cell>
          <cell r="F163">
            <v>38178</v>
          </cell>
          <cell r="G163">
            <v>22616</v>
          </cell>
          <cell r="H163" t="str">
            <v>22R</v>
          </cell>
          <cell r="I163" t="str">
            <v>CARPENTER</v>
          </cell>
          <cell r="J163" t="str">
            <v>BANK MUSCAT - GHALA INDUSTRIAL</v>
          </cell>
          <cell r="K163" t="str">
            <v>0167 107490091011</v>
          </cell>
          <cell r="L163">
            <v>80</v>
          </cell>
          <cell r="M163">
            <v>32</v>
          </cell>
          <cell r="N163">
            <v>0</v>
          </cell>
          <cell r="O163">
            <v>0</v>
          </cell>
        </row>
        <row r="164">
          <cell r="A164">
            <v>1659</v>
          </cell>
          <cell r="B164" t="str">
            <v>NANDA KUMAR CHERUSSERY</v>
          </cell>
          <cell r="C164" t="str">
            <v>PRODUCTION</v>
          </cell>
          <cell r="D164" t="str">
            <v>ASSEMBLY</v>
          </cell>
          <cell r="E164" t="str">
            <v>EXP</v>
          </cell>
          <cell r="F164">
            <v>38178</v>
          </cell>
          <cell r="G164">
            <v>26429</v>
          </cell>
          <cell r="H164" t="str">
            <v>22R</v>
          </cell>
          <cell r="I164" t="str">
            <v>CARPENTER</v>
          </cell>
          <cell r="J164" t="str">
            <v>BANK MUSCAT - GHALA INDUSTRIAL</v>
          </cell>
          <cell r="K164" t="str">
            <v>167 107500091018</v>
          </cell>
          <cell r="L164">
            <v>110</v>
          </cell>
          <cell r="M164">
            <v>32</v>
          </cell>
          <cell r="N164">
            <v>0</v>
          </cell>
          <cell r="O164">
            <v>0</v>
          </cell>
        </row>
        <row r="165">
          <cell r="A165">
            <v>1663</v>
          </cell>
          <cell r="B165" t="str">
            <v>SEKAR SELVA KUMAR</v>
          </cell>
          <cell r="C165" t="str">
            <v>PRODUCTION</v>
          </cell>
          <cell r="D165" t="str">
            <v>ASSEMBLY</v>
          </cell>
          <cell r="E165" t="str">
            <v>EXP</v>
          </cell>
          <cell r="F165">
            <v>38202</v>
          </cell>
          <cell r="G165">
            <v>29729</v>
          </cell>
          <cell r="H165" t="str">
            <v>22R</v>
          </cell>
          <cell r="I165" t="str">
            <v>CARPENTER</v>
          </cell>
          <cell r="J165" t="str">
            <v>BANK MUSCAT - GHALA INDUSTRIAL</v>
          </cell>
          <cell r="K165" t="str">
            <v>0167 107520091016</v>
          </cell>
          <cell r="L165">
            <v>82</v>
          </cell>
          <cell r="M165">
            <v>32</v>
          </cell>
          <cell r="N165">
            <v>0</v>
          </cell>
          <cell r="O165">
            <v>0</v>
          </cell>
        </row>
        <row r="166">
          <cell r="A166">
            <v>1664</v>
          </cell>
          <cell r="B166" t="str">
            <v>BALAMURALI GOPALA KRISHNAN ACH</v>
          </cell>
          <cell r="C166" t="str">
            <v>PRODUCTION</v>
          </cell>
          <cell r="D166" t="str">
            <v>ASSEMBLY</v>
          </cell>
          <cell r="E166" t="str">
            <v>EXP</v>
          </cell>
          <cell r="F166">
            <v>38207</v>
          </cell>
          <cell r="G166">
            <v>27885</v>
          </cell>
          <cell r="H166" t="str">
            <v>22R</v>
          </cell>
          <cell r="I166" t="str">
            <v>CARPENTER</v>
          </cell>
          <cell r="J166" t="str">
            <v>BANK MUSCAT - GHALA INDUSTRIAL</v>
          </cell>
          <cell r="K166" t="str">
            <v>016 7107530091015</v>
          </cell>
          <cell r="L166">
            <v>80</v>
          </cell>
          <cell r="M166">
            <v>32</v>
          </cell>
          <cell r="N166">
            <v>0</v>
          </cell>
          <cell r="O166">
            <v>0</v>
          </cell>
        </row>
        <row r="167">
          <cell r="A167">
            <v>1665</v>
          </cell>
          <cell r="B167" t="str">
            <v>PACKIRI SAMY SINGARAVEL</v>
          </cell>
          <cell r="C167" t="str">
            <v>PRODUCTION</v>
          </cell>
          <cell r="D167" t="str">
            <v>INTERIOR DESIGN AND FURNISHING DEPARTMENT</v>
          </cell>
          <cell r="E167" t="str">
            <v>EXP</v>
          </cell>
          <cell r="F167">
            <v>38211</v>
          </cell>
          <cell r="G167">
            <v>23995</v>
          </cell>
          <cell r="H167" t="str">
            <v>19O</v>
          </cell>
          <cell r="I167" t="str">
            <v>SR.CHARGE HAND</v>
          </cell>
          <cell r="J167" t="str">
            <v>BANK MUSCAT - GHALA INDUSTRIAL</v>
          </cell>
          <cell r="K167" t="str">
            <v>0167 107540091014</v>
          </cell>
          <cell r="L167">
            <v>100</v>
          </cell>
          <cell r="M167">
            <v>32</v>
          </cell>
          <cell r="N167">
            <v>0</v>
          </cell>
          <cell r="O167">
            <v>0</v>
          </cell>
        </row>
        <row r="168">
          <cell r="A168">
            <v>1668</v>
          </cell>
          <cell r="B168" t="str">
            <v>BADER MOHAMMED BADAR AL BURAID</v>
          </cell>
          <cell r="C168" t="str">
            <v>PRODUCTION</v>
          </cell>
          <cell r="D168" t="str">
            <v>ASSEMBLY</v>
          </cell>
          <cell r="E168" t="str">
            <v>OMN</v>
          </cell>
          <cell r="F168">
            <v>38235</v>
          </cell>
          <cell r="G168">
            <v>28083</v>
          </cell>
          <cell r="H168" t="str">
            <v>22R</v>
          </cell>
          <cell r="I168" t="str">
            <v>ASSISTANT CARPENTER</v>
          </cell>
          <cell r="J168" t="str">
            <v>BANK MUSCAT - BATHAHILAL</v>
          </cell>
          <cell r="K168" t="str">
            <v>068 15253008401</v>
          </cell>
          <cell r="L168">
            <v>135</v>
          </cell>
          <cell r="M168">
            <v>60</v>
          </cell>
          <cell r="N168">
            <v>0</v>
          </cell>
          <cell r="O168">
            <v>0</v>
          </cell>
        </row>
        <row r="169">
          <cell r="A169">
            <v>1669</v>
          </cell>
          <cell r="B169" t="str">
            <v>IBRAHIM MOHAMMED HAMOOD AL SHU</v>
          </cell>
          <cell r="C169" t="str">
            <v>PRODUCTION</v>
          </cell>
          <cell r="D169" t="str">
            <v>ASSEMBLY</v>
          </cell>
          <cell r="E169" t="str">
            <v>OMN</v>
          </cell>
          <cell r="F169">
            <v>38236</v>
          </cell>
          <cell r="G169">
            <v>29474</v>
          </cell>
          <cell r="H169" t="str">
            <v>22R</v>
          </cell>
          <cell r="I169" t="str">
            <v>CARPENTER</v>
          </cell>
          <cell r="J169" t="str">
            <v>O I B - RUSTAQ</v>
          </cell>
          <cell r="K169" t="str">
            <v>47 198502 20</v>
          </cell>
          <cell r="L169">
            <v>135</v>
          </cell>
          <cell r="M169">
            <v>60</v>
          </cell>
          <cell r="N169">
            <v>0</v>
          </cell>
          <cell r="O169">
            <v>0</v>
          </cell>
        </row>
        <row r="170">
          <cell r="A170">
            <v>1670</v>
          </cell>
          <cell r="B170" t="str">
            <v>VISHWAKARMA DURGESH</v>
          </cell>
          <cell r="C170" t="str">
            <v>PRODUCTION</v>
          </cell>
          <cell r="D170" t="str">
            <v>ASSEMBLY</v>
          </cell>
          <cell r="E170" t="str">
            <v>EXP</v>
          </cell>
          <cell r="F170">
            <v>38237</v>
          </cell>
          <cell r="G170">
            <v>30091</v>
          </cell>
          <cell r="H170" t="str">
            <v>20P</v>
          </cell>
          <cell r="I170" t="str">
            <v>CHARGE HAND</v>
          </cell>
          <cell r="J170" t="str">
            <v>BANK MUSCAT - GHALA INDUSTRIAL</v>
          </cell>
          <cell r="K170" t="str">
            <v>0167 107550091013</v>
          </cell>
          <cell r="L170">
            <v>120</v>
          </cell>
          <cell r="M170">
            <v>32</v>
          </cell>
          <cell r="N170">
            <v>0</v>
          </cell>
          <cell r="O170">
            <v>0</v>
          </cell>
        </row>
        <row r="171">
          <cell r="A171">
            <v>1674</v>
          </cell>
          <cell r="B171" t="str">
            <v>ASHISH KUMAR</v>
          </cell>
          <cell r="C171" t="str">
            <v>PRODUCTION</v>
          </cell>
          <cell r="D171" t="str">
            <v>ASSEMBLY</v>
          </cell>
          <cell r="E171" t="str">
            <v>EXP</v>
          </cell>
          <cell r="F171">
            <v>38242</v>
          </cell>
          <cell r="G171">
            <v>29435</v>
          </cell>
          <cell r="H171" t="str">
            <v>20P</v>
          </cell>
          <cell r="I171" t="str">
            <v>CHARGE HAND</v>
          </cell>
          <cell r="J171" t="str">
            <v>BANK MUSCAT - GHALA INDUSTRIAL</v>
          </cell>
          <cell r="K171" t="str">
            <v>0167 107560091012</v>
          </cell>
          <cell r="L171">
            <v>110</v>
          </cell>
          <cell r="M171">
            <v>32</v>
          </cell>
          <cell r="N171">
            <v>0</v>
          </cell>
          <cell r="O171">
            <v>0</v>
          </cell>
        </row>
        <row r="172">
          <cell r="A172">
            <v>1677</v>
          </cell>
          <cell r="B172" t="str">
            <v>CHANDRAN KOLANGARATH VALAPPIL</v>
          </cell>
          <cell r="C172" t="str">
            <v>PROJECTS</v>
          </cell>
          <cell r="D172" t="str">
            <v>PLANNING AND PRODUCTION CONTROL</v>
          </cell>
          <cell r="E172" t="str">
            <v>EXP</v>
          </cell>
          <cell r="F172">
            <v>38241</v>
          </cell>
          <cell r="G172">
            <v>25344</v>
          </cell>
          <cell r="H172" t="str">
            <v>18N</v>
          </cell>
          <cell r="I172" t="str">
            <v>SUPERVISOR</v>
          </cell>
          <cell r="J172" t="str">
            <v>STD CHARTERED BANK - RUWI</v>
          </cell>
          <cell r="K172" t="str">
            <v>18 1111612 01</v>
          </cell>
          <cell r="L172">
            <v>150</v>
          </cell>
          <cell r="M172">
            <v>38</v>
          </cell>
          <cell r="N172">
            <v>0</v>
          </cell>
          <cell r="O172">
            <v>97.5</v>
          </cell>
        </row>
        <row r="173">
          <cell r="A173">
            <v>1683</v>
          </cell>
          <cell r="B173" t="str">
            <v>DOODH NATH SHARMA</v>
          </cell>
          <cell r="C173" t="str">
            <v>PRODUCTION</v>
          </cell>
          <cell r="D173" t="str">
            <v>ASSEMBLY</v>
          </cell>
          <cell r="E173" t="str">
            <v>EXP</v>
          </cell>
          <cell r="F173">
            <v>38276</v>
          </cell>
          <cell r="G173">
            <v>25425</v>
          </cell>
          <cell r="H173" t="str">
            <v>22R</v>
          </cell>
          <cell r="I173" t="str">
            <v>CARPENTER</v>
          </cell>
          <cell r="J173" t="str">
            <v>BANK MUSCAT - GHALA INDUSTRIAL</v>
          </cell>
          <cell r="K173" t="str">
            <v>0167 107570091011</v>
          </cell>
          <cell r="L173">
            <v>85</v>
          </cell>
          <cell r="M173">
            <v>32</v>
          </cell>
          <cell r="N173">
            <v>0</v>
          </cell>
          <cell r="O173">
            <v>0</v>
          </cell>
        </row>
        <row r="174">
          <cell r="A174">
            <v>1686</v>
          </cell>
          <cell r="B174" t="str">
            <v>VIJAYA KUMAR REGHUNADHAN</v>
          </cell>
          <cell r="C174" t="str">
            <v>PRODUCTION</v>
          </cell>
          <cell r="D174" t="str">
            <v>SITE ASSEMBLY</v>
          </cell>
          <cell r="E174" t="str">
            <v>EXP</v>
          </cell>
          <cell r="F174">
            <v>38392</v>
          </cell>
          <cell r="G174">
            <v>23852</v>
          </cell>
          <cell r="H174" t="str">
            <v>22R</v>
          </cell>
          <cell r="I174" t="str">
            <v>CARPENTER</v>
          </cell>
          <cell r="J174" t="str">
            <v>DUBAI EMPLOYEES</v>
          </cell>
          <cell r="K174" t="str">
            <v>XXX-XXX-XXX</v>
          </cell>
          <cell r="L174">
            <v>105</v>
          </cell>
          <cell r="M174">
            <v>32</v>
          </cell>
          <cell r="N174">
            <v>0</v>
          </cell>
          <cell r="O174">
            <v>0</v>
          </cell>
        </row>
        <row r="175">
          <cell r="A175">
            <v>1687</v>
          </cell>
          <cell r="B175" t="str">
            <v>VIJAYA KUMAR BALAKRISHNAN</v>
          </cell>
          <cell r="C175" t="str">
            <v>PRODUCTION</v>
          </cell>
          <cell r="D175" t="str">
            <v>SITE ASSEMBLY</v>
          </cell>
          <cell r="E175" t="str">
            <v>EXP</v>
          </cell>
          <cell r="F175">
            <v>38396</v>
          </cell>
          <cell r="G175">
            <v>29731</v>
          </cell>
          <cell r="H175" t="str">
            <v>22R</v>
          </cell>
          <cell r="I175" t="str">
            <v>CARPENTER</v>
          </cell>
          <cell r="J175" t="str">
            <v>DUBAI EMPLOYEES</v>
          </cell>
          <cell r="K175" t="str">
            <v>XXX-XXX-XXX</v>
          </cell>
          <cell r="L175">
            <v>105</v>
          </cell>
          <cell r="M175">
            <v>32</v>
          </cell>
          <cell r="N175">
            <v>0</v>
          </cell>
          <cell r="O175">
            <v>0</v>
          </cell>
        </row>
        <row r="176">
          <cell r="A176">
            <v>1688</v>
          </cell>
          <cell r="B176" t="str">
            <v>ADRUKUZHY KARUNAKARAN NARAYANA</v>
          </cell>
          <cell r="C176" t="str">
            <v>PRODUCTION</v>
          </cell>
          <cell r="D176" t="str">
            <v>SITE ASSEMBLY</v>
          </cell>
          <cell r="E176" t="str">
            <v>EXP</v>
          </cell>
          <cell r="F176">
            <v>38396</v>
          </cell>
          <cell r="G176">
            <v>27468</v>
          </cell>
          <cell r="H176" t="str">
            <v>22R</v>
          </cell>
          <cell r="I176" t="str">
            <v>CARPENTER</v>
          </cell>
          <cell r="J176" t="str">
            <v>DUBAI EMPLOYEES</v>
          </cell>
          <cell r="K176" t="str">
            <v>XXX-XXX-XXX</v>
          </cell>
          <cell r="L176">
            <v>105</v>
          </cell>
          <cell r="M176">
            <v>32</v>
          </cell>
          <cell r="N176">
            <v>0</v>
          </cell>
          <cell r="O176">
            <v>0</v>
          </cell>
        </row>
        <row r="177">
          <cell r="A177">
            <v>1689</v>
          </cell>
          <cell r="B177" t="str">
            <v>JAYAN THOTTEKATT</v>
          </cell>
          <cell r="C177" t="str">
            <v>PRODUCTION</v>
          </cell>
          <cell r="D177" t="str">
            <v>SITE ASSEMBLY</v>
          </cell>
          <cell r="E177" t="str">
            <v>EXP</v>
          </cell>
          <cell r="F177">
            <v>38402</v>
          </cell>
          <cell r="G177">
            <v>26992</v>
          </cell>
          <cell r="H177" t="str">
            <v>22R</v>
          </cell>
          <cell r="I177" t="str">
            <v>CARPENTER</v>
          </cell>
          <cell r="J177" t="str">
            <v>DUBAI EMPLOYEES</v>
          </cell>
          <cell r="K177" t="str">
            <v>XXX-XXX-XXX</v>
          </cell>
          <cell r="L177">
            <v>105</v>
          </cell>
          <cell r="M177">
            <v>32</v>
          </cell>
          <cell r="N177">
            <v>0</v>
          </cell>
          <cell r="O177">
            <v>0</v>
          </cell>
        </row>
        <row r="178">
          <cell r="A178">
            <v>1691</v>
          </cell>
          <cell r="B178" t="str">
            <v>SULTAN HAMED SAIF AL SULIMANI</v>
          </cell>
          <cell r="C178" t="str">
            <v>PRODUCTION</v>
          </cell>
          <cell r="D178" t="str">
            <v>ASSEMBLY</v>
          </cell>
          <cell r="E178" t="str">
            <v>OMN</v>
          </cell>
          <cell r="F178">
            <v>38433</v>
          </cell>
          <cell r="G178">
            <v>31093</v>
          </cell>
          <cell r="H178" t="str">
            <v>22R</v>
          </cell>
          <cell r="I178" t="str">
            <v>ASSISTANT CARPENTER</v>
          </cell>
          <cell r="J178" t="str">
            <v>BANK MUSCAT - MABELAH</v>
          </cell>
          <cell r="K178" t="str">
            <v>54 19640008401</v>
          </cell>
          <cell r="L178">
            <v>140</v>
          </cell>
          <cell r="M178">
            <v>60</v>
          </cell>
          <cell r="N178">
            <v>0</v>
          </cell>
          <cell r="O178">
            <v>0</v>
          </cell>
        </row>
        <row r="179">
          <cell r="A179">
            <v>1692</v>
          </cell>
          <cell r="B179" t="str">
            <v>SAIF SALIM RASHID AL BADI</v>
          </cell>
          <cell r="C179" t="str">
            <v>PRODUCTION</v>
          </cell>
          <cell r="D179" t="str">
            <v>ASSEMBLY</v>
          </cell>
          <cell r="E179" t="str">
            <v>OMN</v>
          </cell>
          <cell r="F179">
            <v>38479</v>
          </cell>
          <cell r="G179">
            <v>30176</v>
          </cell>
          <cell r="H179" t="str">
            <v>22R</v>
          </cell>
          <cell r="I179" t="str">
            <v>ASSISTANT CARPENTER</v>
          </cell>
          <cell r="J179" t="str">
            <v>BANK MUSCAT - BURJALSAHWA</v>
          </cell>
          <cell r="K179" t="str">
            <v>36 19071008401</v>
          </cell>
          <cell r="L179">
            <v>140</v>
          </cell>
          <cell r="M179">
            <v>60</v>
          </cell>
          <cell r="N179">
            <v>0</v>
          </cell>
          <cell r="O179">
            <v>0</v>
          </cell>
        </row>
        <row r="180">
          <cell r="A180">
            <v>1694</v>
          </cell>
          <cell r="B180" t="str">
            <v>ZAHRAN HUMAID SALIM AL JABRI</v>
          </cell>
          <cell r="C180" t="str">
            <v>PRODUCTION</v>
          </cell>
          <cell r="D180" t="str">
            <v>ASSEMBLY</v>
          </cell>
          <cell r="E180" t="str">
            <v>OMN</v>
          </cell>
          <cell r="F180">
            <v>38539</v>
          </cell>
          <cell r="G180">
            <v>30467</v>
          </cell>
          <cell r="H180" t="str">
            <v>22R</v>
          </cell>
          <cell r="I180" t="str">
            <v>ASSISTANT CARPENTER</v>
          </cell>
          <cell r="J180" t="str">
            <v>N B O - CBD</v>
          </cell>
          <cell r="K180" t="str">
            <v>1049 587172 017</v>
          </cell>
          <cell r="L180">
            <v>135</v>
          </cell>
          <cell r="M180">
            <v>65</v>
          </cell>
          <cell r="N180">
            <v>0</v>
          </cell>
          <cell r="O180">
            <v>0</v>
          </cell>
        </row>
        <row r="181">
          <cell r="A181">
            <v>1698</v>
          </cell>
          <cell r="B181" t="str">
            <v>MIYAR RATHNAKAR ACHARY</v>
          </cell>
          <cell r="C181" t="str">
            <v>SALES AND MARKETING</v>
          </cell>
          <cell r="D181" t="str">
            <v>ESTIMATION DEPARTMENT</v>
          </cell>
          <cell r="E181" t="str">
            <v>EXP</v>
          </cell>
          <cell r="F181">
            <v>38577</v>
          </cell>
          <cell r="G181">
            <v>27398</v>
          </cell>
          <cell r="H181" t="str">
            <v>18N</v>
          </cell>
          <cell r="I181" t="str">
            <v>JR.ESTIMATOR</v>
          </cell>
          <cell r="J181" t="str">
            <v>BANK MUSCAT - GHALA INDUSTRIAL</v>
          </cell>
          <cell r="K181" t="str">
            <v>0167 119670091014</v>
          </cell>
          <cell r="L181">
            <v>135</v>
          </cell>
          <cell r="M181">
            <v>115</v>
          </cell>
          <cell r="N181">
            <v>0</v>
          </cell>
          <cell r="O181">
            <v>75</v>
          </cell>
        </row>
        <row r="182">
          <cell r="A182">
            <v>1706</v>
          </cell>
          <cell r="B182" t="str">
            <v>KAMLESH KUMAR M</v>
          </cell>
          <cell r="C182" t="str">
            <v>PRODUCTION</v>
          </cell>
          <cell r="D182" t="str">
            <v>MAINTENANCE</v>
          </cell>
          <cell r="E182" t="str">
            <v>EXP</v>
          </cell>
          <cell r="F182">
            <v>36348</v>
          </cell>
          <cell r="G182">
            <v>25251</v>
          </cell>
          <cell r="H182" t="str">
            <v>22R</v>
          </cell>
          <cell r="I182" t="str">
            <v>CARPENTER</v>
          </cell>
          <cell r="J182" t="str">
            <v>O A B - RUWI</v>
          </cell>
          <cell r="K182" t="str">
            <v>3101 015048700</v>
          </cell>
          <cell r="L182">
            <v>86</v>
          </cell>
          <cell r="M182">
            <v>32</v>
          </cell>
          <cell r="N182">
            <v>0</v>
          </cell>
          <cell r="O182">
            <v>0</v>
          </cell>
        </row>
        <row r="183">
          <cell r="A183">
            <v>1711</v>
          </cell>
          <cell r="B183" t="str">
            <v>BAIJESH THEKKE.A.K</v>
          </cell>
          <cell r="C183" t="str">
            <v>PRODUCTION</v>
          </cell>
          <cell r="D183" t="str">
            <v>MACHINE SHOP</v>
          </cell>
          <cell r="E183" t="str">
            <v>EXP</v>
          </cell>
          <cell r="F183">
            <v>36398</v>
          </cell>
          <cell r="G183">
            <v>27812</v>
          </cell>
          <cell r="H183" t="str">
            <v>22R</v>
          </cell>
          <cell r="I183" t="str">
            <v>CARPENTER</v>
          </cell>
          <cell r="J183" t="str">
            <v>O A B - RUWI</v>
          </cell>
          <cell r="K183" t="str">
            <v>3101 033176700</v>
          </cell>
          <cell r="L183">
            <v>130</v>
          </cell>
          <cell r="M183">
            <v>32</v>
          </cell>
          <cell r="N183">
            <v>0</v>
          </cell>
          <cell r="O183">
            <v>0</v>
          </cell>
        </row>
        <row r="184">
          <cell r="A184">
            <v>1716</v>
          </cell>
          <cell r="B184" t="str">
            <v>SAVITHAN VANNARKAN POYILIL</v>
          </cell>
          <cell r="C184" t="str">
            <v>PROJECTS</v>
          </cell>
          <cell r="D184" t="str">
            <v>PLANNING AND PRODUCTION CONTROL</v>
          </cell>
          <cell r="E184" t="str">
            <v>EXP</v>
          </cell>
          <cell r="F184">
            <v>36400</v>
          </cell>
          <cell r="G184">
            <v>24158</v>
          </cell>
          <cell r="H184" t="str">
            <v>18N</v>
          </cell>
          <cell r="I184" t="str">
            <v>SUPERVISOR</v>
          </cell>
          <cell r="J184" t="str">
            <v>BANK MUSCAT - GHALA INDUSTRIAL</v>
          </cell>
          <cell r="K184" t="str">
            <v>0167 132790091013</v>
          </cell>
          <cell r="L184">
            <v>165</v>
          </cell>
          <cell r="M184">
            <v>38</v>
          </cell>
          <cell r="N184">
            <v>0</v>
          </cell>
          <cell r="O184">
            <v>112.5</v>
          </cell>
        </row>
        <row r="185">
          <cell r="A185">
            <v>1720</v>
          </cell>
          <cell r="B185" t="str">
            <v>PRABAKAR ACHARYA</v>
          </cell>
          <cell r="C185" t="str">
            <v>PRODUCTION</v>
          </cell>
          <cell r="D185" t="str">
            <v>ASSEMBLY</v>
          </cell>
          <cell r="E185" t="str">
            <v>EXP</v>
          </cell>
          <cell r="F185">
            <v>36400</v>
          </cell>
          <cell r="G185">
            <v>24603</v>
          </cell>
          <cell r="H185" t="str">
            <v>22R</v>
          </cell>
          <cell r="I185" t="str">
            <v>CARPENTER</v>
          </cell>
          <cell r="J185" t="str">
            <v>BANK MUSCAT - GHALA INDUSTRIAL</v>
          </cell>
          <cell r="K185" t="str">
            <v>0167 107590091018</v>
          </cell>
          <cell r="L185">
            <v>95</v>
          </cell>
          <cell r="M185">
            <v>32</v>
          </cell>
          <cell r="N185">
            <v>0</v>
          </cell>
          <cell r="O185">
            <v>0</v>
          </cell>
        </row>
        <row r="186">
          <cell r="A186">
            <v>1721</v>
          </cell>
          <cell r="B186" t="str">
            <v>GANGADHARA L ACHARY</v>
          </cell>
          <cell r="C186" t="str">
            <v>PROJECTS</v>
          </cell>
          <cell r="D186" t="str">
            <v>CONTRACTS DEPARTMENT</v>
          </cell>
          <cell r="E186" t="str">
            <v>EXP</v>
          </cell>
          <cell r="F186">
            <v>36400</v>
          </cell>
          <cell r="G186">
            <v>26634</v>
          </cell>
          <cell r="H186" t="str">
            <v>18N</v>
          </cell>
          <cell r="I186" t="str">
            <v>SUPERVISOR</v>
          </cell>
          <cell r="J186" t="str">
            <v>O A B - RUWI</v>
          </cell>
          <cell r="K186" t="str">
            <v>3101 024383700</v>
          </cell>
          <cell r="L186">
            <v>180</v>
          </cell>
          <cell r="M186">
            <v>38</v>
          </cell>
          <cell r="N186">
            <v>0</v>
          </cell>
          <cell r="O186">
            <v>108</v>
          </cell>
        </row>
        <row r="187">
          <cell r="A187">
            <v>1723</v>
          </cell>
          <cell r="B187" t="str">
            <v>GOPINADHAN SATHEESH KUMAR</v>
          </cell>
          <cell r="C187" t="str">
            <v>PRODUCTION</v>
          </cell>
          <cell r="D187" t="str">
            <v>INTERIOR DESIGN AND FURNISHING DEPARTMENT</v>
          </cell>
          <cell r="E187" t="str">
            <v>EXP</v>
          </cell>
          <cell r="F187">
            <v>36405</v>
          </cell>
          <cell r="G187">
            <v>24978</v>
          </cell>
          <cell r="H187" t="str">
            <v>19O</v>
          </cell>
          <cell r="I187" t="str">
            <v>SR.CHARGE HAND</v>
          </cell>
          <cell r="J187" t="str">
            <v>BANK MUSCAT - GHALA INDUSTRIAL</v>
          </cell>
          <cell r="K187" t="str">
            <v>0167 259260084013</v>
          </cell>
          <cell r="L187">
            <v>115</v>
          </cell>
          <cell r="M187">
            <v>32</v>
          </cell>
          <cell r="N187">
            <v>0</v>
          </cell>
          <cell r="O187">
            <v>0</v>
          </cell>
        </row>
        <row r="188">
          <cell r="A188">
            <v>1728</v>
          </cell>
          <cell r="B188" t="str">
            <v>NIKED K KORAMBETH</v>
          </cell>
          <cell r="C188" t="str">
            <v>PRODUCTION</v>
          </cell>
          <cell r="D188" t="str">
            <v>UPHOLSTERY</v>
          </cell>
          <cell r="E188" t="str">
            <v>EXP</v>
          </cell>
          <cell r="F188">
            <v>36408</v>
          </cell>
          <cell r="G188">
            <v>26804</v>
          </cell>
          <cell r="H188" t="str">
            <v>22R</v>
          </cell>
          <cell r="I188" t="str">
            <v>CARPENTER</v>
          </cell>
          <cell r="J188" t="str">
            <v>BANK MUSCAT - GHALA INDUSTRIAL</v>
          </cell>
          <cell r="K188" t="str">
            <v>0167 112410091013</v>
          </cell>
          <cell r="L188">
            <v>100</v>
          </cell>
          <cell r="M188">
            <v>32</v>
          </cell>
          <cell r="N188">
            <v>0</v>
          </cell>
          <cell r="O188">
            <v>0</v>
          </cell>
        </row>
        <row r="189">
          <cell r="A189">
            <v>1730</v>
          </cell>
          <cell r="B189" t="str">
            <v>BIJU SUKUMARAN</v>
          </cell>
          <cell r="C189" t="str">
            <v>PRODUCTION</v>
          </cell>
          <cell r="D189" t="str">
            <v>VEENERING</v>
          </cell>
          <cell r="E189" t="str">
            <v>EXP</v>
          </cell>
          <cell r="F189">
            <v>36414</v>
          </cell>
          <cell r="G189">
            <v>26439</v>
          </cell>
          <cell r="H189" t="str">
            <v>22R</v>
          </cell>
          <cell r="I189" t="str">
            <v>CARPENTER</v>
          </cell>
          <cell r="J189" t="str">
            <v>BANK MUSCAT - GHALA INDUSTRIAL</v>
          </cell>
          <cell r="K189" t="str">
            <v>0167 119560091018</v>
          </cell>
          <cell r="L189">
            <v>83</v>
          </cell>
          <cell r="M189">
            <v>32</v>
          </cell>
          <cell r="N189">
            <v>0</v>
          </cell>
          <cell r="O189">
            <v>0</v>
          </cell>
        </row>
        <row r="190">
          <cell r="A190">
            <v>1731</v>
          </cell>
          <cell r="B190" t="str">
            <v>RAMACHANDRAN M KUTTY</v>
          </cell>
          <cell r="C190" t="str">
            <v>PRODUCTION</v>
          </cell>
          <cell r="D190" t="str">
            <v>ASSEMBLY</v>
          </cell>
          <cell r="E190" t="str">
            <v>EXP</v>
          </cell>
          <cell r="F190">
            <v>36415</v>
          </cell>
          <cell r="G190">
            <v>25583</v>
          </cell>
          <cell r="H190" t="str">
            <v>22R</v>
          </cell>
          <cell r="I190" t="str">
            <v>CARPENTER</v>
          </cell>
          <cell r="J190" t="str">
            <v>BANK MUSCAT - GHALA INDUSTRIAL</v>
          </cell>
          <cell r="K190" t="str">
            <v>0168 179090084011</v>
          </cell>
          <cell r="L190">
            <v>95</v>
          </cell>
          <cell r="M190">
            <v>32</v>
          </cell>
          <cell r="N190">
            <v>0</v>
          </cell>
          <cell r="O190">
            <v>0</v>
          </cell>
        </row>
        <row r="191">
          <cell r="A191">
            <v>1733</v>
          </cell>
          <cell r="B191" t="str">
            <v>S A RAJENDRAN</v>
          </cell>
          <cell r="C191" t="str">
            <v>PROJECTS</v>
          </cell>
          <cell r="D191" t="str">
            <v>PLANNING AND PRODUCTION CONTROL</v>
          </cell>
          <cell r="E191" t="str">
            <v>EXP</v>
          </cell>
          <cell r="F191">
            <v>36429</v>
          </cell>
          <cell r="G191">
            <v>21956</v>
          </cell>
          <cell r="H191" t="str">
            <v>18N</v>
          </cell>
          <cell r="I191" t="str">
            <v>SUPERVISOR</v>
          </cell>
          <cell r="J191" t="str">
            <v>O A B - RUWI</v>
          </cell>
          <cell r="K191" t="str">
            <v>3101 015208700</v>
          </cell>
          <cell r="L191">
            <v>165</v>
          </cell>
          <cell r="M191">
            <v>42</v>
          </cell>
          <cell r="N191">
            <v>0</v>
          </cell>
          <cell r="O191">
            <v>112.5</v>
          </cell>
        </row>
        <row r="192">
          <cell r="A192">
            <v>1734</v>
          </cell>
          <cell r="B192" t="str">
            <v>RAMA VENKATA SATYANARAYANA G</v>
          </cell>
          <cell r="C192" t="str">
            <v>PRODUCTION</v>
          </cell>
          <cell r="D192" t="str">
            <v>MACHINE SHOP</v>
          </cell>
          <cell r="E192" t="str">
            <v>EXP</v>
          </cell>
          <cell r="F192">
            <v>36684</v>
          </cell>
          <cell r="G192">
            <v>24259</v>
          </cell>
          <cell r="H192" t="str">
            <v>22R</v>
          </cell>
          <cell r="I192" t="str">
            <v>CARPENTER</v>
          </cell>
          <cell r="J192" t="str">
            <v>BANK MUSCAT - GHALA INDUSTRIAL</v>
          </cell>
          <cell r="K192" t="str">
            <v>0167 129210091018</v>
          </cell>
          <cell r="L192">
            <v>105</v>
          </cell>
          <cell r="M192">
            <v>32</v>
          </cell>
          <cell r="N192">
            <v>0</v>
          </cell>
          <cell r="O192">
            <v>0</v>
          </cell>
        </row>
        <row r="193">
          <cell r="A193">
            <v>1735</v>
          </cell>
          <cell r="B193" t="str">
            <v>RINU GOPINADHAN BABU</v>
          </cell>
          <cell r="C193" t="str">
            <v>SALES AND MARKETING</v>
          </cell>
          <cell r="D193" t="str">
            <v>ESTIMATION DEPARTMENT</v>
          </cell>
          <cell r="E193" t="str">
            <v>EXP</v>
          </cell>
          <cell r="F193">
            <v>36747</v>
          </cell>
          <cell r="G193">
            <v>29000</v>
          </cell>
          <cell r="H193" t="str">
            <v>18N</v>
          </cell>
          <cell r="I193" t="str">
            <v>JR.ESTIMATOR</v>
          </cell>
          <cell r="J193" t="str">
            <v>BANK MUSCAT - GHALA INDUSTRIAL</v>
          </cell>
          <cell r="K193" t="str">
            <v>0167 259240084015</v>
          </cell>
          <cell r="L193">
            <v>135</v>
          </cell>
          <cell r="M193">
            <v>112</v>
          </cell>
          <cell r="N193">
            <v>0</v>
          </cell>
          <cell r="O193">
            <v>75</v>
          </cell>
        </row>
        <row r="194">
          <cell r="A194">
            <v>1736</v>
          </cell>
          <cell r="B194" t="str">
            <v>VEYYEGANDLA RAGHUPATHI</v>
          </cell>
          <cell r="C194" t="str">
            <v>PRODUCTION</v>
          </cell>
          <cell r="D194" t="str">
            <v>ASSEMBLY</v>
          </cell>
          <cell r="E194" t="str">
            <v>EXP</v>
          </cell>
          <cell r="F194">
            <v>36747</v>
          </cell>
          <cell r="G194">
            <v>25792</v>
          </cell>
          <cell r="H194" t="str">
            <v>20P</v>
          </cell>
          <cell r="I194" t="str">
            <v>CHARGE HAND</v>
          </cell>
          <cell r="J194" t="str">
            <v>O A B - RUWI</v>
          </cell>
          <cell r="K194" t="str">
            <v>3101 068245 700</v>
          </cell>
          <cell r="L194">
            <v>95</v>
          </cell>
          <cell r="M194">
            <v>32</v>
          </cell>
          <cell r="N194">
            <v>0</v>
          </cell>
          <cell r="O194">
            <v>0</v>
          </cell>
        </row>
        <row r="195">
          <cell r="A195">
            <v>1737</v>
          </cell>
          <cell r="B195" t="str">
            <v>ANIL KUMAR VISHWAKARMA</v>
          </cell>
          <cell r="C195" t="str">
            <v>PRODUCTION</v>
          </cell>
          <cell r="D195" t="str">
            <v>ASSEMBLY</v>
          </cell>
          <cell r="E195" t="str">
            <v>EXP</v>
          </cell>
          <cell r="F195">
            <v>36750</v>
          </cell>
          <cell r="G195">
            <v>27576</v>
          </cell>
          <cell r="H195" t="str">
            <v>20P</v>
          </cell>
          <cell r="I195" t="str">
            <v>CHARGE HAND</v>
          </cell>
          <cell r="J195" t="str">
            <v>BANK MUSCAT - GHALA INDUSTRIAL</v>
          </cell>
          <cell r="K195" t="str">
            <v>0167 112530091019</v>
          </cell>
          <cell r="L195">
            <v>100</v>
          </cell>
          <cell r="M195">
            <v>32</v>
          </cell>
          <cell r="N195">
            <v>0</v>
          </cell>
          <cell r="O195">
            <v>0</v>
          </cell>
        </row>
        <row r="196">
          <cell r="A196">
            <v>1740</v>
          </cell>
          <cell r="B196" t="str">
            <v>GOPALAKRISHNAN A P ACHARY</v>
          </cell>
          <cell r="C196" t="str">
            <v>PRODUCTION</v>
          </cell>
          <cell r="D196" t="str">
            <v>VEENERING</v>
          </cell>
          <cell r="E196" t="str">
            <v>EXP</v>
          </cell>
          <cell r="F196">
            <v>36757</v>
          </cell>
          <cell r="G196">
            <v>19098</v>
          </cell>
          <cell r="H196" t="str">
            <v>22R</v>
          </cell>
          <cell r="I196" t="str">
            <v>CARPENTER</v>
          </cell>
          <cell r="J196" t="str">
            <v>BANK MUSCAT - GHALA INDUSTRIAL</v>
          </cell>
          <cell r="K196" t="str">
            <v>0167 112540091018</v>
          </cell>
          <cell r="L196">
            <v>83</v>
          </cell>
          <cell r="M196">
            <v>32</v>
          </cell>
          <cell r="N196">
            <v>0</v>
          </cell>
          <cell r="O196">
            <v>0</v>
          </cell>
        </row>
        <row r="197">
          <cell r="A197">
            <v>1743</v>
          </cell>
          <cell r="B197" t="str">
            <v>KASI VISWANADHAN SIVANANDAN</v>
          </cell>
          <cell r="C197" t="str">
            <v>PRODUCTION</v>
          </cell>
          <cell r="D197" t="str">
            <v>MAINTENANCE</v>
          </cell>
          <cell r="E197" t="str">
            <v>EXP</v>
          </cell>
          <cell r="F197">
            <v>36757</v>
          </cell>
          <cell r="G197">
            <v>24989</v>
          </cell>
          <cell r="H197" t="str">
            <v>22R</v>
          </cell>
          <cell r="I197" t="str">
            <v>CARPENTER</v>
          </cell>
          <cell r="J197" t="str">
            <v>O A B - RUWI</v>
          </cell>
          <cell r="K197" t="str">
            <v>3101 023900700</v>
          </cell>
          <cell r="L197">
            <v>85</v>
          </cell>
          <cell r="M197">
            <v>32</v>
          </cell>
          <cell r="N197">
            <v>0</v>
          </cell>
          <cell r="O197">
            <v>0</v>
          </cell>
        </row>
        <row r="198">
          <cell r="A198">
            <v>1746</v>
          </cell>
          <cell r="B198" t="str">
            <v>KISHORKUMAR VANMALI DAS PRAJAP</v>
          </cell>
          <cell r="C198" t="str">
            <v>PRODUCTION</v>
          </cell>
          <cell r="D198" t="str">
            <v>ASSEMBLY</v>
          </cell>
          <cell r="E198" t="str">
            <v>EXP</v>
          </cell>
          <cell r="F198">
            <v>36764</v>
          </cell>
          <cell r="G198">
            <v>23894</v>
          </cell>
          <cell r="H198" t="str">
            <v>22R</v>
          </cell>
          <cell r="I198" t="str">
            <v>CARPENTER</v>
          </cell>
          <cell r="J198" t="str">
            <v>BANK MUSCAT - GHALA INDUSTRIAL</v>
          </cell>
          <cell r="K198" t="str">
            <v>0167 112550091016</v>
          </cell>
          <cell r="L198">
            <v>88</v>
          </cell>
          <cell r="M198">
            <v>32</v>
          </cell>
          <cell r="N198">
            <v>0</v>
          </cell>
          <cell r="O198">
            <v>0</v>
          </cell>
        </row>
        <row r="199">
          <cell r="A199">
            <v>1748</v>
          </cell>
          <cell r="B199" t="str">
            <v>ANTHONI SAMY SEBASTINE</v>
          </cell>
          <cell r="C199" t="str">
            <v>PROJECTS</v>
          </cell>
          <cell r="D199" t="str">
            <v>PLANNING AND PRODUCTION CONTROL</v>
          </cell>
          <cell r="E199" t="str">
            <v>EXP</v>
          </cell>
          <cell r="F199">
            <v>36794</v>
          </cell>
          <cell r="G199">
            <v>26760</v>
          </cell>
          <cell r="H199" t="str">
            <v>18N</v>
          </cell>
          <cell r="I199" t="str">
            <v>SUPERVISOR</v>
          </cell>
          <cell r="J199" t="str">
            <v>BANK MUSCAT - GHALA INDUSTRIAL</v>
          </cell>
          <cell r="K199" t="str">
            <v>0167 132750091017</v>
          </cell>
          <cell r="L199">
            <v>165</v>
          </cell>
          <cell r="M199">
            <v>38</v>
          </cell>
          <cell r="N199">
            <v>0</v>
          </cell>
          <cell r="O199">
            <v>112.5</v>
          </cell>
        </row>
        <row r="200">
          <cell r="A200">
            <v>1752</v>
          </cell>
          <cell r="B200" t="str">
            <v>CHANDRHASA HEJAMADY</v>
          </cell>
          <cell r="C200" t="str">
            <v>PRODUCTION</v>
          </cell>
          <cell r="D200" t="str">
            <v>ASSEMBLY</v>
          </cell>
          <cell r="E200" t="str">
            <v>EXP</v>
          </cell>
          <cell r="F200">
            <v>36804</v>
          </cell>
          <cell r="G200">
            <v>26745</v>
          </cell>
          <cell r="H200" t="str">
            <v>22R</v>
          </cell>
          <cell r="I200" t="str">
            <v>CARPENTER</v>
          </cell>
          <cell r="J200" t="str">
            <v>BANK MUSCAT - GHALA INDUSTRIAL</v>
          </cell>
          <cell r="K200" t="str">
            <v>0167 189870091014</v>
          </cell>
          <cell r="L200">
            <v>85</v>
          </cell>
          <cell r="M200">
            <v>32</v>
          </cell>
          <cell r="N200">
            <v>0</v>
          </cell>
          <cell r="O200">
            <v>0</v>
          </cell>
        </row>
        <row r="201">
          <cell r="A201">
            <v>1756</v>
          </cell>
          <cell r="B201" t="str">
            <v>WALEED NASSER MOHAMED AL HINAA</v>
          </cell>
          <cell r="C201" t="str">
            <v>PRODUCTION</v>
          </cell>
          <cell r="D201" t="str">
            <v>ASSEMBLY</v>
          </cell>
          <cell r="E201" t="str">
            <v>OMN</v>
          </cell>
          <cell r="F201">
            <v>36848</v>
          </cell>
          <cell r="G201">
            <v>25569</v>
          </cell>
          <cell r="H201" t="str">
            <v>22R</v>
          </cell>
          <cell r="I201" t="str">
            <v>ASSISTANT CARPENTER</v>
          </cell>
          <cell r="J201" t="str">
            <v>BANK MUSCAT - GHALA</v>
          </cell>
          <cell r="K201" t="str">
            <v>59 153280084019</v>
          </cell>
          <cell r="L201">
            <v>140</v>
          </cell>
          <cell r="M201">
            <v>68</v>
          </cell>
          <cell r="N201">
            <v>0</v>
          </cell>
          <cell r="O201">
            <v>0</v>
          </cell>
        </row>
        <row r="202">
          <cell r="A202">
            <v>1758</v>
          </cell>
          <cell r="B202" t="str">
            <v>K W SUMITH KUMARA FONSEKA</v>
          </cell>
          <cell r="C202" t="str">
            <v>PRODUCTION</v>
          </cell>
          <cell r="D202" t="str">
            <v>STORES</v>
          </cell>
          <cell r="E202" t="str">
            <v>EXP</v>
          </cell>
          <cell r="F202">
            <v>36786</v>
          </cell>
          <cell r="G202">
            <v>23757</v>
          </cell>
          <cell r="H202" t="str">
            <v>22R</v>
          </cell>
          <cell r="I202" t="str">
            <v>CARPENTER</v>
          </cell>
          <cell r="J202" t="str">
            <v>O A B - RUWI</v>
          </cell>
          <cell r="K202" t="str">
            <v>3101 014098700</v>
          </cell>
          <cell r="L202">
            <v>105</v>
          </cell>
          <cell r="M202">
            <v>38</v>
          </cell>
          <cell r="N202">
            <v>0</v>
          </cell>
          <cell r="O202">
            <v>0</v>
          </cell>
        </row>
        <row r="203">
          <cell r="A203">
            <v>1761</v>
          </cell>
          <cell r="B203" t="str">
            <v>HUMAID SULAIMAN HUMAID AL AMRI</v>
          </cell>
          <cell r="C203" t="str">
            <v>PRODUCTION</v>
          </cell>
          <cell r="D203" t="str">
            <v>ASSEMBLY</v>
          </cell>
          <cell r="E203" t="str">
            <v>OMN</v>
          </cell>
          <cell r="F203">
            <v>36892</v>
          </cell>
          <cell r="G203">
            <v>29729</v>
          </cell>
          <cell r="H203" t="str">
            <v>20P</v>
          </cell>
          <cell r="I203" t="str">
            <v>CHARGE HAND</v>
          </cell>
          <cell r="J203" t="str">
            <v>BANK MUSCAT - MABELAH</v>
          </cell>
          <cell r="K203" t="str">
            <v>054 16024008401</v>
          </cell>
          <cell r="L203">
            <v>170</v>
          </cell>
          <cell r="M203">
            <v>65</v>
          </cell>
          <cell r="N203">
            <v>0</v>
          </cell>
          <cell r="O203">
            <v>0</v>
          </cell>
        </row>
        <row r="204">
          <cell r="A204">
            <v>1771</v>
          </cell>
          <cell r="B204" t="str">
            <v>RAVI ARUMUGHAN</v>
          </cell>
          <cell r="C204" t="str">
            <v>PRODUCTION</v>
          </cell>
          <cell r="D204" t="str">
            <v>ASSEMBLY</v>
          </cell>
          <cell r="E204" t="str">
            <v>EXP</v>
          </cell>
          <cell r="F204">
            <v>36904</v>
          </cell>
          <cell r="G204">
            <v>24178</v>
          </cell>
          <cell r="H204" t="str">
            <v>22R</v>
          </cell>
          <cell r="I204" t="str">
            <v>CARPENTER</v>
          </cell>
          <cell r="J204" t="str">
            <v>O A B - RUWI</v>
          </cell>
          <cell r="K204" t="str">
            <v>3101 033166700</v>
          </cell>
          <cell r="L204">
            <v>85</v>
          </cell>
          <cell r="M204">
            <v>32</v>
          </cell>
          <cell r="N204">
            <v>0</v>
          </cell>
          <cell r="O204">
            <v>0</v>
          </cell>
        </row>
        <row r="205">
          <cell r="A205">
            <v>1772</v>
          </cell>
          <cell r="B205" t="str">
            <v>SIVAKUMAR P RAJAN</v>
          </cell>
          <cell r="C205" t="str">
            <v>SALES AND MARKETING</v>
          </cell>
          <cell r="D205" t="str">
            <v>ESTIMATION DEPARTMENT</v>
          </cell>
          <cell r="E205" t="str">
            <v>EXP</v>
          </cell>
          <cell r="F205">
            <v>36904</v>
          </cell>
          <cell r="G205">
            <v>26809</v>
          </cell>
          <cell r="H205" t="str">
            <v>18N</v>
          </cell>
          <cell r="I205" t="str">
            <v>JR.ESTIMATOR</v>
          </cell>
          <cell r="J205" t="str">
            <v>STD CHARTERED BANK - RUWI</v>
          </cell>
          <cell r="K205" t="str">
            <v>18 1189832 01</v>
          </cell>
          <cell r="L205">
            <v>175</v>
          </cell>
          <cell r="M205">
            <v>140</v>
          </cell>
          <cell r="N205">
            <v>0</v>
          </cell>
          <cell r="O205">
            <v>75</v>
          </cell>
        </row>
        <row r="206">
          <cell r="A206">
            <v>1773</v>
          </cell>
          <cell r="B206" t="str">
            <v>SURAJ POOJARY</v>
          </cell>
          <cell r="C206" t="str">
            <v>PRODUCTION</v>
          </cell>
          <cell r="D206" t="str">
            <v>ASSEMBLY</v>
          </cell>
          <cell r="E206" t="str">
            <v>EXP</v>
          </cell>
          <cell r="F206">
            <v>36902</v>
          </cell>
          <cell r="G206">
            <v>25936</v>
          </cell>
          <cell r="H206" t="str">
            <v>20P</v>
          </cell>
          <cell r="I206" t="str">
            <v>CHARGE HAND</v>
          </cell>
          <cell r="J206" t="str">
            <v>O A B - RUWI</v>
          </cell>
          <cell r="K206" t="str">
            <v>3101 024399700</v>
          </cell>
          <cell r="L206">
            <v>150</v>
          </cell>
          <cell r="M206">
            <v>32</v>
          </cell>
          <cell r="N206">
            <v>0</v>
          </cell>
          <cell r="O206">
            <v>0</v>
          </cell>
        </row>
        <row r="207">
          <cell r="A207">
            <v>1774</v>
          </cell>
          <cell r="B207" t="str">
            <v>DAVARAJI SURESH KUMAR</v>
          </cell>
          <cell r="C207" t="str">
            <v>PRODUCTION</v>
          </cell>
          <cell r="D207" t="str">
            <v>ASSEMBLY</v>
          </cell>
          <cell r="E207" t="str">
            <v>EXP</v>
          </cell>
          <cell r="F207">
            <v>36902</v>
          </cell>
          <cell r="G207">
            <v>26745</v>
          </cell>
          <cell r="H207" t="str">
            <v>20P</v>
          </cell>
          <cell r="I207" t="str">
            <v>CHARGE HAND</v>
          </cell>
          <cell r="J207" t="str">
            <v>O A B - RUWI</v>
          </cell>
          <cell r="K207" t="str">
            <v>3101 38569 700</v>
          </cell>
          <cell r="L207">
            <v>130</v>
          </cell>
          <cell r="M207">
            <v>32</v>
          </cell>
          <cell r="N207">
            <v>0</v>
          </cell>
          <cell r="O207">
            <v>0</v>
          </cell>
        </row>
        <row r="208">
          <cell r="A208">
            <v>1776</v>
          </cell>
          <cell r="B208" t="str">
            <v>FRANCIS P JOSEPH</v>
          </cell>
          <cell r="C208" t="str">
            <v>PRODUCTION</v>
          </cell>
          <cell r="D208" t="str">
            <v>ASSEMBLY</v>
          </cell>
          <cell r="E208" t="str">
            <v>EXP</v>
          </cell>
          <cell r="F208">
            <v>36902</v>
          </cell>
          <cell r="G208">
            <v>28611</v>
          </cell>
          <cell r="H208" t="str">
            <v>22R</v>
          </cell>
          <cell r="I208" t="str">
            <v>CARPENTER</v>
          </cell>
          <cell r="J208" t="str">
            <v>O A B - RUWI</v>
          </cell>
          <cell r="K208" t="str">
            <v>3101 043732 700</v>
          </cell>
          <cell r="L208">
            <v>85</v>
          </cell>
          <cell r="M208">
            <v>32</v>
          </cell>
          <cell r="N208">
            <v>0</v>
          </cell>
          <cell r="O208">
            <v>0</v>
          </cell>
        </row>
        <row r="209">
          <cell r="A209">
            <v>1777</v>
          </cell>
          <cell r="B209" t="str">
            <v>GANGADAR ARAGA K ACHARY</v>
          </cell>
          <cell r="C209" t="str">
            <v>PRODUCTION</v>
          </cell>
          <cell r="D209" t="str">
            <v>ASSEMBLY</v>
          </cell>
          <cell r="E209" t="str">
            <v>EXP</v>
          </cell>
          <cell r="F209">
            <v>36892</v>
          </cell>
          <cell r="G209">
            <v>29091</v>
          </cell>
          <cell r="H209" t="str">
            <v>20P</v>
          </cell>
          <cell r="I209" t="str">
            <v>CHARGE HAND</v>
          </cell>
          <cell r="J209" t="str">
            <v>BANK MUSCAT - GHALA INDUSTRIAL</v>
          </cell>
          <cell r="K209" t="str">
            <v>0167 132770091015</v>
          </cell>
          <cell r="L209">
            <v>115</v>
          </cell>
          <cell r="M209">
            <v>32</v>
          </cell>
          <cell r="N209">
            <v>0</v>
          </cell>
          <cell r="O209">
            <v>0</v>
          </cell>
        </row>
        <row r="210">
          <cell r="A210">
            <v>1778</v>
          </cell>
          <cell r="B210" t="str">
            <v>SELVARAJ KIRUBAINATHAN</v>
          </cell>
          <cell r="C210" t="str">
            <v>PRODUCTION</v>
          </cell>
          <cell r="D210" t="str">
            <v>ASSEMBLY</v>
          </cell>
          <cell r="E210" t="str">
            <v>EXP</v>
          </cell>
          <cell r="F210">
            <v>36902</v>
          </cell>
          <cell r="G210">
            <v>26481</v>
          </cell>
          <cell r="H210" t="str">
            <v>22R</v>
          </cell>
          <cell r="I210" t="str">
            <v>CHARGE HAND</v>
          </cell>
          <cell r="J210" t="str">
            <v>BANK MUSCAT - GHALA INDUSTRIAL</v>
          </cell>
          <cell r="K210" t="str">
            <v>0167 112560091015</v>
          </cell>
          <cell r="L210">
            <v>180</v>
          </cell>
          <cell r="M210">
            <v>32</v>
          </cell>
          <cell r="N210">
            <v>0</v>
          </cell>
          <cell r="O210">
            <v>0</v>
          </cell>
        </row>
        <row r="211">
          <cell r="A211">
            <v>1780</v>
          </cell>
          <cell r="B211" t="str">
            <v>JAGADESH VASU ACHARYA</v>
          </cell>
          <cell r="C211" t="str">
            <v>PRODUCTION</v>
          </cell>
          <cell r="D211" t="str">
            <v>QUALITY CONTROL</v>
          </cell>
          <cell r="E211" t="str">
            <v>EXP</v>
          </cell>
          <cell r="F211">
            <v>36902</v>
          </cell>
          <cell r="G211">
            <v>21511</v>
          </cell>
          <cell r="H211" t="str">
            <v>22R</v>
          </cell>
          <cell r="I211" t="str">
            <v>CHARGE HAND</v>
          </cell>
          <cell r="J211" t="str">
            <v>O A B - RUWI</v>
          </cell>
          <cell r="K211" t="str">
            <v>3101 039463700</v>
          </cell>
          <cell r="L211">
            <v>130</v>
          </cell>
          <cell r="M211">
            <v>32</v>
          </cell>
          <cell r="N211">
            <v>0</v>
          </cell>
          <cell r="O211">
            <v>0</v>
          </cell>
        </row>
        <row r="212">
          <cell r="A212">
            <v>1786</v>
          </cell>
          <cell r="B212" t="str">
            <v>GURCHARAN SINGH</v>
          </cell>
          <cell r="C212" t="str">
            <v>PRODUCTION</v>
          </cell>
          <cell r="D212" t="str">
            <v>ADMIN</v>
          </cell>
          <cell r="E212" t="str">
            <v>EXP</v>
          </cell>
          <cell r="F212">
            <v>36925</v>
          </cell>
          <cell r="G212">
            <v>27307</v>
          </cell>
          <cell r="H212" t="str">
            <v>22R</v>
          </cell>
          <cell r="I212" t="str">
            <v>CARPENTER</v>
          </cell>
          <cell r="J212" t="str">
            <v>BANK MUSCAT - GHALA INDUSTRIAL</v>
          </cell>
          <cell r="K212" t="str">
            <v>0167 112570091014</v>
          </cell>
          <cell r="L212">
            <v>75</v>
          </cell>
          <cell r="M212">
            <v>32</v>
          </cell>
          <cell r="N212">
            <v>0</v>
          </cell>
          <cell r="O212">
            <v>0</v>
          </cell>
        </row>
        <row r="213">
          <cell r="A213">
            <v>1787</v>
          </cell>
          <cell r="B213" t="str">
            <v>SUBRAMANIAM SENTHIL</v>
          </cell>
          <cell r="C213" t="str">
            <v>PRODUCTION</v>
          </cell>
          <cell r="D213" t="str">
            <v>UPHOLSTERY</v>
          </cell>
          <cell r="E213" t="str">
            <v>EXP</v>
          </cell>
          <cell r="F213">
            <v>36928</v>
          </cell>
          <cell r="G213">
            <v>27904</v>
          </cell>
          <cell r="H213" t="str">
            <v>22R</v>
          </cell>
          <cell r="I213" t="str">
            <v>CARPENTER</v>
          </cell>
          <cell r="J213" t="str">
            <v>O A B - RUWI</v>
          </cell>
          <cell r="K213" t="str">
            <v>3101 055561 700</v>
          </cell>
          <cell r="L213">
            <v>87</v>
          </cell>
          <cell r="M213">
            <v>32</v>
          </cell>
          <cell r="N213">
            <v>0</v>
          </cell>
          <cell r="O213">
            <v>0</v>
          </cell>
        </row>
        <row r="214">
          <cell r="A214">
            <v>1791</v>
          </cell>
          <cell r="B214" t="str">
            <v>V K VASU</v>
          </cell>
          <cell r="C214" t="str">
            <v>PRODUCTION</v>
          </cell>
          <cell r="D214" t="str">
            <v>UPHOLSTERY</v>
          </cell>
          <cell r="E214" t="str">
            <v>EXP</v>
          </cell>
          <cell r="F214">
            <v>37012</v>
          </cell>
          <cell r="G214">
            <v>21916</v>
          </cell>
          <cell r="H214" t="str">
            <v>22R</v>
          </cell>
          <cell r="I214" t="str">
            <v>CARPENTER</v>
          </cell>
          <cell r="J214" t="str">
            <v>O A B - RUWI</v>
          </cell>
          <cell r="K214" t="str">
            <v>3101 007202707</v>
          </cell>
          <cell r="L214">
            <v>99</v>
          </cell>
          <cell r="M214">
            <v>32</v>
          </cell>
          <cell r="N214">
            <v>0</v>
          </cell>
          <cell r="O214">
            <v>0</v>
          </cell>
        </row>
        <row r="215">
          <cell r="A215">
            <v>1792</v>
          </cell>
          <cell r="B215" t="str">
            <v>GUNDU MANJUNATH ACHARY</v>
          </cell>
          <cell r="C215" t="str">
            <v>PRODUCTION</v>
          </cell>
          <cell r="D215" t="str">
            <v>ASSEMBLY</v>
          </cell>
          <cell r="E215" t="str">
            <v>EXP</v>
          </cell>
          <cell r="F215">
            <v>37028</v>
          </cell>
          <cell r="G215">
            <v>27914</v>
          </cell>
          <cell r="H215" t="str">
            <v>22R</v>
          </cell>
          <cell r="I215" t="str">
            <v>CHARGE HAND</v>
          </cell>
          <cell r="J215" t="str">
            <v>O A B - RUWI</v>
          </cell>
          <cell r="K215" t="str">
            <v>3101 068246 700</v>
          </cell>
          <cell r="L215">
            <v>120</v>
          </cell>
          <cell r="M215">
            <v>32</v>
          </cell>
          <cell r="N215">
            <v>0</v>
          </cell>
          <cell r="O215">
            <v>0</v>
          </cell>
        </row>
        <row r="216">
          <cell r="A216">
            <v>1793</v>
          </cell>
          <cell r="B216" t="str">
            <v>AHMED HAMDAN ALI AL MAGBALI</v>
          </cell>
          <cell r="C216" t="str">
            <v>PRODUCTION</v>
          </cell>
          <cell r="D216" t="str">
            <v>ASSEMBLY</v>
          </cell>
          <cell r="E216" t="str">
            <v>OMN</v>
          </cell>
          <cell r="F216">
            <v>37135</v>
          </cell>
          <cell r="G216">
            <v>29952</v>
          </cell>
          <cell r="H216" t="str">
            <v>22R</v>
          </cell>
          <cell r="I216" t="str">
            <v>ASSISTANT CARPENTER</v>
          </cell>
          <cell r="J216" t="str">
            <v>O I B - RUSTAQ</v>
          </cell>
          <cell r="K216" t="str">
            <v>47 208236 20</v>
          </cell>
          <cell r="L216">
            <v>135</v>
          </cell>
          <cell r="M216">
            <v>60</v>
          </cell>
          <cell r="N216">
            <v>0</v>
          </cell>
          <cell r="O216">
            <v>0</v>
          </cell>
        </row>
        <row r="217">
          <cell r="A217">
            <v>1797</v>
          </cell>
          <cell r="B217" t="str">
            <v>MAADH MARZOUQ RAMAS AL SADI</v>
          </cell>
          <cell r="C217" t="str">
            <v>PRODUCTION</v>
          </cell>
          <cell r="D217" t="str">
            <v>INTERIOR DESIGN AND FURNISHING DEPARTMENT</v>
          </cell>
          <cell r="E217" t="str">
            <v>OMN</v>
          </cell>
          <cell r="F217">
            <v>37151</v>
          </cell>
          <cell r="G217">
            <v>30022</v>
          </cell>
          <cell r="H217" t="str">
            <v>22R</v>
          </cell>
          <cell r="I217" t="str">
            <v xml:space="preserve"> DRIVER AND CARPENTER</v>
          </cell>
          <cell r="J217" t="str">
            <v>BANK MUSCAT - GHALA INDUSTRIAL</v>
          </cell>
          <cell r="K217" t="str">
            <v>0167 138550084014</v>
          </cell>
          <cell r="L217">
            <v>145</v>
          </cell>
          <cell r="M217">
            <v>60</v>
          </cell>
          <cell r="N217">
            <v>0</v>
          </cell>
          <cell r="O217">
            <v>0</v>
          </cell>
        </row>
        <row r="218">
          <cell r="A218">
            <v>1811</v>
          </cell>
          <cell r="B218" t="str">
            <v>SALEEM KHATAR MUSAKHOUT AL SAD</v>
          </cell>
          <cell r="C218" t="str">
            <v>PRODUCTION</v>
          </cell>
          <cell r="D218" t="str">
            <v>ADMIN</v>
          </cell>
          <cell r="E218" t="str">
            <v>OMN</v>
          </cell>
          <cell r="F218">
            <v>36102</v>
          </cell>
          <cell r="G218">
            <v>18749</v>
          </cell>
          <cell r="H218" t="str">
            <v>22R</v>
          </cell>
          <cell r="I218" t="str">
            <v>HELPER</v>
          </cell>
          <cell r="J218" t="str">
            <v>N B O - IBRA</v>
          </cell>
          <cell r="K218" t="str">
            <v>1036 184157017</v>
          </cell>
          <cell r="L218">
            <v>145</v>
          </cell>
          <cell r="M218">
            <v>60</v>
          </cell>
          <cell r="N218">
            <v>0</v>
          </cell>
          <cell r="O218">
            <v>0</v>
          </cell>
        </row>
        <row r="219">
          <cell r="A219">
            <v>1813</v>
          </cell>
          <cell r="B219" t="str">
            <v>R L ANAND KUMAR</v>
          </cell>
          <cell r="C219" t="str">
            <v>PRODUCTION</v>
          </cell>
          <cell r="D219" t="str">
            <v>MAINTENANCE</v>
          </cell>
          <cell r="E219" t="str">
            <v>EXP</v>
          </cell>
          <cell r="F219">
            <v>36319</v>
          </cell>
          <cell r="G219">
            <v>23392</v>
          </cell>
          <cell r="H219" t="str">
            <v>21Q</v>
          </cell>
          <cell r="I219" t="str">
            <v>ELECTRICIAN</v>
          </cell>
          <cell r="J219" t="str">
            <v>BANK MUSCAT - GHALA INDUSTRIAL</v>
          </cell>
          <cell r="K219" t="str">
            <v>0167 241510084014</v>
          </cell>
          <cell r="L219">
            <v>133</v>
          </cell>
          <cell r="M219">
            <v>32</v>
          </cell>
          <cell r="N219">
            <v>0</v>
          </cell>
          <cell r="O219">
            <v>0</v>
          </cell>
        </row>
        <row r="220">
          <cell r="A220">
            <v>1814</v>
          </cell>
          <cell r="B220" t="str">
            <v>ABDUL RAZAQ SHIHAB RAJAB AL-BA</v>
          </cell>
          <cell r="C220" t="str">
            <v>FINANCE</v>
          </cell>
          <cell r="D220" t="str">
            <v>ACCOUNTS</v>
          </cell>
          <cell r="E220" t="str">
            <v>OMN</v>
          </cell>
          <cell r="F220">
            <v>36351</v>
          </cell>
          <cell r="G220">
            <v>26841</v>
          </cell>
          <cell r="H220" t="str">
            <v>20P</v>
          </cell>
          <cell r="I220" t="str">
            <v>ACCOUNTANT</v>
          </cell>
          <cell r="J220" t="str">
            <v>N B O - MABELAH</v>
          </cell>
          <cell r="K220" t="str">
            <v>1050 376716017</v>
          </cell>
          <cell r="L220">
            <v>165</v>
          </cell>
          <cell r="M220">
            <v>80</v>
          </cell>
          <cell r="N220">
            <v>0</v>
          </cell>
          <cell r="O220">
            <v>0</v>
          </cell>
        </row>
        <row r="221">
          <cell r="A221">
            <v>1815</v>
          </cell>
          <cell r="B221" t="str">
            <v>TALIB SHAH MURAD AL-ZADJALI</v>
          </cell>
          <cell r="C221" t="str">
            <v>PRODUCTION</v>
          </cell>
          <cell r="D221" t="str">
            <v>TRANSPORT</v>
          </cell>
          <cell r="E221" t="str">
            <v>OMN</v>
          </cell>
          <cell r="F221">
            <v>36373</v>
          </cell>
          <cell r="G221">
            <v>22679</v>
          </cell>
          <cell r="H221" t="str">
            <v>22R</v>
          </cell>
          <cell r="I221" t="str">
            <v>DRIVER</v>
          </cell>
          <cell r="J221" t="str">
            <v>BANK MUSCAT - SEEB</v>
          </cell>
          <cell r="K221" t="str">
            <v>34 260480081018</v>
          </cell>
          <cell r="L221">
            <v>160</v>
          </cell>
          <cell r="M221">
            <v>80</v>
          </cell>
          <cell r="N221">
            <v>0</v>
          </cell>
          <cell r="O221">
            <v>0</v>
          </cell>
        </row>
        <row r="222">
          <cell r="A222">
            <v>1816</v>
          </cell>
          <cell r="B222" t="str">
            <v>SANDRA CHINA BABANNA</v>
          </cell>
          <cell r="C222" t="str">
            <v>PRODUCTION</v>
          </cell>
          <cell r="D222" t="str">
            <v>ADMIN</v>
          </cell>
          <cell r="E222" t="str">
            <v>EXP</v>
          </cell>
          <cell r="F222">
            <v>36503</v>
          </cell>
          <cell r="G222">
            <v>27895</v>
          </cell>
          <cell r="H222" t="str">
            <v>22R</v>
          </cell>
          <cell r="I222" t="str">
            <v>CLEANER</v>
          </cell>
          <cell r="J222" t="str">
            <v>BANK MUSCAT - GHALA INDUSTRIAL</v>
          </cell>
          <cell r="K222" t="str">
            <v>0167 112580091013</v>
          </cell>
          <cell r="L222">
            <v>70</v>
          </cell>
          <cell r="M222">
            <v>32</v>
          </cell>
          <cell r="N222">
            <v>0</v>
          </cell>
          <cell r="O222">
            <v>0</v>
          </cell>
        </row>
        <row r="223">
          <cell r="A223">
            <v>1818</v>
          </cell>
          <cell r="B223" t="str">
            <v>DINESHAN KUTTY</v>
          </cell>
          <cell r="C223" t="str">
            <v>PROJECTS</v>
          </cell>
          <cell r="D223" t="str">
            <v>PLANNING AND PRODUCTION CONTROL</v>
          </cell>
          <cell r="E223" t="str">
            <v>EXP</v>
          </cell>
          <cell r="F223">
            <v>36689</v>
          </cell>
          <cell r="G223">
            <v>27343</v>
          </cell>
          <cell r="H223" t="str">
            <v>18N</v>
          </cell>
          <cell r="I223" t="str">
            <v>SUPERVISOR</v>
          </cell>
          <cell r="J223" t="str">
            <v>O A B - RUWI</v>
          </cell>
          <cell r="K223" t="str">
            <v>3101 036874700</v>
          </cell>
          <cell r="L223">
            <v>160</v>
          </cell>
          <cell r="M223">
            <v>113</v>
          </cell>
          <cell r="N223">
            <v>0</v>
          </cell>
          <cell r="O223">
            <v>120</v>
          </cell>
        </row>
        <row r="224">
          <cell r="A224">
            <v>1819</v>
          </cell>
          <cell r="B224" t="str">
            <v>KRISHNA PILLAI RAJEEV</v>
          </cell>
          <cell r="C224" t="str">
            <v>PRODUCTION</v>
          </cell>
          <cell r="D224" t="str">
            <v>TRANSPORT</v>
          </cell>
          <cell r="E224" t="str">
            <v>EXP</v>
          </cell>
          <cell r="F224">
            <v>36711</v>
          </cell>
          <cell r="G224">
            <v>23384</v>
          </cell>
          <cell r="H224" t="str">
            <v>22R</v>
          </cell>
          <cell r="I224" t="str">
            <v>HELPER</v>
          </cell>
          <cell r="J224" t="str">
            <v>BANK MUSCAT - GHALA INDUSTRIAL</v>
          </cell>
          <cell r="K224" t="str">
            <v>0167 112590091012</v>
          </cell>
          <cell r="L224">
            <v>98</v>
          </cell>
          <cell r="M224">
            <v>32</v>
          </cell>
          <cell r="N224">
            <v>0</v>
          </cell>
          <cell r="O224">
            <v>0</v>
          </cell>
        </row>
        <row r="225">
          <cell r="A225">
            <v>1820</v>
          </cell>
          <cell r="B225" t="str">
            <v>ROBIN CHACKO</v>
          </cell>
          <cell r="C225" t="str">
            <v>PRODUCTION</v>
          </cell>
          <cell r="D225" t="str">
            <v>MACHINE SHOP</v>
          </cell>
          <cell r="E225" t="str">
            <v>EXP</v>
          </cell>
          <cell r="F225">
            <v>36743</v>
          </cell>
          <cell r="G225">
            <v>27447</v>
          </cell>
          <cell r="H225" t="str">
            <v>22R</v>
          </cell>
          <cell r="I225" t="str">
            <v>MACHINE OPERATOR</v>
          </cell>
          <cell r="J225" t="str">
            <v>O A B - RUWI</v>
          </cell>
          <cell r="K225" t="str">
            <v>3101 036872700</v>
          </cell>
          <cell r="L225">
            <v>95</v>
          </cell>
          <cell r="M225">
            <v>32</v>
          </cell>
          <cell r="N225">
            <v>0</v>
          </cell>
          <cell r="O225">
            <v>0</v>
          </cell>
        </row>
        <row r="226">
          <cell r="A226">
            <v>1824</v>
          </cell>
          <cell r="B226" t="str">
            <v>MATHEW JOSE KALLUPARAMPIL</v>
          </cell>
          <cell r="C226" t="str">
            <v>PRODUCTION</v>
          </cell>
          <cell r="D226" t="str">
            <v>TRANSPORT</v>
          </cell>
          <cell r="E226" t="str">
            <v>EXP</v>
          </cell>
          <cell r="F226">
            <v>36863</v>
          </cell>
          <cell r="G226">
            <v>20436</v>
          </cell>
          <cell r="H226" t="str">
            <v>22R</v>
          </cell>
          <cell r="I226" t="str">
            <v>HELPER</v>
          </cell>
          <cell r="J226" t="str">
            <v>O A B - RUWI</v>
          </cell>
          <cell r="K226" t="str">
            <v>3101 036865700</v>
          </cell>
          <cell r="L226">
            <v>100</v>
          </cell>
          <cell r="M226">
            <v>32</v>
          </cell>
          <cell r="N226">
            <v>0</v>
          </cell>
          <cell r="O226">
            <v>0</v>
          </cell>
        </row>
        <row r="227">
          <cell r="A227">
            <v>1826</v>
          </cell>
          <cell r="B227" t="str">
            <v>KHALIL HAMOOD SAIF AL WAHEIBI</v>
          </cell>
          <cell r="C227" t="str">
            <v>PRODUCTION</v>
          </cell>
          <cell r="D227" t="str">
            <v>TRANSPORT</v>
          </cell>
          <cell r="E227" t="str">
            <v>OMN</v>
          </cell>
          <cell r="F227">
            <v>37003</v>
          </cell>
          <cell r="G227">
            <v>30046</v>
          </cell>
          <cell r="H227" t="str">
            <v>22R</v>
          </cell>
          <cell r="I227" t="str">
            <v>HELPER</v>
          </cell>
          <cell r="J227" t="str">
            <v>O I B - ALKHUWAIR</v>
          </cell>
          <cell r="K227" t="str">
            <v>08-451445 2001</v>
          </cell>
          <cell r="L227">
            <v>145</v>
          </cell>
          <cell r="M227">
            <v>60</v>
          </cell>
          <cell r="N227">
            <v>0</v>
          </cell>
          <cell r="O227">
            <v>0</v>
          </cell>
        </row>
        <row r="228">
          <cell r="A228">
            <v>1833</v>
          </cell>
          <cell r="B228" t="str">
            <v>HILAL ABDULLAH HABIB AL HASANI</v>
          </cell>
          <cell r="C228" t="str">
            <v>PRODUCTION</v>
          </cell>
          <cell r="D228" t="str">
            <v>ADMIN</v>
          </cell>
          <cell r="E228" t="str">
            <v>OMN</v>
          </cell>
          <cell r="F228">
            <v>37591</v>
          </cell>
          <cell r="G228">
            <v>28715</v>
          </cell>
          <cell r="H228" t="str">
            <v>20P</v>
          </cell>
          <cell r="I228" t="str">
            <v>WATCHMAN</v>
          </cell>
          <cell r="J228" t="str">
            <v>BANK MUSCAT - GHALA</v>
          </cell>
          <cell r="K228" t="str">
            <v>59 19513008401</v>
          </cell>
          <cell r="L228">
            <v>145</v>
          </cell>
          <cell r="M228">
            <v>60</v>
          </cell>
          <cell r="N228">
            <v>0</v>
          </cell>
          <cell r="O228">
            <v>0</v>
          </cell>
        </row>
        <row r="229">
          <cell r="A229">
            <v>1835</v>
          </cell>
          <cell r="B229" t="str">
            <v>MOHAMMED HASHIL MOHD AL MUSALH</v>
          </cell>
          <cell r="C229" t="str">
            <v>PRODUCTION</v>
          </cell>
          <cell r="D229" t="str">
            <v>STORES</v>
          </cell>
          <cell r="E229" t="str">
            <v>OMN</v>
          </cell>
          <cell r="F229">
            <v>37628</v>
          </cell>
          <cell r="G229">
            <v>20795</v>
          </cell>
          <cell r="H229" t="str">
            <v>22R</v>
          </cell>
          <cell r="I229" t="str">
            <v>HELPER</v>
          </cell>
          <cell r="J229" t="str">
            <v>BANK MUSCAT - GHALA</v>
          </cell>
          <cell r="K229" t="str">
            <v>59 22332008401</v>
          </cell>
          <cell r="L229">
            <v>140</v>
          </cell>
          <cell r="M229">
            <v>60</v>
          </cell>
          <cell r="N229">
            <v>0</v>
          </cell>
          <cell r="O229">
            <v>0</v>
          </cell>
        </row>
        <row r="230">
          <cell r="A230">
            <v>1851</v>
          </cell>
          <cell r="B230" t="str">
            <v>SAIF HAMED HAMOOD AL KHARUSI</v>
          </cell>
          <cell r="C230" t="str">
            <v>PRODUCTION</v>
          </cell>
          <cell r="D230" t="str">
            <v>STORES</v>
          </cell>
          <cell r="E230" t="str">
            <v>OMN</v>
          </cell>
          <cell r="F230">
            <v>38517</v>
          </cell>
          <cell r="G230">
            <v>25831</v>
          </cell>
          <cell r="H230" t="str">
            <v>20P</v>
          </cell>
          <cell r="I230" t="str">
            <v>STORE KEEPER</v>
          </cell>
          <cell r="J230" t="str">
            <v>BANK MUSCAT - MANAH</v>
          </cell>
          <cell r="K230" t="str">
            <v>0164 105090084011</v>
          </cell>
          <cell r="L230">
            <v>135</v>
          </cell>
          <cell r="M230">
            <v>110</v>
          </cell>
          <cell r="N230">
            <v>0</v>
          </cell>
          <cell r="O230">
            <v>0</v>
          </cell>
        </row>
        <row r="231">
          <cell r="A231">
            <v>1857</v>
          </cell>
          <cell r="B231" t="str">
            <v>MOHAMED JAMIL SULAIMAN AL HADH</v>
          </cell>
          <cell r="C231" t="str">
            <v>PRODUCTION</v>
          </cell>
          <cell r="D231" t="str">
            <v>POLISHING</v>
          </cell>
          <cell r="E231" t="str">
            <v>OMN</v>
          </cell>
          <cell r="F231">
            <v>39067</v>
          </cell>
          <cell r="G231">
            <v>30268</v>
          </cell>
          <cell r="H231" t="str">
            <v>22R</v>
          </cell>
          <cell r="I231" t="str">
            <v>HELPER</v>
          </cell>
          <cell r="J231" t="str">
            <v>BANK MUSCAT - MULADDA</v>
          </cell>
          <cell r="K231" t="str">
            <v>0063 197220084012</v>
          </cell>
          <cell r="L231">
            <v>140</v>
          </cell>
          <cell r="M231">
            <v>65</v>
          </cell>
          <cell r="N231">
            <v>0</v>
          </cell>
          <cell r="O231">
            <v>0</v>
          </cell>
        </row>
        <row r="232">
          <cell r="A232">
            <v>1858</v>
          </cell>
          <cell r="B232" t="str">
            <v>JIHAD RAJAB SHASHOK BALUSHI</v>
          </cell>
          <cell r="C232" t="str">
            <v>PRODUCTION</v>
          </cell>
          <cell r="D232" t="str">
            <v>STORES</v>
          </cell>
          <cell r="E232" t="str">
            <v>OMN</v>
          </cell>
          <cell r="F232">
            <v>39452</v>
          </cell>
          <cell r="G232">
            <v>29384</v>
          </cell>
          <cell r="H232" t="str">
            <v>20P</v>
          </cell>
          <cell r="I232" t="str">
            <v>STORE HOUSE MAN</v>
          </cell>
          <cell r="J232" t="str">
            <v>BANK MUSCAT - MABELAH</v>
          </cell>
          <cell r="K232" t="str">
            <v>54 18990008401</v>
          </cell>
          <cell r="L232">
            <v>160</v>
          </cell>
          <cell r="M232">
            <v>55</v>
          </cell>
          <cell r="N232">
            <v>0</v>
          </cell>
          <cell r="O232">
            <v>0</v>
          </cell>
        </row>
        <row r="233">
          <cell r="A233">
            <v>1859</v>
          </cell>
          <cell r="B233" t="str">
            <v>BADAR SULAIMAN SAID AL WARDI</v>
          </cell>
          <cell r="C233" t="str">
            <v>PRODUCTION</v>
          </cell>
          <cell r="D233" t="str">
            <v>TRANSPORT</v>
          </cell>
          <cell r="E233" t="str">
            <v>OMN</v>
          </cell>
          <cell r="F233">
            <v>39546</v>
          </cell>
          <cell r="G233">
            <v>30553</v>
          </cell>
          <cell r="H233" t="str">
            <v>22R</v>
          </cell>
          <cell r="I233" t="str">
            <v>TRUCK DRIVER</v>
          </cell>
          <cell r="J233" t="str">
            <v>BANK MUSCAT - BHALA</v>
          </cell>
          <cell r="K233" t="str">
            <v>062 14712008401</v>
          </cell>
          <cell r="L233">
            <v>160</v>
          </cell>
          <cell r="M233">
            <v>80</v>
          </cell>
          <cell r="N233">
            <v>0</v>
          </cell>
          <cell r="O233">
            <v>0</v>
          </cell>
        </row>
        <row r="234">
          <cell r="A234">
            <v>1861</v>
          </cell>
          <cell r="B234" t="str">
            <v>RASHID ALI JUMA AL NAABI</v>
          </cell>
          <cell r="C234" t="str">
            <v>PRODUCTION</v>
          </cell>
          <cell r="D234" t="str">
            <v>MAINTENANCE</v>
          </cell>
          <cell r="E234" t="str">
            <v>OMN</v>
          </cell>
          <cell r="F234">
            <v>39571</v>
          </cell>
          <cell r="G234">
            <v>28491</v>
          </cell>
          <cell r="H234" t="str">
            <v>20P</v>
          </cell>
          <cell r="I234" t="str">
            <v>TECHNICIAN-MAINTENANCE</v>
          </cell>
          <cell r="J234" t="str">
            <v>BANK MUSCAT - GHALA INDUSTRIAL</v>
          </cell>
          <cell r="K234" t="str">
            <v>0167 247550084012</v>
          </cell>
          <cell r="L234">
            <v>130</v>
          </cell>
          <cell r="M234">
            <v>55</v>
          </cell>
          <cell r="N234">
            <v>0</v>
          </cell>
          <cell r="O234">
            <v>0</v>
          </cell>
        </row>
        <row r="235">
          <cell r="A235">
            <v>1862</v>
          </cell>
          <cell r="B235" t="str">
            <v>MOHAMED MAHMOOD RAMADHAN AL ZADJALI</v>
          </cell>
          <cell r="C235" t="str">
            <v>PRODUCTION</v>
          </cell>
          <cell r="D235" t="str">
            <v>TRANSPORT</v>
          </cell>
          <cell r="E235" t="str">
            <v>OMN</v>
          </cell>
          <cell r="F235">
            <v>39845</v>
          </cell>
          <cell r="G235">
            <v>30674</v>
          </cell>
          <cell r="H235" t="str">
            <v>22R</v>
          </cell>
          <cell r="I235" t="str">
            <v>PACKING &amp;&amp; PACKAGING WORKE</v>
          </cell>
          <cell r="L235">
            <v>120</v>
          </cell>
          <cell r="M235">
            <v>40</v>
          </cell>
          <cell r="O235">
            <v>0</v>
          </cell>
        </row>
        <row r="236">
          <cell r="A236">
            <v>1863</v>
          </cell>
          <cell r="B236" t="str">
            <v>MATTAR JUMA SAID AL NAAIMI</v>
          </cell>
          <cell r="C236" t="str">
            <v>PRODUCTION</v>
          </cell>
          <cell r="D236" t="str">
            <v>TRANSPORT</v>
          </cell>
          <cell r="E236" t="str">
            <v>OMN</v>
          </cell>
          <cell r="F236">
            <v>39845</v>
          </cell>
          <cell r="G236">
            <v>25934</v>
          </cell>
          <cell r="H236" t="str">
            <v>22R</v>
          </cell>
          <cell r="I236" t="str">
            <v>PACKING &amp;&amp; PACKAGING WORKE</v>
          </cell>
          <cell r="L236">
            <v>120</v>
          </cell>
          <cell r="M236">
            <v>40</v>
          </cell>
        </row>
        <row r="237">
          <cell r="A237">
            <v>1864</v>
          </cell>
          <cell r="B237" t="str">
            <v>KANNU VAYALILKUNIYEL SURESH</v>
          </cell>
          <cell r="C237" t="str">
            <v>PRODUCTION</v>
          </cell>
          <cell r="D237" t="str">
            <v>MAINTENANCE</v>
          </cell>
          <cell r="E237" t="str">
            <v>EXP</v>
          </cell>
          <cell r="F237">
            <v>39879</v>
          </cell>
          <cell r="G237">
            <v>27887</v>
          </cell>
          <cell r="H237" t="str">
            <v>21Q</v>
          </cell>
          <cell r="I237" t="str">
            <v>TECHNICIAN-MAINTENANCE</v>
          </cell>
          <cell r="L237">
            <v>90</v>
          </cell>
          <cell r="M237">
            <v>27</v>
          </cell>
        </row>
        <row r="238">
          <cell r="A238">
            <v>1865</v>
          </cell>
          <cell r="B238" t="str">
            <v>MURAD ALI HUMAID AL BALUSHI</v>
          </cell>
          <cell r="C238" t="str">
            <v>PRODUCTION</v>
          </cell>
          <cell r="D238" t="str">
            <v>TRANSPORT</v>
          </cell>
          <cell r="E238" t="str">
            <v>OMN</v>
          </cell>
          <cell r="F238">
            <v>39889</v>
          </cell>
          <cell r="G238">
            <v>24838</v>
          </cell>
          <cell r="H238" t="str">
            <v>21Q</v>
          </cell>
          <cell r="I238" t="str">
            <v>HEAVY DUTY DRIVER</v>
          </cell>
          <cell r="L238">
            <v>160</v>
          </cell>
          <cell r="M238">
            <v>80</v>
          </cell>
          <cell r="O238">
            <v>0</v>
          </cell>
        </row>
        <row r="239">
          <cell r="A239">
            <v>1901</v>
          </cell>
          <cell r="B239" t="str">
            <v>YAQOOB GHAFIL HAMOUD AL SIYABI</v>
          </cell>
          <cell r="C239" t="str">
            <v>PRODUCTION</v>
          </cell>
          <cell r="D239" t="str">
            <v>GYPSUM</v>
          </cell>
          <cell r="E239" t="str">
            <v>OMN</v>
          </cell>
          <cell r="F239">
            <v>33944</v>
          </cell>
          <cell r="G239">
            <v>25569</v>
          </cell>
          <cell r="H239" t="str">
            <v>22R</v>
          </cell>
          <cell r="I239" t="str">
            <v>DRIVER</v>
          </cell>
          <cell r="J239" t="str">
            <v>BANK DHOFAR - AZAIBA BRANCH</v>
          </cell>
          <cell r="K239" t="str">
            <v>014 1117158700</v>
          </cell>
          <cell r="L239">
            <v>140</v>
          </cell>
          <cell r="M239">
            <v>75</v>
          </cell>
          <cell r="N239">
            <v>0</v>
          </cell>
          <cell r="O239">
            <v>0</v>
          </cell>
        </row>
        <row r="240">
          <cell r="A240">
            <v>1918</v>
          </cell>
          <cell r="B240" t="str">
            <v>AMBA YADGIRI</v>
          </cell>
          <cell r="C240" t="str">
            <v>PRODUCTION</v>
          </cell>
          <cell r="D240" t="str">
            <v>INTERIOR DESIGN AND FURNISHING DEPARTMENT</v>
          </cell>
          <cell r="E240" t="str">
            <v>EXP</v>
          </cell>
          <cell r="F240">
            <v>37469</v>
          </cell>
          <cell r="G240">
            <v>19491</v>
          </cell>
          <cell r="H240" t="str">
            <v>20P</v>
          </cell>
          <cell r="I240" t="str">
            <v>CHARGE HAND</v>
          </cell>
          <cell r="J240" t="str">
            <v>BANK MUSCAT - GHALA INDUSTRIAL</v>
          </cell>
          <cell r="K240" t="str">
            <v>0167 112610091019</v>
          </cell>
          <cell r="L240">
            <v>90</v>
          </cell>
          <cell r="M240">
            <v>32</v>
          </cell>
          <cell r="N240">
            <v>0</v>
          </cell>
          <cell r="O240">
            <v>0</v>
          </cell>
        </row>
        <row r="241">
          <cell r="A241">
            <v>1931</v>
          </cell>
          <cell r="B241" t="str">
            <v>KALITH ALIYARUKUNJU</v>
          </cell>
          <cell r="C241" t="str">
            <v>PRODUCTION</v>
          </cell>
          <cell r="D241" t="str">
            <v>ADMIN</v>
          </cell>
          <cell r="E241" t="str">
            <v>EXP</v>
          </cell>
          <cell r="F241">
            <v>34646</v>
          </cell>
          <cell r="G241">
            <v>20524</v>
          </cell>
          <cell r="H241" t="str">
            <v>22R</v>
          </cell>
          <cell r="I241" t="str">
            <v>HELPER</v>
          </cell>
          <cell r="J241" t="str">
            <v>O A B - RUWI</v>
          </cell>
          <cell r="K241" t="str">
            <v>3101 008502700</v>
          </cell>
          <cell r="L241">
            <v>93</v>
          </cell>
          <cell r="M241">
            <v>36</v>
          </cell>
          <cell r="N241">
            <v>0</v>
          </cell>
          <cell r="O241">
            <v>0</v>
          </cell>
        </row>
        <row r="242">
          <cell r="A242">
            <v>1935</v>
          </cell>
          <cell r="B242" t="str">
            <v>T BOMAIYA</v>
          </cell>
          <cell r="C242" t="str">
            <v>PRODUCTION</v>
          </cell>
          <cell r="D242" t="str">
            <v>FACTORY</v>
          </cell>
          <cell r="E242" t="str">
            <v>EXP</v>
          </cell>
          <cell r="F242">
            <v>34723</v>
          </cell>
          <cell r="G242">
            <v>27030</v>
          </cell>
          <cell r="H242" t="str">
            <v>22R</v>
          </cell>
          <cell r="I242" t="str">
            <v>HELPER</v>
          </cell>
          <cell r="J242" t="str">
            <v>BANK MUSCAT - GHALA INDUSTRIAL</v>
          </cell>
          <cell r="K242" t="str">
            <v>0167 112620091018</v>
          </cell>
          <cell r="L242">
            <v>75</v>
          </cell>
          <cell r="M242">
            <v>32</v>
          </cell>
          <cell r="N242">
            <v>0</v>
          </cell>
          <cell r="O242">
            <v>0</v>
          </cell>
        </row>
        <row r="243">
          <cell r="A243">
            <v>1936</v>
          </cell>
          <cell r="B243" t="str">
            <v>KEPARAMBATH BALAN SURESH KUMAR</v>
          </cell>
          <cell r="C243" t="str">
            <v>PRODUCTION</v>
          </cell>
          <cell r="D243" t="str">
            <v>TRANSPORT</v>
          </cell>
          <cell r="E243" t="str">
            <v>EXP</v>
          </cell>
          <cell r="F243">
            <v>37469</v>
          </cell>
          <cell r="G243">
            <v>24911</v>
          </cell>
          <cell r="H243" t="str">
            <v>20P</v>
          </cell>
          <cell r="I243" t="str">
            <v>HELPER</v>
          </cell>
          <cell r="J243" t="str">
            <v>O A B - RUWI</v>
          </cell>
          <cell r="K243" t="str">
            <v>3101 012930700</v>
          </cell>
          <cell r="L243">
            <v>95</v>
          </cell>
          <cell r="M243">
            <v>32</v>
          </cell>
          <cell r="N243">
            <v>0</v>
          </cell>
          <cell r="O243">
            <v>0</v>
          </cell>
        </row>
        <row r="244">
          <cell r="A244">
            <v>1980</v>
          </cell>
          <cell r="B244" t="str">
            <v>R RAJARAM MANDA</v>
          </cell>
          <cell r="C244" t="str">
            <v>PRODUCTION</v>
          </cell>
          <cell r="D244" t="str">
            <v>MAINTENANCE</v>
          </cell>
          <cell r="E244" t="str">
            <v>EXP</v>
          </cell>
          <cell r="F244">
            <v>35422</v>
          </cell>
          <cell r="G244">
            <v>19864</v>
          </cell>
          <cell r="H244" t="str">
            <v>22R</v>
          </cell>
          <cell r="I244" t="str">
            <v>PLUMBER</v>
          </cell>
          <cell r="J244" t="str">
            <v>O A B - RUWI</v>
          </cell>
          <cell r="K244" t="str">
            <v>3101 016004700</v>
          </cell>
          <cell r="L244">
            <v>95</v>
          </cell>
          <cell r="M244">
            <v>36</v>
          </cell>
          <cell r="N244">
            <v>0</v>
          </cell>
          <cell r="O244">
            <v>0</v>
          </cell>
        </row>
        <row r="245">
          <cell r="A245">
            <v>1981</v>
          </cell>
          <cell r="B245" t="str">
            <v>KHALIFA SAID KHALAF AL TABI</v>
          </cell>
          <cell r="C245" t="str">
            <v>PRODUCTION</v>
          </cell>
          <cell r="D245" t="str">
            <v>ADMIN</v>
          </cell>
          <cell r="E245" t="str">
            <v>OMN</v>
          </cell>
          <cell r="F245">
            <v>35432</v>
          </cell>
          <cell r="G245">
            <v>18994</v>
          </cell>
          <cell r="H245" t="str">
            <v>20P</v>
          </cell>
          <cell r="I245" t="str">
            <v>WATCHMAN</v>
          </cell>
          <cell r="J245" t="str">
            <v>N B O - AZAIBA</v>
          </cell>
          <cell r="K245" t="str">
            <v>1051 287482017</v>
          </cell>
          <cell r="L245">
            <v>145</v>
          </cell>
          <cell r="M245">
            <v>60</v>
          </cell>
          <cell r="N245">
            <v>0</v>
          </cell>
          <cell r="O245">
            <v>0</v>
          </cell>
        </row>
        <row r="246">
          <cell r="A246">
            <v>3001</v>
          </cell>
          <cell r="B246" t="str">
            <v>SALIM AHMED MUSLEM AL MUSALHI</v>
          </cell>
          <cell r="C246" t="str">
            <v>PRODUCTION</v>
          </cell>
          <cell r="D246" t="str">
            <v>MACHINE SHOP</v>
          </cell>
          <cell r="E246" t="str">
            <v>OMN</v>
          </cell>
          <cell r="F246">
            <v>37817</v>
          </cell>
          <cell r="G246">
            <v>30207</v>
          </cell>
          <cell r="H246" t="str">
            <v>22R</v>
          </cell>
          <cell r="I246" t="str">
            <v>MACHINIST</v>
          </cell>
          <cell r="J246" t="str">
            <v>O A B - GHALA</v>
          </cell>
          <cell r="K246" t="str">
            <v>3119 676156700</v>
          </cell>
          <cell r="L246">
            <v>150</v>
          </cell>
          <cell r="M246">
            <v>60</v>
          </cell>
          <cell r="N246">
            <v>0</v>
          </cell>
          <cell r="O246">
            <v>0</v>
          </cell>
        </row>
        <row r="247">
          <cell r="A247">
            <v>3006</v>
          </cell>
          <cell r="B247" t="str">
            <v>ISSA KHALIFA KHADAM AL NOUMAHI</v>
          </cell>
          <cell r="C247" t="str">
            <v>PRODUCTION</v>
          </cell>
          <cell r="D247" t="str">
            <v>MACHINE SHOP</v>
          </cell>
          <cell r="E247" t="str">
            <v>OMN</v>
          </cell>
          <cell r="F247">
            <v>37870</v>
          </cell>
          <cell r="G247">
            <v>29049</v>
          </cell>
          <cell r="H247" t="str">
            <v>22R</v>
          </cell>
          <cell r="I247" t="str">
            <v>ASSISTANT MACHINIST</v>
          </cell>
          <cell r="J247" t="str">
            <v>O A B - ALGHUBRA</v>
          </cell>
          <cell r="K247" t="str">
            <v>3128 231934700</v>
          </cell>
          <cell r="L247">
            <v>145</v>
          </cell>
          <cell r="M247">
            <v>60</v>
          </cell>
          <cell r="N247">
            <v>0</v>
          </cell>
          <cell r="O247">
            <v>0</v>
          </cell>
        </row>
        <row r="248">
          <cell r="A248">
            <v>3012</v>
          </cell>
          <cell r="B248" t="str">
            <v>HANI KHALIL SALIM AL RAWAHI</v>
          </cell>
          <cell r="C248" t="str">
            <v>PRODUCTION</v>
          </cell>
          <cell r="D248" t="str">
            <v>MACHINE SHOP</v>
          </cell>
          <cell r="E248" t="str">
            <v>OMN</v>
          </cell>
          <cell r="F248">
            <v>38171</v>
          </cell>
          <cell r="G248">
            <v>31343</v>
          </cell>
          <cell r="H248" t="str">
            <v>22R</v>
          </cell>
          <cell r="I248" t="str">
            <v>MACHINIST</v>
          </cell>
          <cell r="J248" t="str">
            <v>BANK MUSCAT - QURUM</v>
          </cell>
          <cell r="K248" t="str">
            <v>35 19524008401</v>
          </cell>
          <cell r="L248">
            <v>140</v>
          </cell>
          <cell r="M248">
            <v>60</v>
          </cell>
          <cell r="N248">
            <v>0</v>
          </cell>
          <cell r="O248">
            <v>0</v>
          </cell>
        </row>
        <row r="249">
          <cell r="A249">
            <v>3013</v>
          </cell>
          <cell r="B249" t="str">
            <v>MOHD AHMED MUSALLAM AL MUSALHI</v>
          </cell>
          <cell r="C249" t="str">
            <v>PRODUCTION</v>
          </cell>
          <cell r="D249" t="str">
            <v>MACHINE SHOP</v>
          </cell>
          <cell r="E249" t="str">
            <v>OMN</v>
          </cell>
          <cell r="F249">
            <v>38172</v>
          </cell>
          <cell r="G249">
            <v>29688</v>
          </cell>
          <cell r="H249" t="str">
            <v>22R</v>
          </cell>
          <cell r="I249" t="str">
            <v>ASSISTANT MACHINIST</v>
          </cell>
          <cell r="J249" t="str">
            <v>O A B - GHALA</v>
          </cell>
          <cell r="K249" t="str">
            <v>3119 676152700</v>
          </cell>
          <cell r="L249">
            <v>150</v>
          </cell>
          <cell r="M249">
            <v>60</v>
          </cell>
          <cell r="N249">
            <v>0</v>
          </cell>
          <cell r="O249">
            <v>0</v>
          </cell>
        </row>
        <row r="250">
          <cell r="A250">
            <v>3016</v>
          </cell>
          <cell r="B250" t="str">
            <v>OMAR GOPALAKRISHNAN NAIR S</v>
          </cell>
          <cell r="C250" t="str">
            <v>FINANCE</v>
          </cell>
          <cell r="D250" t="str">
            <v>ACCOUNTS</v>
          </cell>
          <cell r="E250" t="str">
            <v>EXP</v>
          </cell>
          <cell r="F250">
            <v>38174</v>
          </cell>
          <cell r="G250">
            <v>27490</v>
          </cell>
          <cell r="H250" t="str">
            <v>18N</v>
          </cell>
          <cell r="I250" t="str">
            <v>ACCOUNTANT</v>
          </cell>
          <cell r="J250" t="str">
            <v>BANK MUSCAT - GHALA INDUSTRIAL</v>
          </cell>
          <cell r="K250" t="str">
            <v>0167 129320091014</v>
          </cell>
          <cell r="L250">
            <v>120</v>
          </cell>
          <cell r="M250">
            <v>112</v>
          </cell>
          <cell r="N250">
            <v>0</v>
          </cell>
          <cell r="O250">
            <v>50</v>
          </cell>
        </row>
        <row r="251">
          <cell r="A251">
            <v>3017</v>
          </cell>
          <cell r="B251" t="str">
            <v>CHANRASHEKAR ACHARY</v>
          </cell>
          <cell r="C251" t="str">
            <v>PRODUCTION</v>
          </cell>
          <cell r="D251" t="str">
            <v>MACHINE SHOP</v>
          </cell>
          <cell r="E251" t="str">
            <v>EXP</v>
          </cell>
          <cell r="F251">
            <v>38178</v>
          </cell>
          <cell r="G251">
            <v>28469</v>
          </cell>
          <cell r="H251" t="str">
            <v>22R</v>
          </cell>
          <cell r="I251" t="str">
            <v>MACHINE OPERATOR</v>
          </cell>
          <cell r="J251" t="str">
            <v>BANK MUSCAT - GHALA INDUSTRIAL</v>
          </cell>
          <cell r="K251" t="str">
            <v>0167 112630091017</v>
          </cell>
          <cell r="L251">
            <v>95</v>
          </cell>
          <cell r="M251">
            <v>32</v>
          </cell>
          <cell r="N251">
            <v>0</v>
          </cell>
          <cell r="O251">
            <v>0</v>
          </cell>
        </row>
        <row r="252">
          <cell r="A252">
            <v>3020</v>
          </cell>
          <cell r="B252" t="str">
            <v>HAKMANARALALAGE SARATH KUMARA</v>
          </cell>
          <cell r="C252" t="str">
            <v>PRODUCTION</v>
          </cell>
          <cell r="D252" t="str">
            <v>MACHINE SHOP</v>
          </cell>
          <cell r="E252" t="str">
            <v>EXP</v>
          </cell>
          <cell r="F252">
            <v>38202</v>
          </cell>
          <cell r="G252">
            <v>28145</v>
          </cell>
          <cell r="H252" t="str">
            <v>22R</v>
          </cell>
          <cell r="I252" t="str">
            <v>MACHINE OPERATOR</v>
          </cell>
          <cell r="J252" t="str">
            <v>BANK MUSCAT - GHALA INDUSTRIAL</v>
          </cell>
          <cell r="K252" t="str">
            <v>0167 112640091016</v>
          </cell>
          <cell r="L252">
            <v>82</v>
          </cell>
          <cell r="M252">
            <v>33</v>
          </cell>
          <cell r="N252">
            <v>0</v>
          </cell>
          <cell r="O252">
            <v>0</v>
          </cell>
        </row>
        <row r="253">
          <cell r="A253">
            <v>3026</v>
          </cell>
          <cell r="B253" t="str">
            <v>WAHALA TANTRIGE DON SHANTH S</v>
          </cell>
          <cell r="C253" t="str">
            <v>PRODUCTION</v>
          </cell>
          <cell r="D253" t="str">
            <v>MACHINE SHOP</v>
          </cell>
          <cell r="E253" t="str">
            <v>EXP</v>
          </cell>
          <cell r="F253">
            <v>38243</v>
          </cell>
          <cell r="G253">
            <v>29310</v>
          </cell>
          <cell r="H253" t="str">
            <v>22R</v>
          </cell>
          <cell r="I253" t="str">
            <v>MACHINIST</v>
          </cell>
          <cell r="J253" t="str">
            <v>BANK MUSCAT - GHALA INDUSTRIAL</v>
          </cell>
          <cell r="K253" t="str">
            <v>0167 112650091014</v>
          </cell>
          <cell r="L253">
            <v>82</v>
          </cell>
          <cell r="M253">
            <v>33</v>
          </cell>
          <cell r="N253">
            <v>0</v>
          </cell>
          <cell r="O253">
            <v>0</v>
          </cell>
        </row>
        <row r="254">
          <cell r="A254">
            <v>3041</v>
          </cell>
          <cell r="B254" t="str">
            <v>ABDULLAH DARWISH LAHI AL KHAMI</v>
          </cell>
          <cell r="C254" t="str">
            <v>PRODUCTION</v>
          </cell>
          <cell r="D254" t="str">
            <v>MACHINE SHOP</v>
          </cell>
          <cell r="E254" t="str">
            <v>OMN</v>
          </cell>
          <cell r="F254">
            <v>38628</v>
          </cell>
          <cell r="G254">
            <v>29243</v>
          </cell>
          <cell r="H254" t="str">
            <v>22R</v>
          </cell>
          <cell r="I254" t="str">
            <v>ASSISTANT MACHINIST</v>
          </cell>
          <cell r="J254" t="str">
            <v>O I B - MASANA</v>
          </cell>
          <cell r="K254" t="str">
            <v>42 221499 20</v>
          </cell>
          <cell r="L254">
            <v>135</v>
          </cell>
          <cell r="M254">
            <v>65</v>
          </cell>
          <cell r="N254">
            <v>0</v>
          </cell>
          <cell r="O254">
            <v>0</v>
          </cell>
        </row>
        <row r="255">
          <cell r="A255">
            <v>3045</v>
          </cell>
          <cell r="B255" t="str">
            <v>SAMIR MOHD OTHMAN AL BALUSHI</v>
          </cell>
          <cell r="C255" t="str">
            <v>PRODUCTION</v>
          </cell>
          <cell r="D255" t="str">
            <v>MACHINE SHOP</v>
          </cell>
          <cell r="E255" t="str">
            <v>OMN</v>
          </cell>
          <cell r="F255">
            <v>38836</v>
          </cell>
          <cell r="G255">
            <v>28066</v>
          </cell>
          <cell r="H255" t="str">
            <v>22R</v>
          </cell>
          <cell r="I255" t="str">
            <v>ASSISTANT MACHINIST</v>
          </cell>
          <cell r="J255" t="str">
            <v>BANK MUSCAT - GHALA</v>
          </cell>
          <cell r="K255" t="str">
            <v>059 230360084015</v>
          </cell>
          <cell r="L255">
            <v>130</v>
          </cell>
          <cell r="M255">
            <v>65</v>
          </cell>
          <cell r="N255">
            <v>0</v>
          </cell>
          <cell r="O255">
            <v>0</v>
          </cell>
        </row>
        <row r="256">
          <cell r="A256">
            <v>3047</v>
          </cell>
          <cell r="B256" t="str">
            <v>YOUSUF MOHAMED ISSA AL ZADJALI</v>
          </cell>
          <cell r="C256" t="str">
            <v>PRODUCTION</v>
          </cell>
          <cell r="D256" t="str">
            <v>MACHINE SHOP</v>
          </cell>
          <cell r="E256" t="str">
            <v>OMN</v>
          </cell>
          <cell r="F256">
            <v>38885</v>
          </cell>
          <cell r="G256">
            <v>28360</v>
          </cell>
          <cell r="H256" t="str">
            <v>22R</v>
          </cell>
          <cell r="I256" t="str">
            <v>ASSISTANT MACHINIST</v>
          </cell>
          <cell r="J256" t="str">
            <v>BANK MUSCAT - ALKHOUD</v>
          </cell>
          <cell r="K256" t="str">
            <v>28 28639008401</v>
          </cell>
          <cell r="L256">
            <v>130</v>
          </cell>
          <cell r="M256">
            <v>65</v>
          </cell>
          <cell r="N256">
            <v>0</v>
          </cell>
          <cell r="O256">
            <v>0</v>
          </cell>
        </row>
        <row r="257">
          <cell r="A257">
            <v>3050</v>
          </cell>
          <cell r="B257" t="str">
            <v>OBAID PEER MOHAMED NIKSAAL HAS</v>
          </cell>
          <cell r="C257" t="str">
            <v>PRODUCTION</v>
          </cell>
          <cell r="D257" t="str">
            <v>MACHINE SHOP</v>
          </cell>
          <cell r="E257" t="str">
            <v>OMN</v>
          </cell>
          <cell r="F257">
            <v>39001</v>
          </cell>
          <cell r="G257">
            <v>30281</v>
          </cell>
          <cell r="H257" t="str">
            <v>22R</v>
          </cell>
          <cell r="I257" t="str">
            <v>MACHINIST</v>
          </cell>
          <cell r="J257" t="str">
            <v>BANK MUSCAT - MABELAH</v>
          </cell>
          <cell r="K257" t="str">
            <v>143 1555000840</v>
          </cell>
          <cell r="L257">
            <v>150</v>
          </cell>
          <cell r="M257">
            <v>65</v>
          </cell>
          <cell r="N257">
            <v>0</v>
          </cell>
          <cell r="O257">
            <v>0</v>
          </cell>
        </row>
        <row r="258">
          <cell r="A258">
            <v>3051</v>
          </cell>
          <cell r="B258" t="str">
            <v>AHMED THANI RASHID AL FAURI</v>
          </cell>
          <cell r="C258" t="str">
            <v>PRODUCTION</v>
          </cell>
          <cell r="D258" t="str">
            <v>MACHINE SHOP</v>
          </cell>
          <cell r="E258" t="str">
            <v>OMN</v>
          </cell>
          <cell r="F258">
            <v>39033</v>
          </cell>
          <cell r="G258">
            <v>30442</v>
          </cell>
          <cell r="H258" t="str">
            <v>22R</v>
          </cell>
          <cell r="I258" t="str">
            <v>ASSISTANT MACHINIST</v>
          </cell>
          <cell r="J258" t="str">
            <v>BANK MUSCAT - SEEB</v>
          </cell>
          <cell r="K258" t="str">
            <v>34 87909008401</v>
          </cell>
          <cell r="L258">
            <v>135</v>
          </cell>
          <cell r="M258">
            <v>65</v>
          </cell>
          <cell r="N258">
            <v>0</v>
          </cell>
          <cell r="O258">
            <v>0</v>
          </cell>
        </row>
        <row r="259">
          <cell r="A259">
            <v>3053</v>
          </cell>
          <cell r="B259" t="str">
            <v>YOUSUF SALIM RASHID AL SAIDI</v>
          </cell>
          <cell r="C259" t="str">
            <v>PRODUCTION</v>
          </cell>
          <cell r="D259" t="str">
            <v>MACHINE SHOP</v>
          </cell>
          <cell r="E259" t="str">
            <v>OMN</v>
          </cell>
          <cell r="F259">
            <v>39343</v>
          </cell>
          <cell r="G259">
            <v>27941</v>
          </cell>
          <cell r="H259" t="str">
            <v>22R</v>
          </cell>
          <cell r="I259" t="str">
            <v>MACHINE OPERATOR</v>
          </cell>
          <cell r="J259" t="str">
            <v>BANK MUSCAT - ALSAHAM</v>
          </cell>
          <cell r="K259" t="str">
            <v>061 22293</v>
          </cell>
          <cell r="L259">
            <v>165</v>
          </cell>
          <cell r="M259">
            <v>45</v>
          </cell>
          <cell r="N259">
            <v>0</v>
          </cell>
          <cell r="O259">
            <v>0</v>
          </cell>
        </row>
        <row r="260">
          <cell r="A260">
            <v>3054</v>
          </cell>
          <cell r="B260" t="str">
            <v>PALANI NEMEINATHAN</v>
          </cell>
          <cell r="C260" t="str">
            <v>PRODUCTION</v>
          </cell>
          <cell r="D260" t="str">
            <v>MACHINE SHOP</v>
          </cell>
          <cell r="E260" t="str">
            <v>EXP</v>
          </cell>
          <cell r="F260">
            <v>39354</v>
          </cell>
          <cell r="G260">
            <v>25343</v>
          </cell>
          <cell r="H260" t="str">
            <v>20P</v>
          </cell>
          <cell r="I260" t="str">
            <v>CHARGE HAND</v>
          </cell>
          <cell r="J260" t="str">
            <v>BANK MUSCAT - GHALA INDUSTRIAL</v>
          </cell>
          <cell r="K260" t="str">
            <v>0167 189850091017</v>
          </cell>
          <cell r="L260">
            <v>150</v>
          </cell>
          <cell r="M260">
            <v>32</v>
          </cell>
          <cell r="N260">
            <v>0</v>
          </cell>
          <cell r="O260">
            <v>0</v>
          </cell>
        </row>
        <row r="261">
          <cell r="A261">
            <v>3055</v>
          </cell>
          <cell r="B261" t="str">
            <v>MAJID ABDULLAH MUBARAK AL RAHB</v>
          </cell>
          <cell r="C261" t="str">
            <v>PRODUCTION</v>
          </cell>
          <cell r="D261" t="str">
            <v>MACHINE SHOP</v>
          </cell>
          <cell r="E261" t="str">
            <v>OMN</v>
          </cell>
          <cell r="F261">
            <v>39606</v>
          </cell>
          <cell r="G261">
            <v>30336</v>
          </cell>
          <cell r="H261" t="str">
            <v>22R</v>
          </cell>
          <cell r="I261" t="str">
            <v>MACHINIST</v>
          </cell>
          <cell r="J261" t="str">
            <v>BANK MUSCAT - ALGHUBRA</v>
          </cell>
          <cell r="K261" t="str">
            <v>089 12771008401</v>
          </cell>
          <cell r="L261">
            <v>120</v>
          </cell>
          <cell r="M261">
            <v>55</v>
          </cell>
          <cell r="N261">
            <v>0</v>
          </cell>
          <cell r="O261">
            <v>0</v>
          </cell>
        </row>
        <row r="262">
          <cell r="A262">
            <v>3056</v>
          </cell>
          <cell r="B262" t="str">
            <v>YASIR KHALIFA KHADOUM AL SADI</v>
          </cell>
          <cell r="C262" t="str">
            <v>PRODUCTION</v>
          </cell>
          <cell r="D262" t="str">
            <v>MACHINE SHOP</v>
          </cell>
          <cell r="E262" t="str">
            <v>OMN</v>
          </cell>
          <cell r="F262">
            <v>39697</v>
          </cell>
          <cell r="G262">
            <v>29627</v>
          </cell>
          <cell r="H262" t="str">
            <v>22R</v>
          </cell>
          <cell r="I262" t="str">
            <v>MACHINIST</v>
          </cell>
          <cell r="J262" t="str">
            <v>BANK MUSCAT - MUSANAH</v>
          </cell>
          <cell r="K262" t="str">
            <v>107 191430084013</v>
          </cell>
          <cell r="L262">
            <v>120</v>
          </cell>
          <cell r="M262">
            <v>55</v>
          </cell>
          <cell r="N262">
            <v>0</v>
          </cell>
          <cell r="O262">
            <v>0</v>
          </cell>
        </row>
        <row r="263">
          <cell r="A263">
            <v>3059</v>
          </cell>
          <cell r="B263" t="str">
            <v>HASHEL MUSABAH HASHIL AL SAADI</v>
          </cell>
          <cell r="C263" t="str">
            <v>PRODUCTION</v>
          </cell>
          <cell r="D263" t="str">
            <v>MACHINE SHOP</v>
          </cell>
          <cell r="E263" t="str">
            <v>OMN</v>
          </cell>
          <cell r="F263">
            <v>39761</v>
          </cell>
          <cell r="G263">
            <v>32790</v>
          </cell>
          <cell r="H263" t="str">
            <v>22R</v>
          </cell>
          <cell r="I263" t="str">
            <v>FURNITURE WOOD WORKER ASSISTANT</v>
          </cell>
          <cell r="L263">
            <v>120</v>
          </cell>
          <cell r="M263">
            <v>40</v>
          </cell>
          <cell r="N263">
            <v>0</v>
          </cell>
          <cell r="O263">
            <v>0</v>
          </cell>
        </row>
        <row r="264">
          <cell r="A264">
            <v>3060</v>
          </cell>
          <cell r="B264" t="str">
            <v>MAHFOODH AYYAD BAKHIT AL DOWAI</v>
          </cell>
          <cell r="C264" t="str">
            <v>PRODUCTION</v>
          </cell>
          <cell r="D264" t="str">
            <v>MACHINE SHOP</v>
          </cell>
          <cell r="E264" t="str">
            <v>OMN</v>
          </cell>
          <cell r="F264">
            <v>39785</v>
          </cell>
          <cell r="G264">
            <v>31222</v>
          </cell>
          <cell r="H264" t="str">
            <v>22R</v>
          </cell>
          <cell r="I264" t="str">
            <v>FURNITURE WOOD WORKER ASSISTANT</v>
          </cell>
          <cell r="L264">
            <v>120</v>
          </cell>
          <cell r="M264">
            <v>40</v>
          </cell>
          <cell r="N264">
            <v>0</v>
          </cell>
          <cell r="O264">
            <v>0</v>
          </cell>
        </row>
        <row r="265">
          <cell r="A265">
            <v>3061</v>
          </cell>
          <cell r="B265" t="str">
            <v>NASIR SAIF NASIR AL ADWI</v>
          </cell>
          <cell r="C265" t="str">
            <v>PRODUCTION</v>
          </cell>
          <cell r="D265" t="str">
            <v>MACHINE SHOP</v>
          </cell>
          <cell r="E265" t="str">
            <v>OMN</v>
          </cell>
          <cell r="F265">
            <v>39824</v>
          </cell>
          <cell r="G265">
            <v>31772</v>
          </cell>
          <cell r="H265" t="str">
            <v>22R</v>
          </cell>
          <cell r="I265" t="str">
            <v>WOOD SAWING MACHINES OPERATOR</v>
          </cell>
          <cell r="L265">
            <v>120</v>
          </cell>
          <cell r="M265">
            <v>80</v>
          </cell>
          <cell r="N265">
            <v>0</v>
          </cell>
          <cell r="O265">
            <v>0</v>
          </cell>
        </row>
        <row r="266">
          <cell r="A266">
            <v>3062</v>
          </cell>
          <cell r="B266" t="str">
            <v>LIYANADURA DEWAYALAGE UPUL NISANTHA</v>
          </cell>
          <cell r="C266" t="str">
            <v>PRODUCTION</v>
          </cell>
          <cell r="D266" t="str">
            <v>MACHINE SHOP</v>
          </cell>
          <cell r="E266" t="str">
            <v>EXP</v>
          </cell>
          <cell r="F266">
            <v>39837</v>
          </cell>
          <cell r="G266">
            <v>24744</v>
          </cell>
          <cell r="H266" t="str">
            <v>22R</v>
          </cell>
          <cell r="I266" t="str">
            <v>MACHINIST</v>
          </cell>
          <cell r="L266">
            <v>70</v>
          </cell>
          <cell r="M266">
            <v>28</v>
          </cell>
        </row>
        <row r="267">
          <cell r="A267">
            <v>3063</v>
          </cell>
          <cell r="B267" t="str">
            <v>PRAHLAD RAM JANGID</v>
          </cell>
          <cell r="C267" t="str">
            <v>PRODUCTION</v>
          </cell>
          <cell r="D267" t="str">
            <v>MACHINE SHOP</v>
          </cell>
          <cell r="E267" t="str">
            <v>EXP</v>
          </cell>
          <cell r="F267">
            <v>39860</v>
          </cell>
          <cell r="G267">
            <v>24158</v>
          </cell>
          <cell r="I267" t="str">
            <v>CARPENTER</v>
          </cell>
          <cell r="L267">
            <v>90</v>
          </cell>
          <cell r="M267">
            <v>27</v>
          </cell>
        </row>
        <row r="268">
          <cell r="A268">
            <v>3064</v>
          </cell>
          <cell r="B268" t="str">
            <v>LIYANARACHCHIGE PRASANNA SUDARMAN</v>
          </cell>
          <cell r="C268" t="str">
            <v>PRODUCTION</v>
          </cell>
          <cell r="D268" t="str">
            <v>MACHINE SHOP</v>
          </cell>
          <cell r="E268" t="str">
            <v>EXP</v>
          </cell>
          <cell r="F268">
            <v>39865</v>
          </cell>
          <cell r="G268">
            <v>27722</v>
          </cell>
          <cell r="H268" t="str">
            <v>22R</v>
          </cell>
          <cell r="I268" t="str">
            <v>MACHINIST</v>
          </cell>
          <cell r="L268">
            <v>70</v>
          </cell>
          <cell r="M268">
            <v>28</v>
          </cell>
        </row>
        <row r="269">
          <cell r="A269">
            <v>3065</v>
          </cell>
          <cell r="B269" t="str">
            <v>HARISCHANDRA ACHARY RAKESHA</v>
          </cell>
          <cell r="C269" t="str">
            <v>PRODUCTION</v>
          </cell>
          <cell r="D269" t="str">
            <v>MACHINE SHOP</v>
          </cell>
          <cell r="E269" t="str">
            <v>EXP</v>
          </cell>
          <cell r="F269">
            <v>39873</v>
          </cell>
          <cell r="G269">
            <v>30893</v>
          </cell>
          <cell r="H269" t="str">
            <v>22R</v>
          </cell>
          <cell r="I269" t="str">
            <v>MACHINIST</v>
          </cell>
          <cell r="L269">
            <v>65</v>
          </cell>
          <cell r="M269">
            <v>27</v>
          </cell>
          <cell r="N269">
            <v>0</v>
          </cell>
        </row>
        <row r="270">
          <cell r="A270">
            <v>3066</v>
          </cell>
          <cell r="B270" t="str">
            <v>MOHOPPU ARACHCHIGE JANITHA</v>
          </cell>
          <cell r="C270" t="str">
            <v>PRODUCTION</v>
          </cell>
          <cell r="D270" t="str">
            <v>MACHINE SHOP</v>
          </cell>
          <cell r="E270" t="str">
            <v>EXP</v>
          </cell>
          <cell r="F270">
            <v>39879</v>
          </cell>
          <cell r="G270">
            <v>25900</v>
          </cell>
          <cell r="H270" t="str">
            <v>22R</v>
          </cell>
          <cell r="I270" t="str">
            <v>MACHINIST</v>
          </cell>
          <cell r="L270">
            <v>85</v>
          </cell>
          <cell r="M270">
            <v>28</v>
          </cell>
        </row>
        <row r="271">
          <cell r="A271">
            <v>3067</v>
          </cell>
          <cell r="B271" t="str">
            <v>GONIYA MALIMAGE THUSITHA</v>
          </cell>
          <cell r="C271" t="str">
            <v>PRODUCTION</v>
          </cell>
          <cell r="D271" t="str">
            <v>MACHINE SHOP</v>
          </cell>
          <cell r="E271" t="str">
            <v>EXP</v>
          </cell>
          <cell r="F271">
            <v>39879</v>
          </cell>
          <cell r="G271">
            <v>29513</v>
          </cell>
          <cell r="H271" t="str">
            <v>22R</v>
          </cell>
          <cell r="I271" t="str">
            <v>MACHINIST</v>
          </cell>
          <cell r="L271">
            <v>70</v>
          </cell>
          <cell r="M271">
            <v>28</v>
          </cell>
        </row>
        <row r="272">
          <cell r="A272">
            <v>3068</v>
          </cell>
          <cell r="B272" t="str">
            <v>JESSI RAJENDRAN SYAMALA</v>
          </cell>
          <cell r="C272" t="str">
            <v>PRODUCTION</v>
          </cell>
          <cell r="D272" t="str">
            <v>MACHINE SHOP</v>
          </cell>
          <cell r="E272" t="str">
            <v>EXP</v>
          </cell>
          <cell r="F272">
            <v>39881</v>
          </cell>
          <cell r="G272">
            <v>31157</v>
          </cell>
          <cell r="H272" t="str">
            <v>22R</v>
          </cell>
          <cell r="I272" t="str">
            <v>CARPENTER</v>
          </cell>
          <cell r="L272">
            <v>65</v>
          </cell>
          <cell r="M272">
            <v>27</v>
          </cell>
        </row>
        <row r="273">
          <cell r="A273">
            <v>3069</v>
          </cell>
          <cell r="B273" t="str">
            <v>CHAKKALAKAL GEORGE JOSEPH</v>
          </cell>
          <cell r="C273" t="str">
            <v>PRODUCTION</v>
          </cell>
          <cell r="D273" t="str">
            <v>MACHINE SHOP</v>
          </cell>
          <cell r="E273" t="str">
            <v>EXP</v>
          </cell>
          <cell r="F273">
            <v>39886</v>
          </cell>
          <cell r="G273">
            <v>27895</v>
          </cell>
          <cell r="H273" t="str">
            <v>22R</v>
          </cell>
          <cell r="I273" t="str">
            <v>CARPENTER</v>
          </cell>
          <cell r="L273">
            <v>65</v>
          </cell>
          <cell r="M273">
            <v>27</v>
          </cell>
          <cell r="N273">
            <v>0</v>
          </cell>
          <cell r="O273">
            <v>0</v>
          </cell>
        </row>
        <row r="274">
          <cell r="A274">
            <v>3070</v>
          </cell>
          <cell r="B274" t="str">
            <v>PALACKAL  PAPPACHEN SHIJUMON</v>
          </cell>
          <cell r="C274" t="str">
            <v>PRODUCTION</v>
          </cell>
          <cell r="D274" t="str">
            <v>MACHINE SHOP</v>
          </cell>
          <cell r="E274" t="str">
            <v>EXP</v>
          </cell>
          <cell r="F274">
            <v>39886</v>
          </cell>
          <cell r="G274">
            <v>27366</v>
          </cell>
          <cell r="H274" t="str">
            <v>21Q</v>
          </cell>
          <cell r="I274" t="str">
            <v>CNC OPERATOR</v>
          </cell>
          <cell r="L274">
            <v>70</v>
          </cell>
          <cell r="M274">
            <v>27</v>
          </cell>
          <cell r="N274">
            <v>0</v>
          </cell>
          <cell r="O274">
            <v>0</v>
          </cell>
        </row>
        <row r="275">
          <cell r="A275">
            <v>3071</v>
          </cell>
          <cell r="B275" t="str">
            <v>KASUN PRASANGA ARACHCHIGE DON</v>
          </cell>
          <cell r="C275" t="str">
            <v>PRODUCTION</v>
          </cell>
          <cell r="D275" t="str">
            <v>MACHINE SHOP</v>
          </cell>
          <cell r="E275" t="str">
            <v>EXP</v>
          </cell>
          <cell r="F275">
            <v>39893</v>
          </cell>
          <cell r="G275">
            <v>28153</v>
          </cell>
          <cell r="H275" t="str">
            <v>22R</v>
          </cell>
          <cell r="I275" t="str">
            <v>MACHINIST</v>
          </cell>
          <cell r="L275">
            <v>70</v>
          </cell>
          <cell r="M275">
            <v>28</v>
          </cell>
        </row>
        <row r="276">
          <cell r="A276">
            <v>4011</v>
          </cell>
          <cell r="B276" t="str">
            <v>KAILSAHNATH PRASAD</v>
          </cell>
          <cell r="C276" t="str">
            <v>PRODUCTION</v>
          </cell>
          <cell r="D276" t="str">
            <v>POLISHING</v>
          </cell>
          <cell r="E276" t="str">
            <v>EXP</v>
          </cell>
          <cell r="F276">
            <v>34848</v>
          </cell>
          <cell r="G276">
            <v>23894</v>
          </cell>
          <cell r="H276" t="str">
            <v>21Q</v>
          </cell>
          <cell r="I276" t="str">
            <v>POLISHER</v>
          </cell>
          <cell r="J276" t="str">
            <v>O A B - RUWI</v>
          </cell>
          <cell r="K276" t="str">
            <v>3101 009554700</v>
          </cell>
          <cell r="L276">
            <v>115</v>
          </cell>
          <cell r="M276">
            <v>41</v>
          </cell>
          <cell r="N276">
            <v>0</v>
          </cell>
          <cell r="O276">
            <v>0</v>
          </cell>
        </row>
        <row r="277">
          <cell r="A277">
            <v>4054</v>
          </cell>
          <cell r="B277" t="str">
            <v>KOLATTUPURAKKAL N VISWAMBHARAN</v>
          </cell>
          <cell r="C277" t="str">
            <v>PRODUCTION</v>
          </cell>
          <cell r="D277" t="str">
            <v>POLISHING</v>
          </cell>
          <cell r="E277" t="str">
            <v>EXP</v>
          </cell>
          <cell r="F277">
            <v>35564</v>
          </cell>
          <cell r="G277">
            <v>25701</v>
          </cell>
          <cell r="H277" t="str">
            <v>22R</v>
          </cell>
          <cell r="I277" t="str">
            <v>POLISHER</v>
          </cell>
          <cell r="J277" t="str">
            <v>O A B - RUWI</v>
          </cell>
          <cell r="K277" t="str">
            <v>3101  055640700</v>
          </cell>
          <cell r="L277">
            <v>105</v>
          </cell>
          <cell r="M277">
            <v>32</v>
          </cell>
          <cell r="N277">
            <v>0</v>
          </cell>
          <cell r="O277">
            <v>0</v>
          </cell>
        </row>
        <row r="278">
          <cell r="A278">
            <v>4072</v>
          </cell>
          <cell r="B278" t="str">
            <v>CHAKKALKAL GEORGE JOYE</v>
          </cell>
          <cell r="C278" t="str">
            <v>PRODUCTION</v>
          </cell>
          <cell r="D278" t="str">
            <v>POLISHING</v>
          </cell>
          <cell r="E278" t="str">
            <v>EXP</v>
          </cell>
          <cell r="F278">
            <v>35635</v>
          </cell>
          <cell r="G278">
            <v>26052</v>
          </cell>
          <cell r="H278" t="str">
            <v>22R</v>
          </cell>
          <cell r="I278" t="str">
            <v>POLISHER</v>
          </cell>
          <cell r="J278" t="str">
            <v>O A B - RUWI</v>
          </cell>
          <cell r="K278" t="str">
            <v>3101 063876 700</v>
          </cell>
          <cell r="L278">
            <v>95</v>
          </cell>
          <cell r="M278">
            <v>32</v>
          </cell>
          <cell r="N278">
            <v>0</v>
          </cell>
          <cell r="O278">
            <v>0</v>
          </cell>
        </row>
        <row r="279">
          <cell r="A279">
            <v>4105</v>
          </cell>
          <cell r="B279" t="str">
            <v>F.RAJAN</v>
          </cell>
          <cell r="C279" t="str">
            <v>PRODUCTION</v>
          </cell>
          <cell r="D279" t="str">
            <v>GYPSUM</v>
          </cell>
          <cell r="E279" t="str">
            <v>EXP</v>
          </cell>
          <cell r="F279">
            <v>38838</v>
          </cell>
          <cell r="G279">
            <v>29348</v>
          </cell>
          <cell r="H279" t="str">
            <v>21Q</v>
          </cell>
          <cell r="I279" t="str">
            <v>SR.GYPSUM MASON</v>
          </cell>
          <cell r="J279" t="str">
            <v>BANK MUSCAT - GHALA</v>
          </cell>
          <cell r="K279" t="str">
            <v>59 80819008401</v>
          </cell>
          <cell r="L279">
            <v>95</v>
          </cell>
          <cell r="M279">
            <v>32</v>
          </cell>
          <cell r="N279">
            <v>0</v>
          </cell>
          <cell r="O279">
            <v>0</v>
          </cell>
        </row>
        <row r="280">
          <cell r="A280">
            <v>4106</v>
          </cell>
          <cell r="B280" t="str">
            <v>BHASKARAN RAJU</v>
          </cell>
          <cell r="C280" t="str">
            <v>PRODUCTION</v>
          </cell>
          <cell r="D280" t="str">
            <v>POLISHING</v>
          </cell>
          <cell r="E280" t="str">
            <v>EXP</v>
          </cell>
          <cell r="F280">
            <v>38857</v>
          </cell>
          <cell r="G280">
            <v>24978</v>
          </cell>
          <cell r="H280" t="str">
            <v>21Q</v>
          </cell>
          <cell r="I280" t="str">
            <v>POLISHER</v>
          </cell>
          <cell r="J280" t="str">
            <v>BANK MUSCAT - GHALA INDUSTRIAL</v>
          </cell>
          <cell r="K280" t="str">
            <v>0167 119550091019</v>
          </cell>
          <cell r="L280">
            <v>80</v>
          </cell>
          <cell r="M280">
            <v>32</v>
          </cell>
          <cell r="N280">
            <v>0</v>
          </cell>
          <cell r="O280">
            <v>0</v>
          </cell>
        </row>
        <row r="281">
          <cell r="A281">
            <v>4110</v>
          </cell>
          <cell r="B281" t="str">
            <v>MAHFOODH JAMIL SAID AL BAKRI</v>
          </cell>
          <cell r="C281" t="str">
            <v>PRODUCTION</v>
          </cell>
          <cell r="D281" t="str">
            <v>POLISHING</v>
          </cell>
          <cell r="E281" t="str">
            <v>OMN</v>
          </cell>
          <cell r="F281">
            <v>39753</v>
          </cell>
          <cell r="G281">
            <v>30318</v>
          </cell>
          <cell r="H281" t="str">
            <v>22R</v>
          </cell>
          <cell r="I281" t="str">
            <v>FURNITURE WOOD PAINTER</v>
          </cell>
          <cell r="J281" t="str">
            <v>BANK MUSCAT - SUWAIQ</v>
          </cell>
          <cell r="K281" t="str">
            <v>036 3002209540015</v>
          </cell>
          <cell r="L281">
            <v>120</v>
          </cell>
          <cell r="M281">
            <v>40</v>
          </cell>
          <cell r="N281">
            <v>0</v>
          </cell>
          <cell r="O281">
            <v>0</v>
          </cell>
        </row>
        <row r="282">
          <cell r="A282">
            <v>4111</v>
          </cell>
          <cell r="B282" t="str">
            <v>JASIM MOHAMED OBAID AL HINDI</v>
          </cell>
          <cell r="C282" t="str">
            <v>PRODUCTION</v>
          </cell>
          <cell r="D282" t="str">
            <v>POLISHING</v>
          </cell>
          <cell r="E282" t="str">
            <v>OMN</v>
          </cell>
          <cell r="F282">
            <v>39756</v>
          </cell>
          <cell r="G282">
            <v>29159</v>
          </cell>
          <cell r="H282" t="str">
            <v>22R</v>
          </cell>
          <cell r="I282" t="str">
            <v>FURNITURE WOOD PAINTER</v>
          </cell>
          <cell r="L282">
            <v>120</v>
          </cell>
          <cell r="M282">
            <v>40</v>
          </cell>
          <cell r="N282">
            <v>0</v>
          </cell>
          <cell r="O282">
            <v>0</v>
          </cell>
        </row>
        <row r="283">
          <cell r="A283">
            <v>4113</v>
          </cell>
          <cell r="B283" t="str">
            <v>ALI MURAD KHUDADAT AL BALUSHI</v>
          </cell>
          <cell r="C283" t="str">
            <v>PRODUCTION</v>
          </cell>
          <cell r="D283" t="str">
            <v>POLISHING</v>
          </cell>
          <cell r="E283" t="str">
            <v>OMN</v>
          </cell>
          <cell r="F283">
            <v>39817</v>
          </cell>
          <cell r="G283">
            <v>29925</v>
          </cell>
          <cell r="H283" t="str">
            <v>22R</v>
          </cell>
          <cell r="I283" t="str">
            <v>FURNITURE WOOD PAINTER</v>
          </cell>
          <cell r="L283">
            <v>120</v>
          </cell>
          <cell r="M283">
            <v>40</v>
          </cell>
          <cell r="N283">
            <v>0</v>
          </cell>
          <cell r="O283">
            <v>0</v>
          </cell>
        </row>
        <row r="284">
          <cell r="A284">
            <v>4114</v>
          </cell>
          <cell r="B284" t="str">
            <v>YAQOOB ALI SAID AL HATTALI`</v>
          </cell>
          <cell r="C284" t="str">
            <v>PRODUCTION</v>
          </cell>
          <cell r="D284" t="str">
            <v>POLISHING</v>
          </cell>
          <cell r="E284" t="str">
            <v>OMN</v>
          </cell>
          <cell r="F284">
            <v>39853</v>
          </cell>
          <cell r="G284">
            <v>32446</v>
          </cell>
          <cell r="H284" t="str">
            <v>22R</v>
          </cell>
          <cell r="I284" t="str">
            <v>FURNITURE WOOD PAINTER</v>
          </cell>
          <cell r="L284">
            <v>120</v>
          </cell>
          <cell r="M284">
            <v>40</v>
          </cell>
        </row>
        <row r="285">
          <cell r="A285">
            <v>4115</v>
          </cell>
          <cell r="B285" t="str">
            <v>SURENDREN DIVAKARAN</v>
          </cell>
          <cell r="C285" t="str">
            <v>PRODUCTION</v>
          </cell>
          <cell r="D285" t="str">
            <v>POLISHING</v>
          </cell>
          <cell r="E285" t="str">
            <v>EXP</v>
          </cell>
          <cell r="F285">
            <v>39870</v>
          </cell>
          <cell r="G285">
            <v>26789</v>
          </cell>
          <cell r="H285" t="str">
            <v>22R</v>
          </cell>
          <cell r="I285" t="str">
            <v>POLISHER</v>
          </cell>
          <cell r="L285">
            <v>70</v>
          </cell>
          <cell r="M285">
            <v>27</v>
          </cell>
        </row>
        <row r="286">
          <cell r="A286">
            <v>4116</v>
          </cell>
          <cell r="B286" t="str">
            <v>RAGHAVAN PILLI UNNIKRISHNAN</v>
          </cell>
          <cell r="C286" t="str">
            <v>PRODUCTION</v>
          </cell>
          <cell r="D286" t="str">
            <v>POLISHING</v>
          </cell>
          <cell r="E286" t="str">
            <v>EXP</v>
          </cell>
          <cell r="F286">
            <v>39870</v>
          </cell>
          <cell r="G286">
            <v>27908</v>
          </cell>
          <cell r="H286" t="str">
            <v>22R</v>
          </cell>
          <cell r="I286" t="str">
            <v>POLISHER</v>
          </cell>
          <cell r="L286">
            <v>65</v>
          </cell>
          <cell r="M286">
            <v>27</v>
          </cell>
        </row>
        <row r="287">
          <cell r="A287">
            <v>4117</v>
          </cell>
          <cell r="B287" t="str">
            <v>BALAKRISHNAN BALAGOPALAN</v>
          </cell>
          <cell r="C287" t="str">
            <v>PRODUCTION</v>
          </cell>
          <cell r="D287" t="str">
            <v>POLISHING</v>
          </cell>
          <cell r="E287" t="str">
            <v>EXP</v>
          </cell>
          <cell r="F287">
            <v>39870</v>
          </cell>
          <cell r="G287">
            <v>28530</v>
          </cell>
          <cell r="H287" t="str">
            <v>22R</v>
          </cell>
          <cell r="I287" t="str">
            <v>POLISHER</v>
          </cell>
          <cell r="L287">
            <v>65</v>
          </cell>
          <cell r="M287">
            <v>27</v>
          </cell>
        </row>
        <row r="288">
          <cell r="A288">
            <v>4119</v>
          </cell>
          <cell r="B288" t="str">
            <v>UMASANGAR RAJADURAI</v>
          </cell>
          <cell r="C288" t="str">
            <v>PRODUCTION</v>
          </cell>
          <cell r="D288" t="str">
            <v>POLISHING</v>
          </cell>
          <cell r="E288" t="str">
            <v>EXP</v>
          </cell>
          <cell r="F288">
            <v>39873</v>
          </cell>
          <cell r="G288">
            <v>26096</v>
          </cell>
          <cell r="H288" t="str">
            <v>22R</v>
          </cell>
          <cell r="I288" t="str">
            <v>POLISHER</v>
          </cell>
          <cell r="L288">
            <v>80</v>
          </cell>
          <cell r="M288">
            <v>28</v>
          </cell>
        </row>
        <row r="289">
          <cell r="A289">
            <v>4120</v>
          </cell>
          <cell r="B289" t="str">
            <v>JUDE JENATHAS ASEERVATHAM</v>
          </cell>
          <cell r="C289" t="str">
            <v>PRODUCTION</v>
          </cell>
          <cell r="D289" t="str">
            <v>POLISHING</v>
          </cell>
          <cell r="E289" t="str">
            <v>EXP</v>
          </cell>
          <cell r="F289">
            <v>39873</v>
          </cell>
          <cell r="G289">
            <v>25869</v>
          </cell>
          <cell r="H289" t="str">
            <v>22R</v>
          </cell>
          <cell r="I289" t="str">
            <v>POLISHER</v>
          </cell>
          <cell r="L289">
            <v>80</v>
          </cell>
          <cell r="M289">
            <v>28</v>
          </cell>
        </row>
        <row r="290">
          <cell r="A290">
            <v>4121</v>
          </cell>
          <cell r="B290" t="str">
            <v>BALAMUGAN NALLATHAMBI</v>
          </cell>
          <cell r="C290" t="str">
            <v>PRODUCTION</v>
          </cell>
          <cell r="D290" t="str">
            <v>GYPSUM</v>
          </cell>
          <cell r="E290" t="str">
            <v>EXP</v>
          </cell>
          <cell r="F290">
            <v>39873</v>
          </cell>
          <cell r="G290">
            <v>29738</v>
          </cell>
          <cell r="H290" t="str">
            <v>22R</v>
          </cell>
          <cell r="I290" t="str">
            <v>GYPSUM WORKER</v>
          </cell>
          <cell r="L290">
            <v>75</v>
          </cell>
          <cell r="M290">
            <v>27</v>
          </cell>
        </row>
        <row r="291">
          <cell r="A291">
            <v>4122</v>
          </cell>
          <cell r="B291" t="str">
            <v>VINOD VIJAYAN</v>
          </cell>
          <cell r="C291" t="str">
            <v>PRODUCTION</v>
          </cell>
          <cell r="D291" t="str">
            <v>POLISHING</v>
          </cell>
          <cell r="E291" t="str">
            <v>EXP</v>
          </cell>
          <cell r="F291">
            <v>39879</v>
          </cell>
          <cell r="G291">
            <v>29372</v>
          </cell>
          <cell r="H291" t="str">
            <v>22R</v>
          </cell>
          <cell r="I291" t="str">
            <v>POLISHER</v>
          </cell>
          <cell r="L291">
            <v>70</v>
          </cell>
          <cell r="M291">
            <v>27</v>
          </cell>
        </row>
        <row r="292">
          <cell r="A292">
            <v>4123</v>
          </cell>
          <cell r="B292" t="str">
            <v>ASHOK KUMAR PRAJAPATI</v>
          </cell>
          <cell r="C292" t="str">
            <v>PRODUCTION</v>
          </cell>
          <cell r="D292" t="str">
            <v>POLISHING</v>
          </cell>
          <cell r="E292" t="str">
            <v>EXP</v>
          </cell>
          <cell r="F292">
            <v>39889</v>
          </cell>
          <cell r="G292">
            <v>31594</v>
          </cell>
          <cell r="H292" t="str">
            <v>22R</v>
          </cell>
          <cell r="I292" t="str">
            <v>POLISHER</v>
          </cell>
          <cell r="L292">
            <v>70</v>
          </cell>
          <cell r="M292">
            <v>27</v>
          </cell>
        </row>
        <row r="293">
          <cell r="A293">
            <v>4124</v>
          </cell>
          <cell r="B293" t="str">
            <v>KAPPUMUGHATHU MOHAMMED MUSTHAFA</v>
          </cell>
          <cell r="C293" t="str">
            <v>PRODUCTION</v>
          </cell>
          <cell r="D293" t="str">
            <v>POLISHING</v>
          </cell>
          <cell r="E293" t="str">
            <v>EXP</v>
          </cell>
          <cell r="F293">
            <v>39891</v>
          </cell>
          <cell r="G293">
            <v>28638</v>
          </cell>
          <cell r="H293" t="str">
            <v>22R</v>
          </cell>
          <cell r="I293" t="str">
            <v>POLISHER</v>
          </cell>
          <cell r="L293">
            <v>70</v>
          </cell>
          <cell r="M293">
            <v>27</v>
          </cell>
        </row>
        <row r="294">
          <cell r="A294">
            <v>4125</v>
          </cell>
          <cell r="B294" t="str">
            <v>ANIKKADAN EASAL BABU</v>
          </cell>
          <cell r="C294" t="str">
            <v>PRODUCTION</v>
          </cell>
          <cell r="D294" t="str">
            <v>POLISHING</v>
          </cell>
          <cell r="E294" t="str">
            <v>EXP</v>
          </cell>
          <cell r="F294">
            <v>39891</v>
          </cell>
          <cell r="G294">
            <v>28997</v>
          </cell>
          <cell r="H294" t="str">
            <v>22R</v>
          </cell>
          <cell r="I294" t="str">
            <v>POLISHER</v>
          </cell>
          <cell r="L294">
            <v>70</v>
          </cell>
          <cell r="M294">
            <v>27</v>
          </cell>
        </row>
        <row r="295">
          <cell r="A295">
            <v>4126</v>
          </cell>
          <cell r="B295" t="str">
            <v>BABU LAL</v>
          </cell>
          <cell r="C295" t="str">
            <v>PRODUCTION</v>
          </cell>
          <cell r="D295" t="str">
            <v>GYPSUM</v>
          </cell>
          <cell r="E295" t="str">
            <v>EXP</v>
          </cell>
          <cell r="F295">
            <v>39904</v>
          </cell>
          <cell r="H295" t="str">
            <v>22R</v>
          </cell>
          <cell r="I295" t="str">
            <v>GYPSUM WORKER</v>
          </cell>
          <cell r="L295">
            <v>70</v>
          </cell>
          <cell r="M295">
            <v>27</v>
          </cell>
        </row>
        <row r="296">
          <cell r="A296">
            <v>5009</v>
          </cell>
          <cell r="B296" t="str">
            <v>GOPI K T</v>
          </cell>
          <cell r="C296" t="str">
            <v>PRODUCTION</v>
          </cell>
          <cell r="D296" t="str">
            <v>CARVING</v>
          </cell>
          <cell r="E296" t="str">
            <v>EXP</v>
          </cell>
          <cell r="F296">
            <v>33933</v>
          </cell>
          <cell r="G296">
            <v>21857</v>
          </cell>
          <cell r="H296" t="str">
            <v>22R</v>
          </cell>
          <cell r="I296" t="str">
            <v>CARVER</v>
          </cell>
          <cell r="J296" t="str">
            <v>O A B - RUWI</v>
          </cell>
          <cell r="K296" t="str">
            <v>3101 003762700</v>
          </cell>
          <cell r="L296">
            <v>93</v>
          </cell>
          <cell r="M296">
            <v>36</v>
          </cell>
          <cell r="N296">
            <v>0</v>
          </cell>
          <cell r="O296">
            <v>0</v>
          </cell>
        </row>
        <row r="297">
          <cell r="A297">
            <v>5010</v>
          </cell>
          <cell r="B297" t="str">
            <v>RAMAKRISHNAN SATHEESAN</v>
          </cell>
          <cell r="C297" t="str">
            <v>PRODUCTION</v>
          </cell>
          <cell r="D297" t="str">
            <v>CARVING</v>
          </cell>
          <cell r="E297" t="str">
            <v>EXP</v>
          </cell>
          <cell r="F297">
            <v>33933</v>
          </cell>
          <cell r="G297">
            <v>19216</v>
          </cell>
          <cell r="H297" t="str">
            <v>22R</v>
          </cell>
          <cell r="I297" t="str">
            <v>CARVER</v>
          </cell>
          <cell r="J297" t="str">
            <v>BANK MUSCAT - MAIN</v>
          </cell>
          <cell r="K297" t="str">
            <v>21 76107008401</v>
          </cell>
          <cell r="L297">
            <v>105</v>
          </cell>
          <cell r="M297">
            <v>36</v>
          </cell>
          <cell r="N297">
            <v>0</v>
          </cell>
          <cell r="O297">
            <v>0</v>
          </cell>
        </row>
        <row r="298">
          <cell r="A298">
            <v>5021</v>
          </cell>
          <cell r="B298" t="str">
            <v>HAMOOD ALI HAMDAN AL HINAI</v>
          </cell>
          <cell r="C298" t="str">
            <v>PRODUCTION</v>
          </cell>
          <cell r="D298" t="str">
            <v>UPHOLSTERY</v>
          </cell>
          <cell r="E298" t="str">
            <v>OMN</v>
          </cell>
          <cell r="F298">
            <v>39343</v>
          </cell>
          <cell r="G298">
            <v>30527</v>
          </cell>
          <cell r="H298" t="str">
            <v>22R</v>
          </cell>
          <cell r="I298" t="str">
            <v>ASSISTANT UPHOLSTERER</v>
          </cell>
          <cell r="J298" t="str">
            <v>BANK MUSCAT - GHALA</v>
          </cell>
          <cell r="K298" t="str">
            <v>059 265610084012</v>
          </cell>
          <cell r="L298">
            <v>140</v>
          </cell>
          <cell r="M298">
            <v>45</v>
          </cell>
          <cell r="N298">
            <v>0</v>
          </cell>
          <cell r="O298">
            <v>0</v>
          </cell>
        </row>
        <row r="299">
          <cell r="A299">
            <v>5029</v>
          </cell>
          <cell r="B299" t="str">
            <v>SHYAMJEE VISWAKARMA</v>
          </cell>
          <cell r="C299" t="str">
            <v>PRODUCTION</v>
          </cell>
          <cell r="D299" t="str">
            <v>ASSEMBLY</v>
          </cell>
          <cell r="E299" t="str">
            <v>EXP</v>
          </cell>
          <cell r="F299">
            <v>34105</v>
          </cell>
          <cell r="G299">
            <v>21559</v>
          </cell>
          <cell r="H299" t="str">
            <v>22R</v>
          </cell>
          <cell r="I299" t="str">
            <v>CARVER</v>
          </cell>
          <cell r="J299" t="str">
            <v>BANK MUSCAT - GHALA INDUSTRIAL</v>
          </cell>
          <cell r="K299" t="str">
            <v>0167 119580091015</v>
          </cell>
          <cell r="L299">
            <v>85</v>
          </cell>
          <cell r="M299">
            <v>36</v>
          </cell>
          <cell r="N299">
            <v>0</v>
          </cell>
          <cell r="O299">
            <v>0</v>
          </cell>
        </row>
        <row r="300">
          <cell r="A300">
            <v>5053</v>
          </cell>
          <cell r="B300" t="str">
            <v>RAJESH K P</v>
          </cell>
          <cell r="C300" t="str">
            <v>PRODUCTION</v>
          </cell>
          <cell r="D300" t="str">
            <v>MACHINE SHOP</v>
          </cell>
          <cell r="E300" t="str">
            <v>EXP</v>
          </cell>
          <cell r="F300">
            <v>38622</v>
          </cell>
          <cell r="G300">
            <v>30096</v>
          </cell>
          <cell r="H300" t="str">
            <v>21Q</v>
          </cell>
          <cell r="I300" t="str">
            <v>CARPENTER</v>
          </cell>
          <cell r="J300" t="str">
            <v>BANK MUSCAT - GHALA INDUSTRIAL</v>
          </cell>
          <cell r="K300" t="str">
            <v>0167 119590091014</v>
          </cell>
          <cell r="L300">
            <v>120</v>
          </cell>
          <cell r="M300">
            <v>32</v>
          </cell>
          <cell r="N300">
            <v>0</v>
          </cell>
          <cell r="O300">
            <v>0</v>
          </cell>
        </row>
        <row r="301">
          <cell r="A301">
            <v>5055</v>
          </cell>
          <cell r="B301" t="str">
            <v>TALWINDER SINGH</v>
          </cell>
          <cell r="C301" t="str">
            <v>PRODUCTION</v>
          </cell>
          <cell r="D301" t="str">
            <v>ASSEMBLY</v>
          </cell>
          <cell r="E301" t="str">
            <v>EXP</v>
          </cell>
          <cell r="F301">
            <v>38626</v>
          </cell>
          <cell r="G301">
            <v>29952</v>
          </cell>
          <cell r="H301" t="str">
            <v>21Q</v>
          </cell>
          <cell r="I301" t="str">
            <v>CARPENTER</v>
          </cell>
          <cell r="J301" t="str">
            <v>BANK MUSCAT - GHALA INDUSTRIAL</v>
          </cell>
          <cell r="K301" t="str">
            <v>0167 119600091012</v>
          </cell>
          <cell r="L301">
            <v>73</v>
          </cell>
          <cell r="M301">
            <v>32</v>
          </cell>
          <cell r="N301">
            <v>0</v>
          </cell>
          <cell r="O301">
            <v>0</v>
          </cell>
        </row>
        <row r="302">
          <cell r="A302">
            <v>5057</v>
          </cell>
          <cell r="B302" t="str">
            <v>RAVINDRAN KARVKODU RAMAN</v>
          </cell>
          <cell r="C302" t="str">
            <v>PRODUCTION</v>
          </cell>
          <cell r="D302" t="str">
            <v>ASSEMBLY</v>
          </cell>
          <cell r="E302" t="str">
            <v>EXP</v>
          </cell>
          <cell r="F302">
            <v>38627</v>
          </cell>
          <cell r="G302">
            <v>27169</v>
          </cell>
          <cell r="H302" t="str">
            <v>21Q</v>
          </cell>
          <cell r="I302" t="str">
            <v>CARPENTER</v>
          </cell>
          <cell r="J302" t="str">
            <v>BANK MUSCAT - GHALA INDUSTRIAL</v>
          </cell>
          <cell r="K302" t="str">
            <v>0167 119610091011</v>
          </cell>
          <cell r="L302">
            <v>80</v>
          </cell>
          <cell r="M302">
            <v>32</v>
          </cell>
          <cell r="N302">
            <v>0</v>
          </cell>
          <cell r="O302">
            <v>0</v>
          </cell>
        </row>
        <row r="303">
          <cell r="A303">
            <v>5062</v>
          </cell>
          <cell r="B303" t="str">
            <v>OMANA SATHEESH KUMAR</v>
          </cell>
          <cell r="C303" t="str">
            <v>PRODUCTION</v>
          </cell>
          <cell r="D303" t="str">
            <v>ASSEMBLY</v>
          </cell>
          <cell r="E303" t="str">
            <v>EXP</v>
          </cell>
          <cell r="F303">
            <v>38632</v>
          </cell>
          <cell r="G303">
            <v>24983</v>
          </cell>
          <cell r="H303" t="str">
            <v>21Q</v>
          </cell>
          <cell r="I303" t="str">
            <v>CARPENTER</v>
          </cell>
          <cell r="J303" t="str">
            <v>BANK MUSCAT - GHALA INDUSTRIAL</v>
          </cell>
          <cell r="K303" t="str">
            <v>0167 119620091010</v>
          </cell>
          <cell r="L303">
            <v>80</v>
          </cell>
          <cell r="M303">
            <v>32</v>
          </cell>
          <cell r="N303">
            <v>0</v>
          </cell>
          <cell r="O303">
            <v>0</v>
          </cell>
        </row>
        <row r="304">
          <cell r="A304">
            <v>5063</v>
          </cell>
          <cell r="B304" t="str">
            <v>SULTAN SAIF MOHAMMED AL FARSI</v>
          </cell>
          <cell r="C304" t="str">
            <v>PRODUCTION</v>
          </cell>
          <cell r="D304" t="str">
            <v>ASSEMBLY</v>
          </cell>
          <cell r="E304" t="str">
            <v>OMN</v>
          </cell>
          <cell r="F304">
            <v>38640</v>
          </cell>
          <cell r="G304">
            <v>30870</v>
          </cell>
          <cell r="H304" t="str">
            <v>22R</v>
          </cell>
          <cell r="I304" t="str">
            <v>ASSISTANT CARPENTER</v>
          </cell>
          <cell r="J304" t="str">
            <v>BANK MUSCAT - GHALA</v>
          </cell>
          <cell r="K304" t="str">
            <v>59 28579008401</v>
          </cell>
          <cell r="L304">
            <v>135</v>
          </cell>
          <cell r="M304">
            <v>65</v>
          </cell>
          <cell r="N304">
            <v>0</v>
          </cell>
          <cell r="O304">
            <v>0</v>
          </cell>
        </row>
        <row r="305">
          <cell r="A305">
            <v>5065</v>
          </cell>
          <cell r="B305" t="str">
            <v>THANGAVAL VILVAKUMAR</v>
          </cell>
          <cell r="C305" t="str">
            <v>FINANCE</v>
          </cell>
          <cell r="D305" t="str">
            <v>ACCOUNTS</v>
          </cell>
          <cell r="E305" t="str">
            <v>EXP</v>
          </cell>
          <cell r="F305">
            <v>38640</v>
          </cell>
          <cell r="G305">
            <v>29365</v>
          </cell>
          <cell r="H305" t="str">
            <v>18N</v>
          </cell>
          <cell r="I305" t="str">
            <v>ACCOUNTANT</v>
          </cell>
          <cell r="J305" t="str">
            <v>BANK MUSCAT - GHALA INDUSTRIAL</v>
          </cell>
          <cell r="K305" t="str">
            <v>0167 119630091019</v>
          </cell>
          <cell r="L305">
            <v>100</v>
          </cell>
          <cell r="M305">
            <v>92</v>
          </cell>
          <cell r="N305">
            <v>0</v>
          </cell>
          <cell r="O305">
            <v>50</v>
          </cell>
        </row>
        <row r="306">
          <cell r="A306">
            <v>5067</v>
          </cell>
          <cell r="B306" t="str">
            <v>KAMAL RAJ SEWAK</v>
          </cell>
          <cell r="C306" t="str">
            <v>PRODUCTION</v>
          </cell>
          <cell r="D306" t="str">
            <v>POLISHING</v>
          </cell>
          <cell r="E306" t="str">
            <v>EXP</v>
          </cell>
          <cell r="F306">
            <v>38673</v>
          </cell>
          <cell r="G306">
            <v>29707</v>
          </cell>
          <cell r="H306" t="str">
            <v>21Q</v>
          </cell>
          <cell r="I306" t="str">
            <v>CARPENTER</v>
          </cell>
          <cell r="J306" t="str">
            <v>BANK MUSCAT - GHALA INDUSTRIAL</v>
          </cell>
          <cell r="K306" t="str">
            <v>0167 119640091018</v>
          </cell>
          <cell r="L306">
            <v>70</v>
          </cell>
          <cell r="M306">
            <v>32</v>
          </cell>
          <cell r="N306">
            <v>0</v>
          </cell>
          <cell r="O306">
            <v>0</v>
          </cell>
        </row>
        <row r="307">
          <cell r="A307">
            <v>5070</v>
          </cell>
          <cell r="B307" t="str">
            <v>SUBRAMANIYAN KUMARAN</v>
          </cell>
          <cell r="C307" t="str">
            <v>PRODUCTION</v>
          </cell>
          <cell r="D307" t="str">
            <v>VEENERING</v>
          </cell>
          <cell r="E307" t="str">
            <v>EXP</v>
          </cell>
          <cell r="F307">
            <v>38713</v>
          </cell>
          <cell r="G307">
            <v>30061</v>
          </cell>
          <cell r="H307" t="str">
            <v>21Q</v>
          </cell>
          <cell r="I307" t="str">
            <v>FALSE CEILING INSTALLER</v>
          </cell>
          <cell r="J307" t="str">
            <v>BANK MUSCAT - GHALA INDUSTRIAL</v>
          </cell>
          <cell r="K307" t="str">
            <v>0167 119650091017</v>
          </cell>
          <cell r="L307">
            <v>80</v>
          </cell>
          <cell r="M307">
            <v>32</v>
          </cell>
          <cell r="N307">
            <v>0</v>
          </cell>
          <cell r="O307">
            <v>0</v>
          </cell>
        </row>
        <row r="308">
          <cell r="A308">
            <v>5077</v>
          </cell>
          <cell r="B308" t="str">
            <v>ALI GHULOOM ABDULLAH AL BALUSH</v>
          </cell>
          <cell r="C308" t="str">
            <v>PRODUCTION</v>
          </cell>
          <cell r="D308" t="str">
            <v>ASSEMBLY</v>
          </cell>
          <cell r="E308" t="str">
            <v>OMN</v>
          </cell>
          <cell r="F308">
            <v>39022</v>
          </cell>
          <cell r="G308">
            <v>31274</v>
          </cell>
          <cell r="H308" t="str">
            <v>22R</v>
          </cell>
          <cell r="I308" t="str">
            <v>CARPENTER</v>
          </cell>
          <cell r="J308" t="str">
            <v>BANK MUSCAT - GHALA</v>
          </cell>
          <cell r="K308" t="str">
            <v>59 26563008401</v>
          </cell>
          <cell r="L308">
            <v>135</v>
          </cell>
          <cell r="M308">
            <v>60</v>
          </cell>
          <cell r="N308">
            <v>0</v>
          </cell>
          <cell r="O308">
            <v>0</v>
          </cell>
        </row>
        <row r="309">
          <cell r="A309">
            <v>5078</v>
          </cell>
          <cell r="B309" t="str">
            <v>JAMIL KHUSUIF RAMAS AL BALUSHI</v>
          </cell>
          <cell r="C309" t="str">
            <v>PRODUCTION</v>
          </cell>
          <cell r="D309" t="str">
            <v>ASSEMBLY</v>
          </cell>
          <cell r="E309" t="str">
            <v>OMN</v>
          </cell>
          <cell r="F309">
            <v>39032</v>
          </cell>
          <cell r="G309">
            <v>31073</v>
          </cell>
          <cell r="H309" t="str">
            <v>22R</v>
          </cell>
          <cell r="I309" t="str">
            <v>CARPENTER</v>
          </cell>
          <cell r="J309" t="str">
            <v>BANK MUSCAT - GHALA INDUSTRIAL</v>
          </cell>
          <cell r="K309" t="str">
            <v>0167 1894284018</v>
          </cell>
          <cell r="L309">
            <v>140</v>
          </cell>
          <cell r="M309">
            <v>65</v>
          </cell>
          <cell r="N309">
            <v>0</v>
          </cell>
          <cell r="O309">
            <v>0</v>
          </cell>
        </row>
        <row r="310">
          <cell r="A310">
            <v>5079</v>
          </cell>
          <cell r="B310" t="str">
            <v>SAIF HAMED SULAIMAN AL SIYABI</v>
          </cell>
          <cell r="C310" t="str">
            <v>PRODUCTION</v>
          </cell>
          <cell r="D310" t="str">
            <v>POLISHING</v>
          </cell>
          <cell r="E310" t="str">
            <v>OMN</v>
          </cell>
          <cell r="F310">
            <v>39033</v>
          </cell>
          <cell r="G310">
            <v>30506</v>
          </cell>
          <cell r="H310" t="str">
            <v>22R</v>
          </cell>
          <cell r="I310" t="str">
            <v>CARPENTER</v>
          </cell>
          <cell r="J310" t="str">
            <v>BANK MUSCAT - SAMIAL</v>
          </cell>
          <cell r="K310" t="str">
            <v>044 202710084016</v>
          </cell>
          <cell r="L310">
            <v>140</v>
          </cell>
          <cell r="M310">
            <v>65</v>
          </cell>
          <cell r="N310">
            <v>0</v>
          </cell>
          <cell r="O310">
            <v>0</v>
          </cell>
        </row>
        <row r="311">
          <cell r="A311">
            <v>5082</v>
          </cell>
          <cell r="B311" t="str">
            <v>YAHYA ABDULLAH SALIM AL HARTHI</v>
          </cell>
          <cell r="C311" t="str">
            <v>PRODUCTION</v>
          </cell>
          <cell r="D311" t="str">
            <v>ASSEMBLY</v>
          </cell>
          <cell r="E311" t="str">
            <v>OMN</v>
          </cell>
          <cell r="F311">
            <v>39508</v>
          </cell>
          <cell r="G311">
            <v>29473</v>
          </cell>
          <cell r="H311" t="str">
            <v>22R</v>
          </cell>
          <cell r="I311" t="str">
            <v>CARPENTER</v>
          </cell>
          <cell r="J311" t="str">
            <v>BANK MUSCAT - MABELAH</v>
          </cell>
          <cell r="K311" t="str">
            <v>54 194120084018</v>
          </cell>
          <cell r="L311">
            <v>130</v>
          </cell>
          <cell r="M311">
            <v>55</v>
          </cell>
          <cell r="N311">
            <v>0</v>
          </cell>
          <cell r="O311">
            <v>0</v>
          </cell>
        </row>
        <row r="312">
          <cell r="A312">
            <v>5083</v>
          </cell>
          <cell r="B312" t="str">
            <v>MOHAMMED NASER SALIM AL DHUHLI</v>
          </cell>
          <cell r="C312" t="str">
            <v>PRODUCTION</v>
          </cell>
          <cell r="D312" t="str">
            <v>ASSEMBLY</v>
          </cell>
          <cell r="E312" t="str">
            <v>OMN</v>
          </cell>
          <cell r="F312">
            <v>39508</v>
          </cell>
          <cell r="G312">
            <v>32784</v>
          </cell>
          <cell r="H312" t="str">
            <v>22R</v>
          </cell>
          <cell r="I312" t="str">
            <v>CARPENTER</v>
          </cell>
          <cell r="J312" t="str">
            <v>BANK MUSCAT - GHALA</v>
          </cell>
          <cell r="K312" t="str">
            <v>059 830190084010</v>
          </cell>
          <cell r="L312">
            <v>130</v>
          </cell>
          <cell r="M312">
            <v>55</v>
          </cell>
          <cell r="N312">
            <v>0</v>
          </cell>
          <cell r="O312">
            <v>0</v>
          </cell>
        </row>
        <row r="313">
          <cell r="A313">
            <v>5084</v>
          </cell>
          <cell r="B313" t="str">
            <v>BADAR HUMAID HAMED AL AMRI</v>
          </cell>
          <cell r="C313" t="str">
            <v>PRODUCTION</v>
          </cell>
          <cell r="D313" t="str">
            <v>VEENERING</v>
          </cell>
          <cell r="E313" t="str">
            <v>OMN</v>
          </cell>
          <cell r="F313">
            <v>39697</v>
          </cell>
          <cell r="G313">
            <v>31794</v>
          </cell>
          <cell r="H313" t="str">
            <v>22R</v>
          </cell>
          <cell r="I313" t="str">
            <v>ASSISTANT CARPENTER</v>
          </cell>
          <cell r="J313" t="str">
            <v>BANK MUSCAT - IZKI</v>
          </cell>
          <cell r="K313" t="str">
            <v>0051 215110084014</v>
          </cell>
          <cell r="L313">
            <v>120</v>
          </cell>
          <cell r="M313">
            <v>55</v>
          </cell>
          <cell r="N313">
            <v>0</v>
          </cell>
          <cell r="O313">
            <v>0</v>
          </cell>
        </row>
        <row r="314">
          <cell r="A314">
            <v>5085</v>
          </cell>
          <cell r="B314" t="str">
            <v>NASR NASSER MUFTAH AL RAHBI</v>
          </cell>
          <cell r="C314" t="str">
            <v>PRODUCTION</v>
          </cell>
          <cell r="D314" t="str">
            <v>VEENERING</v>
          </cell>
          <cell r="E314" t="str">
            <v>OMN</v>
          </cell>
          <cell r="F314">
            <v>39753</v>
          </cell>
          <cell r="G314">
            <v>31891</v>
          </cell>
          <cell r="H314" t="str">
            <v>22R</v>
          </cell>
          <cell r="I314" t="str">
            <v>FURNITURE WOOD WORKER</v>
          </cell>
          <cell r="L314">
            <v>120</v>
          </cell>
          <cell r="M314">
            <v>40</v>
          </cell>
          <cell r="N314">
            <v>0</v>
          </cell>
          <cell r="O314">
            <v>0</v>
          </cell>
        </row>
        <row r="315">
          <cell r="A315">
            <v>5086</v>
          </cell>
          <cell r="B315" t="str">
            <v>SULAIMAN MASOUD SALEEM AL BUSA</v>
          </cell>
          <cell r="C315" t="str">
            <v>PRODUCTION</v>
          </cell>
          <cell r="D315" t="str">
            <v>VEENERING</v>
          </cell>
          <cell r="E315" t="str">
            <v>OMN</v>
          </cell>
          <cell r="F315">
            <v>39753</v>
          </cell>
          <cell r="G315">
            <v>32732</v>
          </cell>
          <cell r="H315" t="str">
            <v>22R</v>
          </cell>
          <cell r="I315" t="str">
            <v>FURNITURE WOOD WORKER</v>
          </cell>
          <cell r="L315">
            <v>120</v>
          </cell>
          <cell r="M315">
            <v>40</v>
          </cell>
          <cell r="N315">
            <v>0</v>
          </cell>
          <cell r="O315">
            <v>0</v>
          </cell>
        </row>
        <row r="316">
          <cell r="A316">
            <v>5087</v>
          </cell>
          <cell r="B316" t="str">
            <v>TALIB JUMA KHAMIS AL BUSAID</v>
          </cell>
          <cell r="C316" t="str">
            <v>PRODUCTION</v>
          </cell>
          <cell r="D316" t="str">
            <v>MACHINE SHOP</v>
          </cell>
          <cell r="E316" t="str">
            <v>OMN</v>
          </cell>
          <cell r="F316">
            <v>39754</v>
          </cell>
          <cell r="G316">
            <v>27551</v>
          </cell>
          <cell r="H316" t="str">
            <v>22R</v>
          </cell>
          <cell r="I316" t="str">
            <v>FURNITURE WOOD WORKER</v>
          </cell>
          <cell r="L316">
            <v>120</v>
          </cell>
          <cell r="M316">
            <v>40</v>
          </cell>
          <cell r="N316">
            <v>0</v>
          </cell>
          <cell r="O316">
            <v>0</v>
          </cell>
        </row>
        <row r="317">
          <cell r="A317">
            <v>5088</v>
          </cell>
          <cell r="B317" t="str">
            <v>AWADH ABDULLAH MOHAMED AL SALH</v>
          </cell>
          <cell r="C317" t="str">
            <v>PRODUCTION</v>
          </cell>
          <cell r="D317" t="str">
            <v>ASSEMBLY</v>
          </cell>
          <cell r="E317" t="str">
            <v>OMN</v>
          </cell>
          <cell r="F317">
            <v>39748</v>
          </cell>
          <cell r="G317">
            <v>29862</v>
          </cell>
          <cell r="H317" t="str">
            <v>22R</v>
          </cell>
          <cell r="I317" t="str">
            <v>FURNITURE WOOD WORKER</v>
          </cell>
          <cell r="L317">
            <v>120</v>
          </cell>
          <cell r="M317">
            <v>40</v>
          </cell>
          <cell r="N317">
            <v>0</v>
          </cell>
          <cell r="O317">
            <v>0</v>
          </cell>
        </row>
        <row r="318">
          <cell r="A318">
            <v>5089</v>
          </cell>
          <cell r="B318" t="str">
            <v>AHMED KHAMIS DADEEN AL BALUSHI</v>
          </cell>
          <cell r="C318" t="str">
            <v>PRODUCTION</v>
          </cell>
          <cell r="D318" t="str">
            <v>ASSEMBLY</v>
          </cell>
          <cell r="E318" t="str">
            <v>OMN</v>
          </cell>
          <cell r="F318">
            <v>39770</v>
          </cell>
          <cell r="G318">
            <v>31708</v>
          </cell>
          <cell r="H318" t="str">
            <v>22R</v>
          </cell>
          <cell r="I318" t="str">
            <v>FURNITURE WOOD WORKER</v>
          </cell>
          <cell r="L318">
            <v>120</v>
          </cell>
          <cell r="M318">
            <v>40</v>
          </cell>
          <cell r="N318">
            <v>0</v>
          </cell>
          <cell r="O318">
            <v>0</v>
          </cell>
        </row>
        <row r="319">
          <cell r="A319">
            <v>5090</v>
          </cell>
          <cell r="B319" t="str">
            <v>HAMDAN KHAMIS KHALAF AL HATABI</v>
          </cell>
          <cell r="C319" t="str">
            <v>PRODUCTION</v>
          </cell>
          <cell r="D319" t="str">
            <v>ASSEMBLY</v>
          </cell>
          <cell r="E319" t="str">
            <v>OMN</v>
          </cell>
          <cell r="F319">
            <v>39818</v>
          </cell>
          <cell r="G319">
            <v>30621</v>
          </cell>
          <cell r="H319" t="str">
            <v>22R</v>
          </cell>
          <cell r="I319" t="str">
            <v>FURNITURE WOOD WORKER</v>
          </cell>
          <cell r="L319">
            <v>120</v>
          </cell>
          <cell r="M319">
            <v>40</v>
          </cell>
          <cell r="N319">
            <v>0</v>
          </cell>
          <cell r="O319">
            <v>0</v>
          </cell>
        </row>
        <row r="320">
          <cell r="A320">
            <v>5091</v>
          </cell>
          <cell r="B320" t="str">
            <v>AHAMED ABDULLAH RASHID AL SAADI</v>
          </cell>
          <cell r="C320" t="str">
            <v>PRODUCTION</v>
          </cell>
          <cell r="D320" t="str">
            <v>ASSEMBLY</v>
          </cell>
          <cell r="E320" t="str">
            <v>OMN</v>
          </cell>
          <cell r="F320">
            <v>39846</v>
          </cell>
          <cell r="G320">
            <v>30709</v>
          </cell>
          <cell r="H320" t="str">
            <v>20P</v>
          </cell>
          <cell r="I320" t="str">
            <v>FURNITURE WOOD WORKER</v>
          </cell>
          <cell r="L320">
            <v>120</v>
          </cell>
          <cell r="M320">
            <v>80</v>
          </cell>
        </row>
        <row r="321">
          <cell r="A321">
            <v>5092</v>
          </cell>
          <cell r="B321" t="str">
            <v>GOPI MANIKANTAN</v>
          </cell>
          <cell r="C321" t="str">
            <v>PRODUCTION</v>
          </cell>
          <cell r="D321" t="str">
            <v>ASSEMBLY</v>
          </cell>
          <cell r="E321" t="str">
            <v>EXP</v>
          </cell>
          <cell r="F321">
            <v>39865</v>
          </cell>
          <cell r="G321">
            <v>24894</v>
          </cell>
          <cell r="H321" t="str">
            <v>22R</v>
          </cell>
          <cell r="I321" t="str">
            <v>CARPENTER</v>
          </cell>
          <cell r="L321">
            <v>100</v>
          </cell>
          <cell r="M321">
            <v>27</v>
          </cell>
        </row>
        <row r="322">
          <cell r="A322">
            <v>5093</v>
          </cell>
          <cell r="B322" t="str">
            <v>VASSANTHA REJI</v>
          </cell>
          <cell r="C322" t="str">
            <v>PRODUCTION</v>
          </cell>
          <cell r="D322" t="str">
            <v>ASSEMBLY</v>
          </cell>
          <cell r="E322" t="str">
            <v>EXP</v>
          </cell>
          <cell r="F322">
            <v>39865</v>
          </cell>
          <cell r="G322">
            <v>29375</v>
          </cell>
          <cell r="H322" t="str">
            <v>22R</v>
          </cell>
          <cell r="I322" t="str">
            <v>CARPENTER</v>
          </cell>
          <cell r="L322">
            <v>80</v>
          </cell>
          <cell r="M322">
            <v>27</v>
          </cell>
        </row>
        <row r="323">
          <cell r="A323">
            <v>5094</v>
          </cell>
          <cell r="B323" t="str">
            <v>PARAKKAL SANKARANKANDI SANTOSH</v>
          </cell>
          <cell r="C323" t="str">
            <v>PRODUCTION</v>
          </cell>
          <cell r="D323" t="str">
            <v>ASSEMBLY</v>
          </cell>
          <cell r="E323" t="str">
            <v>EXP</v>
          </cell>
          <cell r="F323">
            <v>39871</v>
          </cell>
          <cell r="G323">
            <v>25948</v>
          </cell>
          <cell r="H323" t="str">
            <v>22R</v>
          </cell>
          <cell r="I323" t="str">
            <v>CARPENTER</v>
          </cell>
          <cell r="L323">
            <v>80</v>
          </cell>
          <cell r="M323">
            <v>27</v>
          </cell>
          <cell r="N323">
            <v>0</v>
          </cell>
          <cell r="O323">
            <v>0</v>
          </cell>
        </row>
        <row r="324">
          <cell r="A324">
            <v>5095</v>
          </cell>
          <cell r="B324" t="str">
            <v>RATNAKARAN ADIYODI CHATTAYIL</v>
          </cell>
          <cell r="C324" t="str">
            <v>PRODUCTION</v>
          </cell>
          <cell r="D324" t="str">
            <v>ASSEMBLY</v>
          </cell>
          <cell r="E324" t="str">
            <v>EXP</v>
          </cell>
          <cell r="F324">
            <v>39871</v>
          </cell>
          <cell r="G324">
            <v>24622</v>
          </cell>
          <cell r="H324" t="str">
            <v>22R</v>
          </cell>
          <cell r="I324" t="str">
            <v>CARPENTER</v>
          </cell>
          <cell r="L324">
            <v>80</v>
          </cell>
          <cell r="M324">
            <v>27</v>
          </cell>
          <cell r="N324">
            <v>0</v>
          </cell>
          <cell r="O324">
            <v>0</v>
          </cell>
        </row>
        <row r="325">
          <cell r="A325">
            <v>5096</v>
          </cell>
          <cell r="B325" t="str">
            <v>THEKKINI PURAYIL SAJITH</v>
          </cell>
          <cell r="C325" t="str">
            <v>PRODUCTION</v>
          </cell>
          <cell r="D325" t="str">
            <v>ASSEMBLY</v>
          </cell>
          <cell r="E325" t="str">
            <v>EXP</v>
          </cell>
          <cell r="F325">
            <v>39870</v>
          </cell>
          <cell r="G325">
            <v>29726</v>
          </cell>
          <cell r="H325" t="str">
            <v>22R</v>
          </cell>
          <cell r="I325" t="str">
            <v>CARPENTER</v>
          </cell>
          <cell r="L325">
            <v>65</v>
          </cell>
          <cell r="M325">
            <v>27</v>
          </cell>
        </row>
        <row r="326">
          <cell r="A326">
            <v>5097</v>
          </cell>
          <cell r="B326" t="str">
            <v>NISHANTH KAVULLATHIL</v>
          </cell>
          <cell r="C326" t="str">
            <v>PRODUCTION</v>
          </cell>
          <cell r="D326" t="str">
            <v>ASSEMBLY</v>
          </cell>
          <cell r="E326" t="str">
            <v>EXP</v>
          </cell>
          <cell r="F326">
            <v>39872</v>
          </cell>
          <cell r="G326">
            <v>30042</v>
          </cell>
          <cell r="H326" t="str">
            <v>22R</v>
          </cell>
          <cell r="I326" t="str">
            <v>CARPENTER</v>
          </cell>
          <cell r="L326">
            <v>80</v>
          </cell>
          <cell r="M326">
            <v>27</v>
          </cell>
        </row>
        <row r="327">
          <cell r="A327">
            <v>5098</v>
          </cell>
          <cell r="B327" t="str">
            <v>NANU ASARI BALAN</v>
          </cell>
          <cell r="C327" t="str">
            <v>PRODUCTION</v>
          </cell>
          <cell r="D327" t="str">
            <v>ASSEMBLY</v>
          </cell>
          <cell r="E327" t="str">
            <v>EXP</v>
          </cell>
          <cell r="F327">
            <v>39874</v>
          </cell>
          <cell r="G327">
            <v>18331</v>
          </cell>
          <cell r="H327" t="str">
            <v>22R</v>
          </cell>
          <cell r="I327" t="str">
            <v>CARPENTER</v>
          </cell>
          <cell r="L327">
            <v>135</v>
          </cell>
          <cell r="M327">
            <v>27</v>
          </cell>
        </row>
        <row r="328">
          <cell r="A328">
            <v>5099</v>
          </cell>
          <cell r="B328" t="str">
            <v>KHALFAN ALI NASEEB AL MAAWALI</v>
          </cell>
          <cell r="C328" t="str">
            <v>PRODUCTION</v>
          </cell>
          <cell r="D328" t="str">
            <v>ASSEMBLY</v>
          </cell>
          <cell r="E328" t="str">
            <v>OMN</v>
          </cell>
          <cell r="F328">
            <v>39887</v>
          </cell>
          <cell r="G328">
            <v>25569</v>
          </cell>
          <cell r="H328" t="str">
            <v>22R</v>
          </cell>
          <cell r="I328" t="str">
            <v>FURNITURE WOOD WORKER</v>
          </cell>
          <cell r="L328">
            <v>120</v>
          </cell>
          <cell r="M328">
            <v>40</v>
          </cell>
        </row>
        <row r="329">
          <cell r="A329">
            <v>5100</v>
          </cell>
          <cell r="B329" t="str">
            <v>ABDUL BASHEER ANIKADAN</v>
          </cell>
          <cell r="C329" t="str">
            <v>PRODUCTION</v>
          </cell>
          <cell r="D329" t="str">
            <v>ASSEMBLY</v>
          </cell>
          <cell r="E329" t="str">
            <v>EXP</v>
          </cell>
          <cell r="F329">
            <v>39891</v>
          </cell>
          <cell r="G329">
            <v>27494</v>
          </cell>
          <cell r="H329" t="str">
            <v>22R</v>
          </cell>
          <cell r="I329" t="str">
            <v>CARPENTER</v>
          </cell>
          <cell r="L329">
            <v>70</v>
          </cell>
          <cell r="M329">
            <v>27</v>
          </cell>
        </row>
        <row r="330">
          <cell r="A330" t="str">
            <v>P00279</v>
          </cell>
          <cell r="B330" t="str">
            <v>SATHEESH KUMAR</v>
          </cell>
          <cell r="C330" t="str">
            <v>PROJECTS</v>
          </cell>
          <cell r="D330" t="str">
            <v>PLANNING AND PRODUCTION CONTROL</v>
          </cell>
          <cell r="E330" t="str">
            <v>EXP</v>
          </cell>
          <cell r="F330">
            <v>33962</v>
          </cell>
          <cell r="G330">
            <v>24973</v>
          </cell>
          <cell r="H330" t="str">
            <v>15K</v>
          </cell>
          <cell r="I330" t="str">
            <v>SUPERVISOR</v>
          </cell>
          <cell r="J330" t="str">
            <v>H S B C - BAF</v>
          </cell>
          <cell r="K330" t="str">
            <v>002 233369 001</v>
          </cell>
          <cell r="L330">
            <v>335</v>
          </cell>
          <cell r="M330">
            <v>402</v>
          </cell>
          <cell r="N330">
            <v>0</v>
          </cell>
          <cell r="O330">
            <v>0</v>
          </cell>
        </row>
        <row r="331">
          <cell r="A331" t="str">
            <v>P00309</v>
          </cell>
          <cell r="B331" t="str">
            <v>LAD GOVIND</v>
          </cell>
          <cell r="C331" t="str">
            <v>PROJECTS</v>
          </cell>
          <cell r="D331" t="str">
            <v>DESIGN AND DRAWING</v>
          </cell>
          <cell r="E331" t="str">
            <v>EXP</v>
          </cell>
          <cell r="F331">
            <v>27335</v>
          </cell>
          <cell r="G331">
            <v>19342</v>
          </cell>
          <cell r="H331" t="str">
            <v>18N</v>
          </cell>
          <cell r="I331" t="str">
            <v>JR.SETTER OUT</v>
          </cell>
          <cell r="J331" t="str">
            <v>N B O - AZAIBA</v>
          </cell>
          <cell r="K331" t="str">
            <v>1051 365740017</v>
          </cell>
          <cell r="L331">
            <v>227</v>
          </cell>
          <cell r="M331">
            <v>163</v>
          </cell>
          <cell r="N331">
            <v>0</v>
          </cell>
          <cell r="O331">
            <v>100</v>
          </cell>
        </row>
        <row r="332">
          <cell r="A332" t="str">
            <v>P00310</v>
          </cell>
          <cell r="B332" t="str">
            <v>T VISHWANATHAN</v>
          </cell>
          <cell r="C332" t="str">
            <v>PROJECTS</v>
          </cell>
          <cell r="D332" t="str">
            <v>DESIGN AND DRAWING</v>
          </cell>
          <cell r="E332" t="str">
            <v>EXP</v>
          </cell>
          <cell r="F332">
            <v>29819</v>
          </cell>
          <cell r="G332">
            <v>20652</v>
          </cell>
          <cell r="H332" t="str">
            <v>16LS</v>
          </cell>
          <cell r="I332" t="str">
            <v>SETTER OUT</v>
          </cell>
          <cell r="J332" t="str">
            <v>STD CHARTERED BANK - RUWI</v>
          </cell>
          <cell r="K332" t="str">
            <v>18-1106074-01</v>
          </cell>
          <cell r="L332">
            <v>300</v>
          </cell>
          <cell r="M332">
            <v>215</v>
          </cell>
          <cell r="N332">
            <v>0</v>
          </cell>
          <cell r="O332">
            <v>89</v>
          </cell>
        </row>
        <row r="333">
          <cell r="A333" t="str">
            <v>P00502</v>
          </cell>
          <cell r="B333" t="str">
            <v>VASU ASHOKAN</v>
          </cell>
          <cell r="C333" t="str">
            <v>PROJECTS</v>
          </cell>
          <cell r="D333" t="str">
            <v>PLANNING AND PRODUCTION CONTROL</v>
          </cell>
          <cell r="E333" t="str">
            <v>EXP</v>
          </cell>
          <cell r="F333">
            <v>30731</v>
          </cell>
          <cell r="G333">
            <v>20518</v>
          </cell>
          <cell r="H333" t="str">
            <v>15K</v>
          </cell>
          <cell r="I333" t="str">
            <v>SUPERVISOR</v>
          </cell>
          <cell r="J333" t="str">
            <v>BANK MUSCAT - GHALA</v>
          </cell>
          <cell r="K333" t="str">
            <v>59 20673008401</v>
          </cell>
          <cell r="L333">
            <v>440</v>
          </cell>
          <cell r="M333">
            <v>454</v>
          </cell>
          <cell r="N333">
            <v>0</v>
          </cell>
          <cell r="O333">
            <v>0</v>
          </cell>
        </row>
        <row r="334">
          <cell r="A334" t="str">
            <v>P00809</v>
          </cell>
          <cell r="B334" t="str">
            <v>V S ACHARYA</v>
          </cell>
          <cell r="C334" t="str">
            <v>PROJECTS</v>
          </cell>
          <cell r="D334" t="str">
            <v>DESIGN AND DRAWING</v>
          </cell>
          <cell r="E334" t="str">
            <v>EXP</v>
          </cell>
          <cell r="F334">
            <v>31211</v>
          </cell>
          <cell r="G334">
            <v>21897</v>
          </cell>
          <cell r="H334" t="str">
            <v>15K</v>
          </cell>
          <cell r="I334" t="str">
            <v>SETTER OUT</v>
          </cell>
          <cell r="J334" t="str">
            <v>STD CHARTERED BANK - RUWI</v>
          </cell>
          <cell r="K334" t="str">
            <v>18 1119591 01</v>
          </cell>
          <cell r="L334">
            <v>400</v>
          </cell>
          <cell r="M334">
            <v>385</v>
          </cell>
          <cell r="N334">
            <v>0</v>
          </cell>
          <cell r="O334">
            <v>0</v>
          </cell>
        </row>
        <row r="335">
          <cell r="A335" t="str">
            <v>P00821</v>
          </cell>
          <cell r="B335" t="str">
            <v>G M UDAYAN</v>
          </cell>
          <cell r="C335" t="str">
            <v>PROJECTS</v>
          </cell>
          <cell r="D335" t="str">
            <v>CONTRACTS DEPARTMENT</v>
          </cell>
          <cell r="E335" t="str">
            <v>EXP</v>
          </cell>
          <cell r="F335">
            <v>31225</v>
          </cell>
          <cell r="G335">
            <v>22050</v>
          </cell>
          <cell r="H335" t="str">
            <v>17M</v>
          </cell>
          <cell r="I335" t="str">
            <v>SITE SUPERVISOR</v>
          </cell>
          <cell r="J335" t="str">
            <v>H S B C - BAF</v>
          </cell>
          <cell r="K335" t="str">
            <v>002 237923 035</v>
          </cell>
          <cell r="L335">
            <v>345</v>
          </cell>
          <cell r="M335">
            <v>205</v>
          </cell>
          <cell r="N335">
            <v>0</v>
          </cell>
          <cell r="O335">
            <v>150</v>
          </cell>
        </row>
        <row r="336">
          <cell r="A336" t="str">
            <v>P00824</v>
          </cell>
          <cell r="B336" t="str">
            <v>MADHAVAN ASSARI</v>
          </cell>
          <cell r="C336" t="str">
            <v>PROJECTS</v>
          </cell>
          <cell r="D336" t="str">
            <v>PLANNING AND PRODUCTION CONTROL</v>
          </cell>
          <cell r="E336" t="str">
            <v>EXP</v>
          </cell>
          <cell r="F336">
            <v>31225</v>
          </cell>
          <cell r="G336">
            <v>20056</v>
          </cell>
          <cell r="H336" t="str">
            <v>16LS</v>
          </cell>
          <cell r="I336" t="str">
            <v>SUPERVISOR</v>
          </cell>
          <cell r="J336" t="str">
            <v>STD CHARTERED BANK - RUWI</v>
          </cell>
          <cell r="K336" t="str">
            <v>18 1103970 01</v>
          </cell>
          <cell r="L336">
            <v>320</v>
          </cell>
          <cell r="M336">
            <v>221</v>
          </cell>
          <cell r="N336">
            <v>0</v>
          </cell>
          <cell r="O336">
            <v>135</v>
          </cell>
        </row>
        <row r="337">
          <cell r="A337" t="str">
            <v>P00861</v>
          </cell>
          <cell r="B337" t="str">
            <v>MANOJBHAI  D PRAJAPATI</v>
          </cell>
          <cell r="C337" t="str">
            <v>PROJECTS</v>
          </cell>
          <cell r="D337" t="str">
            <v>DESIGN AND DRAWING</v>
          </cell>
          <cell r="E337" t="str">
            <v>EXP</v>
          </cell>
          <cell r="F337">
            <v>33374</v>
          </cell>
          <cell r="G337">
            <v>23526</v>
          </cell>
          <cell r="H337" t="str">
            <v>15K</v>
          </cell>
          <cell r="I337" t="str">
            <v>SETTER OUT</v>
          </cell>
          <cell r="J337" t="str">
            <v>STD CHARTERED BANK - RUWI</v>
          </cell>
          <cell r="K337" t="str">
            <v>18 1107674 01</v>
          </cell>
          <cell r="L337">
            <v>400</v>
          </cell>
          <cell r="M337">
            <v>385</v>
          </cell>
          <cell r="N337">
            <v>0</v>
          </cell>
          <cell r="O337">
            <v>0</v>
          </cell>
        </row>
        <row r="338">
          <cell r="A338" t="str">
            <v>P00866</v>
          </cell>
          <cell r="B338" t="str">
            <v>ALBERT RAJKUMAR M</v>
          </cell>
          <cell r="C338" t="str">
            <v>PROJECTS</v>
          </cell>
          <cell r="D338" t="str">
            <v>DESIGN AND DRAWING</v>
          </cell>
          <cell r="E338" t="str">
            <v>EXP</v>
          </cell>
          <cell r="F338">
            <v>33400</v>
          </cell>
          <cell r="G338">
            <v>20668</v>
          </cell>
          <cell r="H338" t="str">
            <v>18N</v>
          </cell>
          <cell r="I338" t="str">
            <v>SETTER OUT</v>
          </cell>
          <cell r="J338" t="str">
            <v>H S B C - BAF</v>
          </cell>
          <cell r="K338" t="str">
            <v>002 232858 035</v>
          </cell>
          <cell r="L338">
            <v>220</v>
          </cell>
          <cell r="M338">
            <v>145</v>
          </cell>
          <cell r="N338">
            <v>0</v>
          </cell>
          <cell r="O338">
            <v>89</v>
          </cell>
        </row>
        <row r="339">
          <cell r="A339" t="str">
            <v>P00894</v>
          </cell>
          <cell r="B339" t="str">
            <v>SUNDARAN PULLIYASSER</v>
          </cell>
          <cell r="C339" t="str">
            <v>SALES AND MARKETING</v>
          </cell>
          <cell r="D339" t="str">
            <v>ESTIMATION DEPARTMENT</v>
          </cell>
          <cell r="E339" t="str">
            <v>EXP</v>
          </cell>
          <cell r="F339">
            <v>33736</v>
          </cell>
          <cell r="G339">
            <v>23883</v>
          </cell>
          <cell r="H339" t="str">
            <v>16LS</v>
          </cell>
          <cell r="I339" t="str">
            <v>ESTIMATOR</v>
          </cell>
          <cell r="J339" t="str">
            <v>STD CHARTERED BANK - RUWI</v>
          </cell>
          <cell r="K339" t="str">
            <v>18 1102613 01</v>
          </cell>
          <cell r="L339">
            <v>400</v>
          </cell>
          <cell r="M339">
            <v>213</v>
          </cell>
          <cell r="N339">
            <v>0</v>
          </cell>
          <cell r="O339">
            <v>90</v>
          </cell>
        </row>
        <row r="340">
          <cell r="A340" t="str">
            <v>P01192</v>
          </cell>
          <cell r="B340" t="str">
            <v>POORNACHANDRA UDAYA KUMAR SHET</v>
          </cell>
          <cell r="C340" t="str">
            <v>PROJECTS</v>
          </cell>
          <cell r="D340" t="str">
            <v>PROCUREMENT DEPARTMENTR</v>
          </cell>
          <cell r="E340" t="str">
            <v>EXP</v>
          </cell>
          <cell r="F340">
            <v>37485</v>
          </cell>
          <cell r="G340">
            <v>27893</v>
          </cell>
          <cell r="H340" t="str">
            <v>16LS</v>
          </cell>
          <cell r="I340" t="str">
            <v>PURCHASE OFFICER</v>
          </cell>
          <cell r="J340" t="str">
            <v>H S B C - BAF</v>
          </cell>
          <cell r="K340" t="str">
            <v>002 275196 035</v>
          </cell>
          <cell r="L340">
            <v>375</v>
          </cell>
          <cell r="M340">
            <v>195</v>
          </cell>
          <cell r="N340">
            <v>0</v>
          </cell>
          <cell r="O340">
            <v>115</v>
          </cell>
        </row>
        <row r="341">
          <cell r="A341" t="str">
            <v>P01207</v>
          </cell>
          <cell r="B341" t="str">
            <v>A D RANJITH GNANASIRI</v>
          </cell>
          <cell r="C341" t="str">
            <v>PROJECTS</v>
          </cell>
          <cell r="D341" t="str">
            <v>DESIGN AND DRAWING</v>
          </cell>
          <cell r="E341" t="str">
            <v>EXP</v>
          </cell>
          <cell r="F341">
            <v>34351</v>
          </cell>
          <cell r="G341">
            <v>19060</v>
          </cell>
          <cell r="H341" t="str">
            <v>18N</v>
          </cell>
          <cell r="I341" t="str">
            <v>JR.SETTER OUT</v>
          </cell>
          <cell r="J341" t="str">
            <v>STD CHARTERED BANK - RUWI</v>
          </cell>
          <cell r="K341" t="str">
            <v>18 1125494 01</v>
          </cell>
          <cell r="L341">
            <v>195</v>
          </cell>
          <cell r="M341">
            <v>135</v>
          </cell>
          <cell r="N341">
            <v>0</v>
          </cell>
          <cell r="O341">
            <v>71</v>
          </cell>
        </row>
        <row r="342">
          <cell r="A342" t="str">
            <v>P01220</v>
          </cell>
          <cell r="B342" t="str">
            <v>ALBERT RODRIGOES</v>
          </cell>
          <cell r="C342" t="str">
            <v>SALES AND MARKETING</v>
          </cell>
          <cell r="D342" t="str">
            <v>ESTIMATION DEPARTMENT</v>
          </cell>
          <cell r="E342" t="str">
            <v>EXP</v>
          </cell>
          <cell r="F342">
            <v>35080</v>
          </cell>
          <cell r="G342">
            <v>24747</v>
          </cell>
          <cell r="H342" t="str">
            <v>18N</v>
          </cell>
          <cell r="I342" t="str">
            <v>JR.ESTIMATOR</v>
          </cell>
          <cell r="J342" t="str">
            <v>BANK MUSCAT - GHALA</v>
          </cell>
          <cell r="K342" t="str">
            <v>59 271960084012</v>
          </cell>
          <cell r="L342">
            <v>175</v>
          </cell>
          <cell r="M342">
            <v>133</v>
          </cell>
          <cell r="N342">
            <v>0</v>
          </cell>
          <cell r="O342">
            <v>75</v>
          </cell>
        </row>
        <row r="343">
          <cell r="A343" t="str">
            <v>P01305</v>
          </cell>
          <cell r="B343" t="str">
            <v>ANAND ACHARYA</v>
          </cell>
          <cell r="C343" t="str">
            <v>SALES AND MARKETING</v>
          </cell>
          <cell r="D343" t="str">
            <v>ESTIMATION DEPARTMENT</v>
          </cell>
          <cell r="E343" t="str">
            <v>EXP</v>
          </cell>
          <cell r="F343">
            <v>33794</v>
          </cell>
          <cell r="G343">
            <v>21941</v>
          </cell>
          <cell r="H343" t="str">
            <v>13K</v>
          </cell>
          <cell r="I343" t="str">
            <v>ESTIMATOR</v>
          </cell>
          <cell r="J343" t="str">
            <v>STD CHARTERED BANK - RUWI</v>
          </cell>
          <cell r="K343" t="str">
            <v>18 1134310 01</v>
          </cell>
          <cell r="L343">
            <v>515</v>
          </cell>
          <cell r="M343">
            <v>341</v>
          </cell>
          <cell r="N343">
            <v>0</v>
          </cell>
          <cell r="O343">
            <v>0</v>
          </cell>
        </row>
        <row r="344">
          <cell r="A344" t="str">
            <v>P01383</v>
          </cell>
          <cell r="B344" t="str">
            <v>SHIVARAMA ACHARYA</v>
          </cell>
          <cell r="C344" t="str">
            <v>PROJECTS</v>
          </cell>
          <cell r="D344" t="str">
            <v>DESIGN AND DRAWING</v>
          </cell>
          <cell r="E344" t="str">
            <v>EXP</v>
          </cell>
          <cell r="F344">
            <v>34323</v>
          </cell>
          <cell r="G344">
            <v>25204</v>
          </cell>
          <cell r="H344" t="str">
            <v>16LS</v>
          </cell>
          <cell r="I344" t="str">
            <v>SETTER OUT</v>
          </cell>
          <cell r="J344" t="str">
            <v>STD CHARTERED BANK - RUWI</v>
          </cell>
          <cell r="K344" t="str">
            <v>18 0996297 01</v>
          </cell>
          <cell r="L344">
            <v>275</v>
          </cell>
          <cell r="M344">
            <v>203</v>
          </cell>
          <cell r="N344">
            <v>0</v>
          </cell>
          <cell r="O344">
            <v>90</v>
          </cell>
        </row>
        <row r="345">
          <cell r="A345" t="str">
            <v>P01385</v>
          </cell>
          <cell r="B345" t="str">
            <v>C GOVINDAN</v>
          </cell>
          <cell r="C345" t="str">
            <v>SALES AND MARKETING</v>
          </cell>
          <cell r="D345" t="str">
            <v>ESTIMATION DEPARTMENT</v>
          </cell>
          <cell r="E345" t="str">
            <v>EXP</v>
          </cell>
          <cell r="F345">
            <v>34294</v>
          </cell>
          <cell r="G345">
            <v>20213</v>
          </cell>
          <cell r="H345" t="str">
            <v>17M</v>
          </cell>
          <cell r="I345" t="str">
            <v>ESTIMATOR</v>
          </cell>
          <cell r="J345" t="str">
            <v>STD CHARTERED BANK - RUWI</v>
          </cell>
          <cell r="K345" t="str">
            <v>18 1137131 01</v>
          </cell>
          <cell r="L345">
            <v>300</v>
          </cell>
          <cell r="M345">
            <v>140</v>
          </cell>
          <cell r="N345">
            <v>0</v>
          </cell>
          <cell r="O345">
            <v>80</v>
          </cell>
        </row>
        <row r="346">
          <cell r="A346" t="str">
            <v>P01422</v>
          </cell>
          <cell r="B346" t="str">
            <v>K.P.PAVITHRAN</v>
          </cell>
          <cell r="C346" t="str">
            <v>PROJECTS</v>
          </cell>
          <cell r="D346" t="str">
            <v>CONTRACTS DEPARTMENT</v>
          </cell>
          <cell r="E346" t="str">
            <v>EXP</v>
          </cell>
          <cell r="F346">
            <v>35232</v>
          </cell>
          <cell r="G346">
            <v>23600</v>
          </cell>
          <cell r="H346" t="str">
            <v>17M</v>
          </cell>
          <cell r="I346" t="str">
            <v>SUPERVISOR</v>
          </cell>
          <cell r="J346" t="str">
            <v>DUBAI EMPLOYEES</v>
          </cell>
          <cell r="K346" t="str">
            <v>XXX-XXX-XXX</v>
          </cell>
          <cell r="L346">
            <v>378</v>
          </cell>
          <cell r="M346">
            <v>45</v>
          </cell>
          <cell r="N346">
            <v>0</v>
          </cell>
          <cell r="O346">
            <v>99</v>
          </cell>
        </row>
        <row r="347">
          <cell r="A347" t="str">
            <v>P01474</v>
          </cell>
          <cell r="B347" t="str">
            <v>NANU ASHOKAN</v>
          </cell>
          <cell r="C347" t="str">
            <v>PROJECTS</v>
          </cell>
          <cell r="D347" t="str">
            <v>DESIGN AND DRAWING</v>
          </cell>
          <cell r="E347" t="str">
            <v>EXP</v>
          </cell>
          <cell r="F347">
            <v>36127</v>
          </cell>
          <cell r="G347">
            <v>21529</v>
          </cell>
          <cell r="H347" t="str">
            <v>16LS</v>
          </cell>
          <cell r="I347" t="str">
            <v>SETTER OUT</v>
          </cell>
          <cell r="J347" t="str">
            <v>H S B C - BAF</v>
          </cell>
          <cell r="K347" t="str">
            <v>002 161982 001</v>
          </cell>
          <cell r="L347">
            <v>250</v>
          </cell>
          <cell r="M347">
            <v>203</v>
          </cell>
          <cell r="N347">
            <v>0</v>
          </cell>
          <cell r="O347">
            <v>90</v>
          </cell>
        </row>
        <row r="348">
          <cell r="A348" t="str">
            <v>P01478</v>
          </cell>
          <cell r="B348" t="str">
            <v>HAFIDH DARWISH AL SALEHI</v>
          </cell>
          <cell r="C348" t="str">
            <v>ADMINISTRATION</v>
          </cell>
          <cell r="D348" t="str">
            <v>ADMIN</v>
          </cell>
          <cell r="E348" t="str">
            <v>OMN</v>
          </cell>
          <cell r="F348">
            <v>36193</v>
          </cell>
          <cell r="G348">
            <v>27877</v>
          </cell>
          <cell r="H348" t="str">
            <v>17M</v>
          </cell>
          <cell r="I348" t="str">
            <v>ADMIN.ASSISTANT</v>
          </cell>
          <cell r="J348" t="str">
            <v>N B O - ALKHUWAIR</v>
          </cell>
          <cell r="K348" t="str">
            <v>1016-343101001</v>
          </cell>
          <cell r="L348">
            <v>185</v>
          </cell>
          <cell r="M348">
            <v>110</v>
          </cell>
          <cell r="N348">
            <v>0</v>
          </cell>
          <cell r="O348">
            <v>45</v>
          </cell>
        </row>
        <row r="349">
          <cell r="A349" t="str">
            <v>P01715</v>
          </cell>
          <cell r="B349" t="str">
            <v>K.P.RAMACHANDRAN</v>
          </cell>
          <cell r="C349" t="str">
            <v>PROJECTS</v>
          </cell>
          <cell r="D349" t="str">
            <v>DESIGN AND DRAWING</v>
          </cell>
          <cell r="E349" t="str">
            <v>EXP</v>
          </cell>
          <cell r="F349">
            <v>36398</v>
          </cell>
          <cell r="G349">
            <v>28270</v>
          </cell>
          <cell r="H349" t="str">
            <v>18N</v>
          </cell>
          <cell r="I349" t="str">
            <v>JR.SETTER OUT</v>
          </cell>
          <cell r="J349" t="str">
            <v>STD CHARTERED BANK - RUWI</v>
          </cell>
          <cell r="K349" t="str">
            <v>18 1144111 01</v>
          </cell>
          <cell r="L349">
            <v>210</v>
          </cell>
          <cell r="M349">
            <v>140</v>
          </cell>
          <cell r="N349">
            <v>0</v>
          </cell>
          <cell r="O349">
            <v>80</v>
          </cell>
        </row>
        <row r="350">
          <cell r="A350" t="str">
            <v>P03008</v>
          </cell>
          <cell r="B350" t="str">
            <v>HUMAID AMAR SUROOH AL HATMI</v>
          </cell>
          <cell r="C350" t="str">
            <v>PROJECTS</v>
          </cell>
          <cell r="D350" t="str">
            <v>DESIGN AND DRAWING</v>
          </cell>
          <cell r="E350" t="str">
            <v>OMN</v>
          </cell>
          <cell r="F350">
            <v>37895</v>
          </cell>
          <cell r="G350">
            <v>29221</v>
          </cell>
          <cell r="H350" t="str">
            <v>18N</v>
          </cell>
          <cell r="I350" t="str">
            <v>JR.SETTER OUT</v>
          </cell>
          <cell r="J350" t="str">
            <v>N B O - AZAIBA</v>
          </cell>
          <cell r="K350" t="str">
            <v>1051 560991 017</v>
          </cell>
          <cell r="L350">
            <v>250</v>
          </cell>
          <cell r="M350">
            <v>140</v>
          </cell>
          <cell r="N350">
            <v>0</v>
          </cell>
          <cell r="O350">
            <v>82.5</v>
          </cell>
        </row>
        <row r="351">
          <cell r="A351" t="str">
            <v>P03009</v>
          </cell>
          <cell r="B351" t="str">
            <v>SANDEEP KUMAR G ACHARI</v>
          </cell>
          <cell r="C351" t="str">
            <v>SALES AND MARKETING</v>
          </cell>
          <cell r="D351" t="str">
            <v>INTERIOR DESIGN AND FURNISHING DEPARTMENT</v>
          </cell>
          <cell r="E351" t="str">
            <v>EXP</v>
          </cell>
          <cell r="F351">
            <v>37933</v>
          </cell>
          <cell r="G351">
            <v>29303</v>
          </cell>
          <cell r="H351" t="str">
            <v>16LS</v>
          </cell>
          <cell r="I351" t="str">
            <v>AUTOCAD DESIGNER</v>
          </cell>
          <cell r="J351" t="str">
            <v>STD CHARTERED BANK - RUWI</v>
          </cell>
          <cell r="K351" t="str">
            <v>18 1139762 01</v>
          </cell>
          <cell r="L351">
            <v>205</v>
          </cell>
          <cell r="M351">
            <v>163</v>
          </cell>
          <cell r="N351">
            <v>0</v>
          </cell>
          <cell r="O351">
            <v>70</v>
          </cell>
        </row>
        <row r="352">
          <cell r="A352" t="str">
            <v>P03023</v>
          </cell>
          <cell r="B352" t="str">
            <v>ACHANKUNJU JUBY</v>
          </cell>
          <cell r="C352" t="str">
            <v>SALES AND MARKETING</v>
          </cell>
          <cell r="D352" t="str">
            <v>INTERIOR DESIGN AND FURNISHING DEPARTMENT</v>
          </cell>
          <cell r="E352" t="str">
            <v>EXP</v>
          </cell>
          <cell r="F352">
            <v>38237</v>
          </cell>
          <cell r="G352">
            <v>29361</v>
          </cell>
          <cell r="H352" t="str">
            <v>18N</v>
          </cell>
          <cell r="I352" t="str">
            <v>I.D.F.D. ASSISTANT</v>
          </cell>
          <cell r="J352" t="str">
            <v>STD CHARTERED BANK - RUWI</v>
          </cell>
          <cell r="K352" t="str">
            <v>18 1142321 01</v>
          </cell>
          <cell r="L352">
            <v>180</v>
          </cell>
          <cell r="M352">
            <v>108</v>
          </cell>
          <cell r="N352">
            <v>0</v>
          </cell>
          <cell r="O352">
            <v>60</v>
          </cell>
        </row>
        <row r="353">
          <cell r="A353" t="str">
            <v>PA0019</v>
          </cell>
          <cell r="B353" t="str">
            <v>ALI KHALIFA ALI ALHINAI</v>
          </cell>
          <cell r="C353" t="str">
            <v>PROJECTS</v>
          </cell>
          <cell r="D353" t="str">
            <v>CONTRACTS DEPARTMENT</v>
          </cell>
          <cell r="E353" t="str">
            <v>OMN</v>
          </cell>
          <cell r="F353">
            <v>33201</v>
          </cell>
          <cell r="G353">
            <v>25204</v>
          </cell>
          <cell r="H353" t="str">
            <v>16LS</v>
          </cell>
          <cell r="I353" t="str">
            <v>ASSISTANT PROJECT CO-ORDIN</v>
          </cell>
          <cell r="J353" t="str">
            <v>BANK MUSCAT - HATATHOUSE</v>
          </cell>
          <cell r="K353" t="str">
            <v>26 11222008401</v>
          </cell>
          <cell r="L353">
            <v>395</v>
          </cell>
          <cell r="M353">
            <v>215</v>
          </cell>
          <cell r="N353">
            <v>0</v>
          </cell>
          <cell r="O353">
            <v>69</v>
          </cell>
        </row>
        <row r="354">
          <cell r="A354" t="str">
            <v>PA0027</v>
          </cell>
          <cell r="B354" t="str">
            <v>ABDULRASOOL MUSAFIR S AL BALUC</v>
          </cell>
          <cell r="C354" t="str">
            <v>ADMINISTRATION</v>
          </cell>
          <cell r="D354" t="str">
            <v>PERSONNEL RELATIONS</v>
          </cell>
          <cell r="E354" t="str">
            <v>OMN</v>
          </cell>
          <cell r="F354">
            <v>35065</v>
          </cell>
          <cell r="G354">
            <v>21916</v>
          </cell>
          <cell r="H354" t="str">
            <v>16LS</v>
          </cell>
          <cell r="I354" t="str">
            <v>OFFICER-PUBLIC RELATIONS</v>
          </cell>
          <cell r="J354" t="str">
            <v>N B O - RUWI</v>
          </cell>
          <cell r="K354" t="str">
            <v>1049 194836 17</v>
          </cell>
          <cell r="L354">
            <v>385</v>
          </cell>
          <cell r="M354">
            <v>240</v>
          </cell>
          <cell r="N354">
            <v>0</v>
          </cell>
          <cell r="O354">
            <v>0</v>
          </cell>
        </row>
        <row r="355">
          <cell r="A355" t="str">
            <v>PA0137</v>
          </cell>
          <cell r="B355" t="str">
            <v>ALFONSO B BELITA</v>
          </cell>
          <cell r="C355" t="str">
            <v>PROJECTS</v>
          </cell>
          <cell r="D355" t="str">
            <v>DESIGN AND DRAWING</v>
          </cell>
          <cell r="E355" t="str">
            <v>EXP</v>
          </cell>
          <cell r="F355">
            <v>36701</v>
          </cell>
          <cell r="G355">
            <v>24929</v>
          </cell>
          <cell r="H355" t="str">
            <v>11J</v>
          </cell>
          <cell r="I355" t="str">
            <v>SR.CO-ORDINATOR-PROJECTS</v>
          </cell>
          <cell r="J355" t="str">
            <v>H S B C - BAF</v>
          </cell>
          <cell r="K355" t="str">
            <v>002-217750-035</v>
          </cell>
          <cell r="L355">
            <v>555</v>
          </cell>
          <cell r="M355">
            <v>413</v>
          </cell>
          <cell r="N355">
            <v>0</v>
          </cell>
          <cell r="O355">
            <v>0</v>
          </cell>
        </row>
        <row r="356">
          <cell r="A356" t="str">
            <v>PA0140</v>
          </cell>
          <cell r="B356" t="str">
            <v>ARNEL B LINDO</v>
          </cell>
          <cell r="C356" t="str">
            <v>SALES AND MARKETING</v>
          </cell>
          <cell r="D356" t="str">
            <v>INTERIOR DESIGN AND FURNISHING DEPARTMENT</v>
          </cell>
          <cell r="E356" t="str">
            <v>EXP</v>
          </cell>
          <cell r="F356">
            <v>35686</v>
          </cell>
          <cell r="G356">
            <v>23226</v>
          </cell>
          <cell r="H356" t="str">
            <v>11K</v>
          </cell>
          <cell r="I356" t="str">
            <v>INTERIOR DESIGNER</v>
          </cell>
          <cell r="J356" t="str">
            <v>H S B C - BAF</v>
          </cell>
          <cell r="K356" t="str">
            <v>002-217172-035</v>
          </cell>
          <cell r="L356">
            <v>585</v>
          </cell>
          <cell r="M356">
            <v>506</v>
          </cell>
          <cell r="N356">
            <v>0</v>
          </cell>
          <cell r="O356">
            <v>0</v>
          </cell>
        </row>
        <row r="357">
          <cell r="A357" t="str">
            <v>PA0141</v>
          </cell>
          <cell r="B357" t="str">
            <v>K.S ANATHARAMAN</v>
          </cell>
          <cell r="C357" t="str">
            <v>PROJECTS</v>
          </cell>
          <cell r="D357" t="str">
            <v>PLANNING AND PRODUCTION CONTROL</v>
          </cell>
          <cell r="E357" t="str">
            <v>EXP</v>
          </cell>
          <cell r="F357">
            <v>37541</v>
          </cell>
          <cell r="G357">
            <v>25310</v>
          </cell>
          <cell r="H357" t="str">
            <v>14K</v>
          </cell>
          <cell r="I357" t="str">
            <v>ENGINEER-MAINTENANCE</v>
          </cell>
          <cell r="J357" t="str">
            <v>BANK MUSCAT - GHALA</v>
          </cell>
          <cell r="K357" t="str">
            <v>59 84156008401</v>
          </cell>
          <cell r="L357">
            <v>445</v>
          </cell>
          <cell r="M357">
            <v>306</v>
          </cell>
          <cell r="N357">
            <v>0</v>
          </cell>
          <cell r="O357">
            <v>0</v>
          </cell>
        </row>
        <row r="358">
          <cell r="A358" t="str">
            <v>PA0147</v>
          </cell>
          <cell r="B358" t="str">
            <v>ASMA KHALFAN ABDULLAH AL HADID</v>
          </cell>
          <cell r="C358" t="str">
            <v>ADMINISTRATION</v>
          </cell>
          <cell r="D358" t="str">
            <v>PERSONNEL RELATIONS</v>
          </cell>
          <cell r="E358" t="str">
            <v>OMN</v>
          </cell>
          <cell r="F358">
            <v>38591</v>
          </cell>
          <cell r="G358">
            <v>30734</v>
          </cell>
          <cell r="H358" t="str">
            <v>19O</v>
          </cell>
          <cell r="I358" t="str">
            <v>ARABIC TYPIST</v>
          </cell>
          <cell r="J358" t="str">
            <v>BANK MUSCAT - ALKHUWAIR</v>
          </cell>
          <cell r="K358" t="str">
            <v>142 161070084014</v>
          </cell>
          <cell r="L358">
            <v>160</v>
          </cell>
          <cell r="M358">
            <v>115</v>
          </cell>
          <cell r="N358">
            <v>0</v>
          </cell>
          <cell r="O358">
            <v>0</v>
          </cell>
        </row>
        <row r="359">
          <cell r="A359" t="str">
            <v>PA0149</v>
          </cell>
          <cell r="B359" t="str">
            <v>ANOOP KRISHNAN</v>
          </cell>
          <cell r="C359" t="str">
            <v>PROJECTS</v>
          </cell>
          <cell r="D359" t="str">
            <v>CONTRACTS DEPARTMENT</v>
          </cell>
          <cell r="E359" t="str">
            <v>EXP</v>
          </cell>
          <cell r="F359">
            <v>39310</v>
          </cell>
          <cell r="G359">
            <v>29737</v>
          </cell>
          <cell r="H359" t="str">
            <v>17M</v>
          </cell>
          <cell r="I359" t="str">
            <v>SITE SUPERVISOR</v>
          </cell>
          <cell r="J359" t="str">
            <v>STD CHARTERED BANK - RUWI</v>
          </cell>
          <cell r="K359" t="str">
            <v>01 1240889 01</v>
          </cell>
          <cell r="L359">
            <v>435</v>
          </cell>
          <cell r="M359">
            <v>128</v>
          </cell>
          <cell r="N359">
            <v>0</v>
          </cell>
          <cell r="O359">
            <v>0</v>
          </cell>
        </row>
        <row r="360">
          <cell r="A360" t="str">
            <v>PA0150</v>
          </cell>
          <cell r="B360" t="str">
            <v>ASHOK BECHAN SHARMA</v>
          </cell>
          <cell r="C360" t="str">
            <v>PROJECTS</v>
          </cell>
          <cell r="D360" t="str">
            <v>CONTRACTS DEPARTMENT</v>
          </cell>
          <cell r="E360" t="str">
            <v>EXP</v>
          </cell>
          <cell r="F360">
            <v>39314</v>
          </cell>
          <cell r="G360">
            <v>28347</v>
          </cell>
          <cell r="H360" t="str">
            <v>18N</v>
          </cell>
          <cell r="I360" t="str">
            <v>PROJECT SUPERVISOR</v>
          </cell>
          <cell r="J360" t="str">
            <v>BANK MUSCAT - GHALA INDUSTRIAL</v>
          </cell>
          <cell r="K360" t="str">
            <v>0167 197860091016</v>
          </cell>
          <cell r="L360">
            <v>195</v>
          </cell>
          <cell r="M360">
            <v>23</v>
          </cell>
          <cell r="N360">
            <v>0</v>
          </cell>
          <cell r="O360">
            <v>67</v>
          </cell>
        </row>
        <row r="361">
          <cell r="A361" t="str">
            <v>PA0151</v>
          </cell>
          <cell r="B361" t="str">
            <v>ANTONY BIBBIN JOHN</v>
          </cell>
          <cell r="C361" t="str">
            <v>PROJECTS</v>
          </cell>
          <cell r="D361" t="str">
            <v>PROCUREMENT DEPARTMENTR</v>
          </cell>
          <cell r="E361" t="str">
            <v>EXP</v>
          </cell>
          <cell r="F361">
            <v>39464</v>
          </cell>
          <cell r="G361">
            <v>24870</v>
          </cell>
          <cell r="H361" t="str">
            <v>08H</v>
          </cell>
          <cell r="I361" t="str">
            <v>MANAGER-COMMERCIAL</v>
          </cell>
          <cell r="J361" t="str">
            <v>BANK MUSCAT - GHALA INDUSTRIAL</v>
          </cell>
          <cell r="K361" t="str">
            <v>0167 1909 2008 4015</v>
          </cell>
          <cell r="L361">
            <v>925</v>
          </cell>
          <cell r="M361">
            <v>790</v>
          </cell>
          <cell r="N361">
            <v>0</v>
          </cell>
          <cell r="O361">
            <v>0</v>
          </cell>
        </row>
        <row r="362">
          <cell r="A362" t="str">
            <v>PA0154</v>
          </cell>
          <cell r="B362" t="str">
            <v>ASLAM QADER BAKHSH AL BULUSHI</v>
          </cell>
          <cell r="C362" t="str">
            <v>FINANCE</v>
          </cell>
          <cell r="D362" t="str">
            <v>ACCOUNTS</v>
          </cell>
          <cell r="E362" t="str">
            <v>OMN</v>
          </cell>
          <cell r="F362">
            <v>39783</v>
          </cell>
          <cell r="G362">
            <v>28340</v>
          </cell>
          <cell r="H362" t="str">
            <v>16LM</v>
          </cell>
          <cell r="I362" t="str">
            <v>ACCOUNTANT / GENERAL</v>
          </cell>
          <cell r="J362" t="str">
            <v>H S B C - BAF</v>
          </cell>
          <cell r="K362" t="str">
            <v>002 290849 035</v>
          </cell>
          <cell r="L362">
            <v>325</v>
          </cell>
          <cell r="M362">
            <v>225</v>
          </cell>
          <cell r="N362">
            <v>0</v>
          </cell>
          <cell r="O362">
            <v>0</v>
          </cell>
        </row>
        <row r="363">
          <cell r="A363" t="str">
            <v>PB0003</v>
          </cell>
          <cell r="B363" t="str">
            <v>BENITO M POLITO</v>
          </cell>
          <cell r="C363" t="str">
            <v>PROJECTS</v>
          </cell>
          <cell r="D363" t="str">
            <v>DESIGN AND DRAWING</v>
          </cell>
          <cell r="E363" t="str">
            <v>EXP</v>
          </cell>
          <cell r="F363">
            <v>35413</v>
          </cell>
          <cell r="G363">
            <v>25051</v>
          </cell>
          <cell r="H363" t="str">
            <v>10J</v>
          </cell>
          <cell r="I363" t="str">
            <v>SR.CO-ORDINATOR-PROJECTS</v>
          </cell>
          <cell r="J363" t="str">
            <v>H S B C - QURUM</v>
          </cell>
          <cell r="K363" t="str">
            <v>001 021211 035</v>
          </cell>
          <cell r="L363">
            <v>645</v>
          </cell>
          <cell r="M363">
            <v>523</v>
          </cell>
          <cell r="N363">
            <v>0</v>
          </cell>
          <cell r="O363">
            <v>0</v>
          </cell>
        </row>
        <row r="364">
          <cell r="A364" t="str">
            <v>PB0006</v>
          </cell>
          <cell r="B364" t="str">
            <v>BUTHAINA RASHID SAIF AL HINAI</v>
          </cell>
          <cell r="C364" t="str">
            <v>SALES AND MARKETING</v>
          </cell>
          <cell r="D364" t="str">
            <v>MARKETING DEPARTMENT</v>
          </cell>
          <cell r="E364" t="str">
            <v>OMN</v>
          </cell>
          <cell r="F364">
            <v>38596</v>
          </cell>
          <cell r="G364">
            <v>30699</v>
          </cell>
          <cell r="H364" t="str">
            <v>18N</v>
          </cell>
          <cell r="I364" t="str">
            <v>SECRETARY</v>
          </cell>
          <cell r="J364" t="str">
            <v>BANK MUSCAT - GHALA</v>
          </cell>
          <cell r="K364" t="str">
            <v>59 27188008401</v>
          </cell>
          <cell r="L364">
            <v>215</v>
          </cell>
          <cell r="M364">
            <v>125</v>
          </cell>
          <cell r="N364">
            <v>0</v>
          </cell>
          <cell r="O364">
            <v>0</v>
          </cell>
        </row>
        <row r="365">
          <cell r="A365" t="str">
            <v>PB0011</v>
          </cell>
          <cell r="B365" t="str">
            <v>BIJOY JAMES</v>
          </cell>
          <cell r="C365" t="str">
            <v>PROJECTS</v>
          </cell>
          <cell r="D365" t="str">
            <v>DESIGN AND DRAWING</v>
          </cell>
          <cell r="E365" t="str">
            <v>EXP</v>
          </cell>
          <cell r="F365">
            <v>38452</v>
          </cell>
          <cell r="G365">
            <v>27181</v>
          </cell>
          <cell r="H365" t="str">
            <v>12K</v>
          </cell>
          <cell r="I365" t="str">
            <v>SENIOR SETTER OUT</v>
          </cell>
          <cell r="J365" t="str">
            <v>STD CHARTERED BANK - RUWI</v>
          </cell>
          <cell r="K365" t="str">
            <v>01 0994197 01</v>
          </cell>
          <cell r="L365">
            <v>480</v>
          </cell>
          <cell r="M365">
            <v>418</v>
          </cell>
          <cell r="N365">
            <v>0</v>
          </cell>
          <cell r="O365">
            <v>0</v>
          </cell>
        </row>
        <row r="366">
          <cell r="A366" t="str">
            <v>PB0012</v>
          </cell>
          <cell r="B366" t="str">
            <v>BENNY B PHILIP</v>
          </cell>
          <cell r="C366" t="str">
            <v>ADMINISTRATION</v>
          </cell>
          <cell r="D366" t="str">
            <v>HUMAN RESOURCE</v>
          </cell>
          <cell r="E366" t="str">
            <v>EXP</v>
          </cell>
          <cell r="F366">
            <v>36894</v>
          </cell>
          <cell r="G366">
            <v>24692</v>
          </cell>
          <cell r="H366" t="str">
            <v>14K</v>
          </cell>
          <cell r="I366" t="str">
            <v>ASSISTANT MANAGER - HR</v>
          </cell>
          <cell r="J366" t="str">
            <v>BANK MUSCAT - ALKHUWAIR</v>
          </cell>
          <cell r="K366" t="str">
            <v>142 1318500840</v>
          </cell>
          <cell r="L366">
            <v>420</v>
          </cell>
          <cell r="M366">
            <v>473</v>
          </cell>
          <cell r="N366">
            <v>0</v>
          </cell>
          <cell r="O366">
            <v>0</v>
          </cell>
        </row>
        <row r="367">
          <cell r="A367" t="str">
            <v>PB0013</v>
          </cell>
          <cell r="B367" t="str">
            <v>BINDU JOHN</v>
          </cell>
          <cell r="C367" t="str">
            <v>ADMINISTRATION</v>
          </cell>
          <cell r="D367" t="str">
            <v>ADMIN</v>
          </cell>
          <cell r="E367" t="str">
            <v>EXP</v>
          </cell>
          <cell r="F367">
            <v>38857</v>
          </cell>
          <cell r="G367">
            <v>28244</v>
          </cell>
          <cell r="H367" t="str">
            <v>18N</v>
          </cell>
          <cell r="I367" t="str">
            <v>STAFF NURSE</v>
          </cell>
          <cell r="J367" t="str">
            <v>STD CHARTERED BANK - RUWI</v>
          </cell>
          <cell r="K367" t="str">
            <v>18 1232355 01</v>
          </cell>
          <cell r="L367">
            <v>290</v>
          </cell>
          <cell r="M367">
            <v>138</v>
          </cell>
          <cell r="N367">
            <v>0</v>
          </cell>
          <cell r="O367">
            <v>0</v>
          </cell>
        </row>
        <row r="368">
          <cell r="A368" t="str">
            <v>PC0003</v>
          </cell>
          <cell r="B368" t="str">
            <v>CLARISSA AVENIDA SARCIA</v>
          </cell>
          <cell r="C368" t="str">
            <v>SALES AND MARKETING</v>
          </cell>
          <cell r="D368" t="str">
            <v>ESTIMATION DEPARTMENT</v>
          </cell>
          <cell r="E368" t="str">
            <v>EXP</v>
          </cell>
          <cell r="F368">
            <v>39811</v>
          </cell>
          <cell r="G368">
            <v>28664</v>
          </cell>
          <cell r="H368" t="str">
            <v>16LS</v>
          </cell>
          <cell r="I368" t="str">
            <v>ESTIMATOR</v>
          </cell>
          <cell r="J368" t="str">
            <v>H S B C - BAF</v>
          </cell>
          <cell r="K368" t="str">
            <v>002 256782 035</v>
          </cell>
          <cell r="L368">
            <v>220</v>
          </cell>
          <cell r="M368">
            <v>180</v>
          </cell>
          <cell r="N368">
            <v>0</v>
          </cell>
          <cell r="O368">
            <v>88</v>
          </cell>
        </row>
        <row r="369">
          <cell r="A369" t="str">
            <v>PD0021</v>
          </cell>
          <cell r="B369" t="str">
            <v>MUDHAL PURAYIDATHIL DEVADAS</v>
          </cell>
          <cell r="C369" t="str">
            <v>PROJECTS</v>
          </cell>
          <cell r="D369" t="str">
            <v>PLANNING AND PRODUCTION CONTROL</v>
          </cell>
          <cell r="E369" t="str">
            <v>EXP</v>
          </cell>
          <cell r="F369">
            <v>33974</v>
          </cell>
          <cell r="G369">
            <v>24722</v>
          </cell>
          <cell r="H369" t="str">
            <v>15K</v>
          </cell>
          <cell r="I369" t="str">
            <v>TRANSPORT SUPERVISOR</v>
          </cell>
          <cell r="J369" t="str">
            <v>H S B C - BAF</v>
          </cell>
          <cell r="K369" t="str">
            <v>002 233351 001</v>
          </cell>
          <cell r="L369">
            <v>400</v>
          </cell>
          <cell r="M369">
            <v>413</v>
          </cell>
          <cell r="N369">
            <v>0</v>
          </cell>
          <cell r="O369">
            <v>0</v>
          </cell>
        </row>
        <row r="370">
          <cell r="A370" t="str">
            <v>PD0024</v>
          </cell>
          <cell r="B370" t="str">
            <v>A P DEVAIAH</v>
          </cell>
          <cell r="C370" t="str">
            <v>PROJECTS</v>
          </cell>
          <cell r="D370" t="str">
            <v>PLANNING AND PRODUCTION CONTROL</v>
          </cell>
          <cell r="E370" t="str">
            <v>EXP</v>
          </cell>
          <cell r="F370">
            <v>36586</v>
          </cell>
          <cell r="G370">
            <v>23477</v>
          </cell>
          <cell r="H370" t="str">
            <v>07G</v>
          </cell>
          <cell r="I370" t="str">
            <v>DEPUTY GENERAL MANAGER - MANUFACTURING</v>
          </cell>
          <cell r="J370" t="str">
            <v>H S B C - QURUM</v>
          </cell>
          <cell r="K370" t="str">
            <v>001-032853-035</v>
          </cell>
          <cell r="L370">
            <v>1295</v>
          </cell>
          <cell r="M370">
            <v>1089</v>
          </cell>
          <cell r="N370">
            <v>0</v>
          </cell>
          <cell r="O370">
            <v>0</v>
          </cell>
        </row>
        <row r="371">
          <cell r="A371" t="str">
            <v>PD0026</v>
          </cell>
          <cell r="B371" t="str">
            <v>DIGVIJAY VISHWAKARMA</v>
          </cell>
          <cell r="C371" t="str">
            <v>PROJECTS</v>
          </cell>
          <cell r="D371" t="str">
            <v>CONTRACTS DEPARTMENT</v>
          </cell>
          <cell r="E371" t="str">
            <v>EXP</v>
          </cell>
          <cell r="F371">
            <v>39378</v>
          </cell>
          <cell r="G371">
            <v>29770</v>
          </cell>
          <cell r="H371" t="str">
            <v>17M</v>
          </cell>
          <cell r="I371" t="str">
            <v>PROJECT SUPERVISOR</v>
          </cell>
          <cell r="J371" t="str">
            <v>BANK MUSCAT - GHALA INDUSTRIAL</v>
          </cell>
          <cell r="K371" t="str">
            <v>0167 22500008401</v>
          </cell>
          <cell r="L371">
            <v>290</v>
          </cell>
          <cell r="M371">
            <v>28</v>
          </cell>
          <cell r="N371">
            <v>0</v>
          </cell>
          <cell r="O371">
            <v>139</v>
          </cell>
        </row>
        <row r="372">
          <cell r="A372" t="str">
            <v>PE0003</v>
          </cell>
          <cell r="B372" t="str">
            <v>ESSA SAID OBAID AL HINAI</v>
          </cell>
          <cell r="C372" t="str">
            <v>SALES AND MARKETING</v>
          </cell>
          <cell r="D372" t="str">
            <v>INTERIOR DESIGN AND FURNISHING DEPARTMENT</v>
          </cell>
          <cell r="E372" t="str">
            <v>OMN</v>
          </cell>
          <cell r="F372">
            <v>37469</v>
          </cell>
          <cell r="G372">
            <v>24995</v>
          </cell>
          <cell r="H372" t="str">
            <v>18N</v>
          </cell>
          <cell r="I372" t="str">
            <v>SALES EXECUTIVE</v>
          </cell>
          <cell r="J372" t="str">
            <v>N B O - AZAIBA</v>
          </cell>
          <cell r="K372" t="str">
            <v>1051-384523017</v>
          </cell>
          <cell r="L372">
            <v>265</v>
          </cell>
          <cell r="M372">
            <v>300</v>
          </cell>
          <cell r="N372">
            <v>0</v>
          </cell>
          <cell r="O372">
            <v>0</v>
          </cell>
        </row>
        <row r="373">
          <cell r="A373" t="str">
            <v>PE0006</v>
          </cell>
          <cell r="B373" t="str">
            <v>EMERSON SENGA BAQUIRAN</v>
          </cell>
          <cell r="C373" t="str">
            <v>SALES AND MARKETING</v>
          </cell>
          <cell r="D373" t="str">
            <v>ESTIMATION DEPARTMENT</v>
          </cell>
          <cell r="E373" t="str">
            <v>EXP</v>
          </cell>
          <cell r="F373">
            <v>39559</v>
          </cell>
          <cell r="G373">
            <v>24953</v>
          </cell>
          <cell r="H373" t="str">
            <v>16LM</v>
          </cell>
          <cell r="I373" t="str">
            <v>ESTIMATOR</v>
          </cell>
          <cell r="J373" t="str">
            <v>BANK MUSCAT - MBD</v>
          </cell>
          <cell r="K373" t="str">
            <v>0023 82725 0084017</v>
          </cell>
          <cell r="L373">
            <v>260</v>
          </cell>
          <cell r="M373">
            <v>270</v>
          </cell>
          <cell r="N373">
            <v>0</v>
          </cell>
          <cell r="O373">
            <v>0</v>
          </cell>
        </row>
        <row r="374">
          <cell r="A374" t="str">
            <v>PF0010</v>
          </cell>
          <cell r="B374" t="str">
            <v>FATIMA BARWANI</v>
          </cell>
          <cell r="C374" t="str">
            <v>ADMINISTRATION</v>
          </cell>
          <cell r="D374" t="str">
            <v>ADMIN</v>
          </cell>
          <cell r="E374" t="str">
            <v>OMN</v>
          </cell>
          <cell r="F374">
            <v>33918</v>
          </cell>
          <cell r="G374">
            <v>21166</v>
          </cell>
          <cell r="H374" t="str">
            <v>16LM</v>
          </cell>
          <cell r="I374" t="str">
            <v>ASSISTANT MANAGER - PERSONNEL</v>
          </cell>
          <cell r="J374" t="str">
            <v>H S B C - BAF</v>
          </cell>
          <cell r="K374" t="str">
            <v>002 009405 035</v>
          </cell>
          <cell r="L374">
            <v>360</v>
          </cell>
          <cell r="M374">
            <v>270</v>
          </cell>
          <cell r="N374">
            <v>0</v>
          </cell>
          <cell r="O374">
            <v>0</v>
          </cell>
        </row>
        <row r="375">
          <cell r="A375" t="str">
            <v>PF0015</v>
          </cell>
          <cell r="B375" t="str">
            <v>FATHIYA SAID KHATIM AL JULANDA</v>
          </cell>
          <cell r="C375" t="str">
            <v>ADMINISTRATION</v>
          </cell>
          <cell r="D375" t="str">
            <v>ADMIN</v>
          </cell>
          <cell r="E375" t="str">
            <v>OMN</v>
          </cell>
          <cell r="F375">
            <v>38596</v>
          </cell>
          <cell r="G375">
            <v>29015</v>
          </cell>
          <cell r="H375" t="str">
            <v>19O</v>
          </cell>
          <cell r="I375" t="str">
            <v>RECEPTIONIST</v>
          </cell>
          <cell r="J375" t="str">
            <v>BANK MUSCAT - MBD</v>
          </cell>
          <cell r="K375" t="str">
            <v>23 24842008401</v>
          </cell>
          <cell r="L375">
            <v>140</v>
          </cell>
          <cell r="M375">
            <v>115</v>
          </cell>
          <cell r="N375">
            <v>0</v>
          </cell>
          <cell r="O375">
            <v>120</v>
          </cell>
        </row>
        <row r="376">
          <cell r="A376" t="str">
            <v>PG0011</v>
          </cell>
          <cell r="B376" t="str">
            <v>AMEER GHAYAS KHAN</v>
          </cell>
          <cell r="C376" t="str">
            <v>PROJECTS</v>
          </cell>
          <cell r="D376" t="str">
            <v>CONTRACTS DEPARTMENT</v>
          </cell>
          <cell r="E376" t="str">
            <v>EXP</v>
          </cell>
          <cell r="F376">
            <v>37409</v>
          </cell>
          <cell r="G376">
            <v>29787</v>
          </cell>
          <cell r="H376" t="str">
            <v>12K</v>
          </cell>
          <cell r="I376" t="str">
            <v>MANAGER-CONTRACTS</v>
          </cell>
          <cell r="J376" t="str">
            <v>H S B C - QURUM</v>
          </cell>
          <cell r="K376" t="str">
            <v>001 038686 001</v>
          </cell>
          <cell r="L376">
            <v>705</v>
          </cell>
          <cell r="M376">
            <v>589</v>
          </cell>
          <cell r="N376">
            <v>0</v>
          </cell>
          <cell r="O376">
            <v>0</v>
          </cell>
        </row>
        <row r="377">
          <cell r="A377" t="str">
            <v>PH0006</v>
          </cell>
          <cell r="B377" t="str">
            <v>HARIDASAN PONNAN MANNADIAR</v>
          </cell>
          <cell r="C377" t="str">
            <v>SALES AND MARKETING</v>
          </cell>
          <cell r="D377" t="str">
            <v>MARKETING DEPARTMENT</v>
          </cell>
          <cell r="E377" t="str">
            <v>EXP</v>
          </cell>
          <cell r="F377">
            <v>33417</v>
          </cell>
          <cell r="G377">
            <v>23872</v>
          </cell>
          <cell r="H377" t="str">
            <v>13K</v>
          </cell>
          <cell r="I377" t="str">
            <v>EXECUTIVE-MKT.CO-ORDINATION</v>
          </cell>
          <cell r="J377" t="str">
            <v>STD CHARTERED BANK - RUWI</v>
          </cell>
          <cell r="K377" t="str">
            <v>18 1099736 01</v>
          </cell>
          <cell r="L377">
            <v>500</v>
          </cell>
          <cell r="M377">
            <v>407</v>
          </cell>
          <cell r="N377">
            <v>0</v>
          </cell>
          <cell r="O377">
            <v>0</v>
          </cell>
        </row>
        <row r="378">
          <cell r="A378" t="str">
            <v>PH0007</v>
          </cell>
          <cell r="B378" t="str">
            <v>HILAL HAMAD MOHAMED AL YAHAMAD</v>
          </cell>
          <cell r="C378" t="str">
            <v>FINANCE</v>
          </cell>
          <cell r="D378" t="str">
            <v>ACCOUNTS</v>
          </cell>
          <cell r="E378" t="str">
            <v>OMN</v>
          </cell>
          <cell r="F378">
            <v>33201</v>
          </cell>
          <cell r="G378">
            <v>25569</v>
          </cell>
          <cell r="H378" t="str">
            <v>16LM</v>
          </cell>
          <cell r="I378" t="str">
            <v>ACCOUNTS EXECUTIVE</v>
          </cell>
          <cell r="J378" t="str">
            <v>BANK MUSCAT - GHALA</v>
          </cell>
          <cell r="K378" t="str">
            <v>10233 0084014</v>
          </cell>
          <cell r="L378">
            <v>400</v>
          </cell>
          <cell r="M378">
            <v>255</v>
          </cell>
          <cell r="N378">
            <v>0</v>
          </cell>
          <cell r="O378">
            <v>74</v>
          </cell>
        </row>
        <row r="379">
          <cell r="A379" t="str">
            <v>PH0039</v>
          </cell>
          <cell r="B379" t="str">
            <v>HANAN BINT SULAIMAN</v>
          </cell>
          <cell r="C379" t="str">
            <v>ADMINISTRATION</v>
          </cell>
          <cell r="D379" t="str">
            <v>ADMIN</v>
          </cell>
          <cell r="E379" t="str">
            <v>OMN</v>
          </cell>
          <cell r="F379">
            <v>34973</v>
          </cell>
          <cell r="G379">
            <v>26665</v>
          </cell>
          <cell r="H379" t="str">
            <v>16LS</v>
          </cell>
          <cell r="I379" t="str">
            <v>H. R. ASSISTANT</v>
          </cell>
          <cell r="J379" t="str">
            <v>BANK MUSCAT - GHALA</v>
          </cell>
          <cell r="K379" t="str">
            <v>59 83024008401</v>
          </cell>
          <cell r="L379">
            <v>240</v>
          </cell>
          <cell r="M379">
            <v>130</v>
          </cell>
          <cell r="N379">
            <v>0</v>
          </cell>
          <cell r="O379">
            <v>50</v>
          </cell>
        </row>
        <row r="380">
          <cell r="A380" t="str">
            <v>PH0040</v>
          </cell>
          <cell r="B380" t="str">
            <v>HAMED ALI JUMA  AL JUMA</v>
          </cell>
          <cell r="C380" t="str">
            <v>PROJECTS</v>
          </cell>
          <cell r="D380" t="str">
            <v>PLANNING AND PRODUCTION CONTROL</v>
          </cell>
          <cell r="E380" t="str">
            <v>OMN</v>
          </cell>
          <cell r="F380">
            <v>34966</v>
          </cell>
          <cell r="G380">
            <v>25058</v>
          </cell>
          <cell r="H380" t="str">
            <v>19O</v>
          </cell>
          <cell r="I380" t="str">
            <v>TRANSPORT CLERK</v>
          </cell>
          <cell r="J380" t="str">
            <v>BANK MUSCAT - ALKHUWAIR</v>
          </cell>
          <cell r="K380" t="str">
            <v>087 188330084010</v>
          </cell>
          <cell r="L380">
            <v>220</v>
          </cell>
          <cell r="M380">
            <v>185</v>
          </cell>
          <cell r="N380">
            <v>0</v>
          </cell>
          <cell r="O380">
            <v>44</v>
          </cell>
        </row>
        <row r="381">
          <cell r="A381" t="str">
            <v>PH0041</v>
          </cell>
          <cell r="B381" t="str">
            <v>HASSAN HUSSAIN AL BALUSHI</v>
          </cell>
          <cell r="C381" t="str">
            <v>PROJECTS</v>
          </cell>
          <cell r="D381" t="str">
            <v>PLANNING AND PRODUCTION CONTROL</v>
          </cell>
          <cell r="E381" t="str">
            <v>OMN</v>
          </cell>
          <cell r="F381">
            <v>35987</v>
          </cell>
          <cell r="G381">
            <v>26299</v>
          </cell>
          <cell r="H381" t="str">
            <v>16LS</v>
          </cell>
          <cell r="I381" t="str">
            <v>SUPERVISOR</v>
          </cell>
          <cell r="J381" t="str">
            <v>BANK MUSCAT - ALAMERAT</v>
          </cell>
          <cell r="K381" t="str">
            <v>75 18556008401</v>
          </cell>
          <cell r="L381">
            <v>390</v>
          </cell>
          <cell r="M381">
            <v>135</v>
          </cell>
          <cell r="N381">
            <v>0</v>
          </cell>
          <cell r="O381">
            <v>123</v>
          </cell>
        </row>
        <row r="382">
          <cell r="A382" t="str">
            <v>PH0046</v>
          </cell>
          <cell r="B382" t="str">
            <v>HENRY C.PIMENTEL</v>
          </cell>
          <cell r="C382" t="str">
            <v>SALES AND MARKETING</v>
          </cell>
          <cell r="D382" t="str">
            <v>INTERIOR DESIGN AND FURNISHING DEPARTMENT</v>
          </cell>
          <cell r="E382" t="str">
            <v>EXP</v>
          </cell>
          <cell r="F382">
            <v>37682</v>
          </cell>
          <cell r="G382">
            <v>23149</v>
          </cell>
          <cell r="H382" t="str">
            <v>14K</v>
          </cell>
          <cell r="I382" t="str">
            <v>INTERIOR DESIGNER</v>
          </cell>
          <cell r="J382" t="str">
            <v>STD CHARTERED BANK - RUWI</v>
          </cell>
          <cell r="K382" t="str">
            <v>18 1142623 01</v>
          </cell>
          <cell r="L382">
            <v>400</v>
          </cell>
          <cell r="M382">
            <v>358</v>
          </cell>
          <cell r="N382">
            <v>0</v>
          </cell>
          <cell r="O382">
            <v>0</v>
          </cell>
        </row>
        <row r="383">
          <cell r="A383" t="str">
            <v>PI0001</v>
          </cell>
          <cell r="B383" t="str">
            <v>IQBAL GULAM HUSSAIN AL BALUCHI</v>
          </cell>
          <cell r="C383" t="str">
            <v>PROJECTS</v>
          </cell>
          <cell r="D383" t="str">
            <v>PROCUREMENT DEPARTMENTR</v>
          </cell>
          <cell r="E383" t="str">
            <v>OMN</v>
          </cell>
          <cell r="F383">
            <v>31984</v>
          </cell>
          <cell r="G383">
            <v>25569</v>
          </cell>
          <cell r="H383" t="str">
            <v>16LS</v>
          </cell>
          <cell r="I383" t="str">
            <v>LOCAL PURCHASER</v>
          </cell>
          <cell r="J383" t="str">
            <v>BANK SOHAR - AZAIBA BRANCH</v>
          </cell>
          <cell r="K383" t="str">
            <v>009 010005869</v>
          </cell>
          <cell r="L383">
            <v>325</v>
          </cell>
          <cell r="M383">
            <v>187</v>
          </cell>
          <cell r="N383">
            <v>0</v>
          </cell>
          <cell r="O383">
            <v>115</v>
          </cell>
        </row>
        <row r="384">
          <cell r="A384" t="str">
            <v>PI0003</v>
          </cell>
          <cell r="B384" t="str">
            <v>IBRAHIM HILAL MOHD AL BALUSHI</v>
          </cell>
          <cell r="C384" t="str">
            <v>ADMINISTRATION</v>
          </cell>
          <cell r="D384" t="str">
            <v>ADMIN</v>
          </cell>
          <cell r="E384" t="str">
            <v>OMN</v>
          </cell>
          <cell r="F384">
            <v>35150</v>
          </cell>
          <cell r="G384">
            <v>18902</v>
          </cell>
          <cell r="H384" t="str">
            <v>18N</v>
          </cell>
          <cell r="I384" t="str">
            <v>SECURITY OFFICER</v>
          </cell>
          <cell r="J384" t="str">
            <v>BANK MUSCAT - ALKHUWAIR</v>
          </cell>
          <cell r="K384" t="str">
            <v>34 137540081010</v>
          </cell>
          <cell r="L384">
            <v>180</v>
          </cell>
          <cell r="M384">
            <v>130</v>
          </cell>
          <cell r="N384">
            <v>0</v>
          </cell>
          <cell r="O384">
            <v>0</v>
          </cell>
        </row>
        <row r="385">
          <cell r="A385" t="str">
            <v>PJ0001</v>
          </cell>
          <cell r="B385" t="str">
            <v>DEDIGAMUWAGE TYRONE JAYANTH DI</v>
          </cell>
          <cell r="C385" t="str">
            <v>PROJECTS</v>
          </cell>
          <cell r="D385" t="str">
            <v>DESIGN AND DRAWING</v>
          </cell>
          <cell r="E385" t="str">
            <v>EXP</v>
          </cell>
          <cell r="F385">
            <v>31137</v>
          </cell>
          <cell r="G385">
            <v>21818</v>
          </cell>
          <cell r="H385" t="str">
            <v>08G</v>
          </cell>
          <cell r="I385" t="str">
            <v>SR. MANAGER</v>
          </cell>
          <cell r="J385" t="str">
            <v>H S B C - BAF</v>
          </cell>
          <cell r="K385" t="str">
            <v>002 239341 035</v>
          </cell>
          <cell r="L385">
            <v>1090</v>
          </cell>
          <cell r="M385">
            <v>1084</v>
          </cell>
          <cell r="N385">
            <v>0</v>
          </cell>
          <cell r="O385">
            <v>0</v>
          </cell>
        </row>
        <row r="386">
          <cell r="A386" t="str">
            <v>PJ0002</v>
          </cell>
          <cell r="B386" t="str">
            <v>JINACHANDRAN M K</v>
          </cell>
          <cell r="C386" t="str">
            <v>FINANCE</v>
          </cell>
          <cell r="D386" t="str">
            <v>IT</v>
          </cell>
          <cell r="E386" t="str">
            <v>EXP</v>
          </cell>
          <cell r="F386">
            <v>30407</v>
          </cell>
          <cell r="G386">
            <v>19119</v>
          </cell>
          <cell r="H386" t="str">
            <v>12J</v>
          </cell>
          <cell r="I386" t="str">
            <v>PROGRAMMER</v>
          </cell>
          <cell r="J386" t="str">
            <v>H S B C - BAF</v>
          </cell>
          <cell r="K386" t="str">
            <v>002 008720 035</v>
          </cell>
          <cell r="L386">
            <v>475</v>
          </cell>
          <cell r="M386">
            <v>468</v>
          </cell>
          <cell r="N386">
            <v>0</v>
          </cell>
          <cell r="O386">
            <v>0</v>
          </cell>
        </row>
        <row r="387">
          <cell r="A387" t="str">
            <v>PJ0016</v>
          </cell>
          <cell r="B387" t="str">
            <v>JACOB ROBERT FIELD</v>
          </cell>
          <cell r="C387" t="str">
            <v>FINANCE</v>
          </cell>
          <cell r="D387" t="str">
            <v>ACCOUNTS</v>
          </cell>
          <cell r="E387" t="str">
            <v>EXP</v>
          </cell>
          <cell r="F387">
            <v>36934</v>
          </cell>
          <cell r="G387">
            <v>26768</v>
          </cell>
          <cell r="H387" t="str">
            <v>15K</v>
          </cell>
          <cell r="I387" t="str">
            <v>SENIOR EXECUTIVE - ACCOUNTS</v>
          </cell>
          <cell r="J387" t="str">
            <v>BANK MUSCAT - MBD</v>
          </cell>
          <cell r="K387" t="str">
            <v>21 82374008401</v>
          </cell>
          <cell r="L387">
            <v>275</v>
          </cell>
          <cell r="M387">
            <v>347</v>
          </cell>
          <cell r="N387">
            <v>0</v>
          </cell>
          <cell r="O387">
            <v>0</v>
          </cell>
        </row>
        <row r="388">
          <cell r="A388" t="str">
            <v>PJ0017</v>
          </cell>
          <cell r="B388" t="str">
            <v>JEBA RAJA KUMAR SATHIADAS</v>
          </cell>
          <cell r="C388" t="str">
            <v>PROJECTS</v>
          </cell>
          <cell r="D388" t="str">
            <v>CONTRACTS DEPARTMENT</v>
          </cell>
          <cell r="E388" t="str">
            <v>EXP</v>
          </cell>
          <cell r="F388">
            <v>37157</v>
          </cell>
          <cell r="G388">
            <v>25391</v>
          </cell>
          <cell r="H388" t="str">
            <v>11K</v>
          </cell>
          <cell r="I388" t="str">
            <v>MANAGER-CONTRACTS</v>
          </cell>
          <cell r="J388" t="str">
            <v>H S B C - BAF</v>
          </cell>
          <cell r="K388" t="str">
            <v>002 023190 001</v>
          </cell>
          <cell r="L388">
            <v>780</v>
          </cell>
          <cell r="M388">
            <v>567</v>
          </cell>
          <cell r="N388">
            <v>0</v>
          </cell>
          <cell r="O388">
            <v>0</v>
          </cell>
        </row>
        <row r="389">
          <cell r="A389" t="str">
            <v>PK0118</v>
          </cell>
          <cell r="B389" t="str">
            <v>KAMALAKSHAN.K.V</v>
          </cell>
          <cell r="C389" t="str">
            <v>PROJECTS</v>
          </cell>
          <cell r="D389" t="str">
            <v>PLANNING AND PRODUCTION CONTROL</v>
          </cell>
          <cell r="E389" t="str">
            <v>EXP</v>
          </cell>
          <cell r="F389">
            <v>37583</v>
          </cell>
          <cell r="G389">
            <v>24242</v>
          </cell>
          <cell r="H389" t="str">
            <v>16LS</v>
          </cell>
          <cell r="I389" t="str">
            <v>QUALITY CONTROLLER</v>
          </cell>
          <cell r="J389" t="str">
            <v>STD CHARTERED BANK - RUWI</v>
          </cell>
          <cell r="K389" t="str">
            <v>18 1101994 01</v>
          </cell>
          <cell r="L389">
            <v>400</v>
          </cell>
          <cell r="M389">
            <v>143</v>
          </cell>
          <cell r="N389">
            <v>0</v>
          </cell>
          <cell r="O389">
            <v>120</v>
          </cell>
        </row>
        <row r="390">
          <cell r="A390" t="str">
            <v>PM0005</v>
          </cell>
          <cell r="B390" t="str">
            <v>MANSOOR NASSER SALIM ALHARTHY</v>
          </cell>
          <cell r="C390" t="str">
            <v>PROJECTS</v>
          </cell>
          <cell r="D390" t="str">
            <v>CONTRACTS DEPARTMENT</v>
          </cell>
          <cell r="E390" t="str">
            <v>OMN</v>
          </cell>
          <cell r="F390">
            <v>32515</v>
          </cell>
          <cell r="G390">
            <v>23743</v>
          </cell>
          <cell r="H390" t="str">
            <v>16LS</v>
          </cell>
          <cell r="I390" t="str">
            <v>OFFICER-CLEARANCE</v>
          </cell>
          <cell r="J390" t="str">
            <v>BANK SOHAR - RUWI</v>
          </cell>
          <cell r="K390" t="str">
            <v>0010100 53701</v>
          </cell>
          <cell r="L390">
            <v>290</v>
          </cell>
          <cell r="M390">
            <v>197</v>
          </cell>
          <cell r="N390">
            <v>0</v>
          </cell>
          <cell r="O390">
            <v>130</v>
          </cell>
        </row>
        <row r="391">
          <cell r="A391" t="str">
            <v>PM0010</v>
          </cell>
          <cell r="B391" t="str">
            <v>MOHAMMED HASSAN AL-TAMARI</v>
          </cell>
          <cell r="C391" t="str">
            <v>SALES AND MARKETING</v>
          </cell>
          <cell r="D391" t="str">
            <v>MARKETING DEPARTMENT</v>
          </cell>
          <cell r="E391" t="str">
            <v>EXP</v>
          </cell>
          <cell r="F391">
            <v>37622</v>
          </cell>
          <cell r="G391">
            <v>27760</v>
          </cell>
          <cell r="H391" t="str">
            <v>11K</v>
          </cell>
          <cell r="I391" t="str">
            <v>MANAGER-SALES</v>
          </cell>
          <cell r="J391" t="str">
            <v>N B O - RUWI</v>
          </cell>
          <cell r="K391" t="str">
            <v>1049 399548017</v>
          </cell>
          <cell r="L391">
            <v>675</v>
          </cell>
          <cell r="M391">
            <v>556</v>
          </cell>
          <cell r="N391">
            <v>0</v>
          </cell>
          <cell r="O391">
            <v>0</v>
          </cell>
        </row>
        <row r="392">
          <cell r="A392" t="str">
            <v>PM0020</v>
          </cell>
          <cell r="B392" t="str">
            <v>MANDAR GAJANAN LALIT</v>
          </cell>
          <cell r="C392" t="str">
            <v>PROJECTS</v>
          </cell>
          <cell r="D392" t="str">
            <v>CONTRACTS DEPARTMENT</v>
          </cell>
          <cell r="E392" t="str">
            <v>EXP</v>
          </cell>
          <cell r="F392">
            <v>39375</v>
          </cell>
          <cell r="G392">
            <v>28628</v>
          </cell>
          <cell r="H392" t="str">
            <v>15K</v>
          </cell>
          <cell r="I392" t="str">
            <v>PROJECT CO-ORDINATOR</v>
          </cell>
          <cell r="J392" t="str">
            <v>BANK MUSCAT - GHALA INDUSTRIAL</v>
          </cell>
          <cell r="K392" t="str">
            <v>0167 197870091015</v>
          </cell>
          <cell r="L392">
            <v>440</v>
          </cell>
          <cell r="M392">
            <v>66</v>
          </cell>
          <cell r="N392">
            <v>240</v>
          </cell>
          <cell r="O392">
            <v>0</v>
          </cell>
        </row>
        <row r="393">
          <cell r="A393" t="str">
            <v>PN0007</v>
          </cell>
          <cell r="B393" t="str">
            <v>UDUPI NARASIMHA MALLYA</v>
          </cell>
          <cell r="C393" t="str">
            <v>+</v>
          </cell>
          <cell r="D393" t="str">
            <v>IT</v>
          </cell>
          <cell r="E393" t="str">
            <v>EXP</v>
          </cell>
          <cell r="F393">
            <v>37651</v>
          </cell>
          <cell r="G393">
            <v>28056</v>
          </cell>
          <cell r="H393" t="str">
            <v>12I</v>
          </cell>
          <cell r="I393" t="str">
            <v>ASSISTANT MANAGER - IT SYSTEMS</v>
          </cell>
          <cell r="J393" t="str">
            <v>H S B C - BAF</v>
          </cell>
          <cell r="K393" t="str">
            <v>002-171296-035</v>
          </cell>
          <cell r="L393">
            <v>550</v>
          </cell>
          <cell r="M393">
            <v>654</v>
          </cell>
          <cell r="N393">
            <v>0</v>
          </cell>
          <cell r="O393">
            <v>0</v>
          </cell>
        </row>
        <row r="394">
          <cell r="A394" t="str">
            <v>PN0008</v>
          </cell>
          <cell r="B394" t="str">
            <v>NIRAV N JOSHI</v>
          </cell>
          <cell r="C394" t="str">
            <v>SALES AND MARKETING</v>
          </cell>
          <cell r="D394" t="str">
            <v>INTERIOR DESIGN AND FURNISHING DEPARTMENT</v>
          </cell>
          <cell r="E394" t="str">
            <v>EXP</v>
          </cell>
          <cell r="F394">
            <v>39334</v>
          </cell>
          <cell r="G394">
            <v>29970</v>
          </cell>
          <cell r="H394" t="str">
            <v>13K</v>
          </cell>
          <cell r="I394" t="str">
            <v>PROJECT CO-ORDINATOR</v>
          </cell>
          <cell r="J394" t="str">
            <v>STD CHARTERED BANK - RUWI</v>
          </cell>
          <cell r="K394" t="str">
            <v>18 121680501</v>
          </cell>
          <cell r="L394">
            <v>500</v>
          </cell>
          <cell r="M394">
            <v>333</v>
          </cell>
          <cell r="N394">
            <v>0</v>
          </cell>
          <cell r="O394">
            <v>0</v>
          </cell>
        </row>
        <row r="395">
          <cell r="A395" t="str">
            <v>PN0009</v>
          </cell>
          <cell r="B395" t="str">
            <v>NITIN ARVIND CHAKOR</v>
          </cell>
          <cell r="C395" t="str">
            <v>FINANCE</v>
          </cell>
          <cell r="D395" t="str">
            <v>ACCOUNTS</v>
          </cell>
          <cell r="E395" t="str">
            <v>EXP</v>
          </cell>
          <cell r="F395">
            <v>39539</v>
          </cell>
          <cell r="G395">
            <v>27404</v>
          </cell>
          <cell r="H395" t="str">
            <v>12K</v>
          </cell>
          <cell r="I395" t="str">
            <v>ASSISTANT MANAGER - FINANCE</v>
          </cell>
          <cell r="J395" t="str">
            <v>H S B C - BAF</v>
          </cell>
          <cell r="K395" t="str">
            <v>002 259562 035</v>
          </cell>
          <cell r="L395">
            <v>450</v>
          </cell>
          <cell r="M395">
            <v>550</v>
          </cell>
          <cell r="N395">
            <v>0</v>
          </cell>
          <cell r="O395">
            <v>0</v>
          </cell>
        </row>
        <row r="396">
          <cell r="A396" t="str">
            <v>PO0001</v>
          </cell>
          <cell r="B396" t="str">
            <v>OMAIMA AMJAD ALI MAZAR AL BALU</v>
          </cell>
          <cell r="C396" t="str">
            <v>SALES AND MARKETING</v>
          </cell>
          <cell r="D396" t="str">
            <v>INTERIOR DESIGN AND FURNISHING DEPARTMENT</v>
          </cell>
          <cell r="E396" t="str">
            <v>OMN</v>
          </cell>
          <cell r="F396">
            <v>39448</v>
          </cell>
          <cell r="G396">
            <v>31025</v>
          </cell>
          <cell r="H396" t="str">
            <v>15OG</v>
          </cell>
          <cell r="I396" t="str">
            <v>DRAUGHTSMAN</v>
          </cell>
          <cell r="J396" t="str">
            <v>BANK MUSCAT - SEEB</v>
          </cell>
          <cell r="K396" t="str">
            <v>034 950280084013</v>
          </cell>
          <cell r="L396">
            <v>350</v>
          </cell>
          <cell r="M396">
            <v>165</v>
          </cell>
          <cell r="N396">
            <v>0</v>
          </cell>
          <cell r="O396">
            <v>0</v>
          </cell>
        </row>
        <row r="397">
          <cell r="A397" t="str">
            <v>PP0003</v>
          </cell>
          <cell r="B397" t="str">
            <v>PRADHEEP RAMANATHAN</v>
          </cell>
          <cell r="C397" t="str">
            <v>SALES AND MARKETING</v>
          </cell>
          <cell r="D397" t="str">
            <v>MARKETING DEPARTMENT</v>
          </cell>
          <cell r="E397" t="str">
            <v>EXP</v>
          </cell>
          <cell r="F397">
            <v>36607</v>
          </cell>
          <cell r="G397">
            <v>24000</v>
          </cell>
          <cell r="H397" t="str">
            <v>05E</v>
          </cell>
          <cell r="I397" t="str">
            <v>VICE PRESIDENT-SALES&amp;MKT.</v>
          </cell>
          <cell r="J397" t="str">
            <v>H S B C - BAF</v>
          </cell>
          <cell r="K397" t="str">
            <v>002-181907-001</v>
          </cell>
          <cell r="L397">
            <v>1975</v>
          </cell>
          <cell r="M397">
            <v>1175</v>
          </cell>
          <cell r="N397">
            <v>0</v>
          </cell>
          <cell r="O397">
            <v>0</v>
          </cell>
        </row>
        <row r="398">
          <cell r="A398" t="str">
            <v>PP0004</v>
          </cell>
          <cell r="B398" t="str">
            <v>PETER DENIS ROBERTS</v>
          </cell>
          <cell r="C398" t="str">
            <v>PROJECTS</v>
          </cell>
          <cell r="D398" t="str">
            <v>CONTRACTS DEPARTMENT</v>
          </cell>
          <cell r="E398" t="str">
            <v>EXP</v>
          </cell>
          <cell r="F398">
            <v>35799</v>
          </cell>
          <cell r="G398">
            <v>18772</v>
          </cell>
          <cell r="H398" t="str">
            <v>03E</v>
          </cell>
          <cell r="I398" t="str">
            <v>VICE PRESIDENT - CONTRACTS</v>
          </cell>
          <cell r="J398" t="str">
            <v>H S B C - BAF</v>
          </cell>
          <cell r="K398" t="str">
            <v>002 064350 035</v>
          </cell>
          <cell r="L398">
            <v>2550</v>
          </cell>
          <cell r="M398">
            <v>1323</v>
          </cell>
          <cell r="N398">
            <v>0</v>
          </cell>
          <cell r="O398">
            <v>0</v>
          </cell>
        </row>
        <row r="399">
          <cell r="A399" t="str">
            <v>PP0005</v>
          </cell>
          <cell r="B399" t="str">
            <v>PATIMA</v>
          </cell>
          <cell r="C399" t="str">
            <v>FINANCE</v>
          </cell>
          <cell r="D399" t="str">
            <v>ACCOUNTS</v>
          </cell>
          <cell r="E399" t="str">
            <v>EXP</v>
          </cell>
        </row>
        <row r="400">
          <cell r="A400" t="str">
            <v>PR0005</v>
          </cell>
          <cell r="B400" t="str">
            <v>CHORAN RAJAN</v>
          </cell>
          <cell r="C400" t="str">
            <v>FINANCE</v>
          </cell>
          <cell r="D400" t="str">
            <v>ACCOUNTS</v>
          </cell>
          <cell r="E400" t="str">
            <v>EXP</v>
          </cell>
          <cell r="F400">
            <v>32653</v>
          </cell>
          <cell r="G400">
            <v>20595</v>
          </cell>
          <cell r="H400" t="str">
            <v>16LS</v>
          </cell>
          <cell r="I400" t="str">
            <v>ACCOUNTANT</v>
          </cell>
          <cell r="J400" t="str">
            <v>STD CHARTERED BANK - RUWI</v>
          </cell>
          <cell r="K400" t="str">
            <v>18 1098586 01</v>
          </cell>
          <cell r="L400">
            <v>210</v>
          </cell>
          <cell r="M400">
            <v>183</v>
          </cell>
          <cell r="N400">
            <v>0</v>
          </cell>
          <cell r="O400">
            <v>82</v>
          </cell>
        </row>
        <row r="401">
          <cell r="A401" t="str">
            <v>PR0026</v>
          </cell>
          <cell r="B401" t="str">
            <v>RAJU PRAKASH KUMAR</v>
          </cell>
          <cell r="C401" t="str">
            <v>PROJECTS</v>
          </cell>
          <cell r="D401" t="str">
            <v>PLANNING AND PRODUCTION CONTROL</v>
          </cell>
          <cell r="E401" t="str">
            <v>EXP</v>
          </cell>
          <cell r="F401">
            <v>35624</v>
          </cell>
          <cell r="G401">
            <v>22640</v>
          </cell>
          <cell r="H401" t="str">
            <v>13J</v>
          </cell>
          <cell r="I401" t="str">
            <v>SENIOR ENGINEER - PLANNING</v>
          </cell>
          <cell r="J401" t="str">
            <v>H S B C - BAF</v>
          </cell>
          <cell r="K401" t="str">
            <v>002 233567 001</v>
          </cell>
          <cell r="L401">
            <v>495</v>
          </cell>
          <cell r="M401">
            <v>474</v>
          </cell>
          <cell r="N401">
            <v>0</v>
          </cell>
          <cell r="O401">
            <v>0</v>
          </cell>
        </row>
        <row r="402">
          <cell r="A402" t="str">
            <v>PR0029</v>
          </cell>
          <cell r="B402" t="str">
            <v>RODELIO D DE GUZMAN</v>
          </cell>
          <cell r="C402" t="str">
            <v>PROJECTS</v>
          </cell>
          <cell r="D402" t="str">
            <v>DESIGN AND DRAWING</v>
          </cell>
          <cell r="E402" t="str">
            <v>EXP</v>
          </cell>
          <cell r="F402">
            <v>35749</v>
          </cell>
          <cell r="G402">
            <v>26163</v>
          </cell>
          <cell r="H402" t="str">
            <v>10J</v>
          </cell>
          <cell r="I402" t="str">
            <v>SR.CO-ORDINATOR-PROJECTS</v>
          </cell>
          <cell r="J402" t="str">
            <v>STD CHARTERED BANK - RUWI</v>
          </cell>
          <cell r="K402" t="str">
            <v>18 1178512 01</v>
          </cell>
          <cell r="L402">
            <v>590</v>
          </cell>
          <cell r="M402">
            <v>396</v>
          </cell>
          <cell r="N402">
            <v>0</v>
          </cell>
          <cell r="O402">
            <v>0</v>
          </cell>
        </row>
        <row r="403">
          <cell r="A403" t="str">
            <v>PR0030</v>
          </cell>
          <cell r="B403" t="str">
            <v>RAJESH GANAPATI DEWALI</v>
          </cell>
          <cell r="C403" t="str">
            <v>PROJECTS</v>
          </cell>
          <cell r="D403" t="str">
            <v>CONTRACTS DEPARTMENT</v>
          </cell>
          <cell r="E403" t="str">
            <v>EXP</v>
          </cell>
          <cell r="F403">
            <v>39270</v>
          </cell>
          <cell r="G403">
            <v>26526</v>
          </cell>
          <cell r="H403" t="str">
            <v>13K</v>
          </cell>
          <cell r="I403" t="str">
            <v>PROJECT CO-ORDINATOR</v>
          </cell>
          <cell r="J403" t="str">
            <v>BANK MUSCAT - GHALA INDUSTRIAL</v>
          </cell>
          <cell r="K403" t="str">
            <v>0167 154210091017</v>
          </cell>
          <cell r="L403">
            <v>525</v>
          </cell>
          <cell r="M403">
            <v>53</v>
          </cell>
          <cell r="N403">
            <v>280</v>
          </cell>
          <cell r="O403">
            <v>0</v>
          </cell>
        </row>
        <row r="404">
          <cell r="A404" t="str">
            <v>PR0031</v>
          </cell>
          <cell r="B404" t="str">
            <v>RAHMA ABDULLAH KHALFAN AL KIND</v>
          </cell>
          <cell r="C404" t="str">
            <v>FINANCE</v>
          </cell>
          <cell r="D404" t="str">
            <v>ACCOUNTS</v>
          </cell>
          <cell r="E404" t="str">
            <v>OMN</v>
          </cell>
          <cell r="F404">
            <v>39760</v>
          </cell>
          <cell r="G404">
            <v>27615</v>
          </cell>
          <cell r="H404" t="str">
            <v>15OG</v>
          </cell>
          <cell r="I404" t="str">
            <v>ACCOUNTANT / GENERAL</v>
          </cell>
          <cell r="J404" t="str">
            <v>BANK DHOFAR - SEEB</v>
          </cell>
          <cell r="K404" t="str">
            <v>0133 054078300</v>
          </cell>
          <cell r="L404">
            <v>325</v>
          </cell>
          <cell r="M404">
            <v>150</v>
          </cell>
          <cell r="N404">
            <v>0</v>
          </cell>
          <cell r="O404">
            <v>0</v>
          </cell>
        </row>
        <row r="405">
          <cell r="A405" t="str">
            <v>PS0003</v>
          </cell>
          <cell r="B405" t="str">
            <v>VALLATHOL SIREESH</v>
          </cell>
          <cell r="C405" t="str">
            <v>PROJECTS</v>
          </cell>
          <cell r="D405" t="str">
            <v>PROCUREMENT DEPARTMENTR</v>
          </cell>
          <cell r="E405" t="str">
            <v>EXP</v>
          </cell>
          <cell r="F405">
            <v>30001</v>
          </cell>
          <cell r="G405">
            <v>18886</v>
          </cell>
          <cell r="H405" t="str">
            <v>12J</v>
          </cell>
          <cell r="I405" t="str">
            <v>ASSISTANT MANAGER</v>
          </cell>
          <cell r="J405" t="str">
            <v>H S B C - BAF</v>
          </cell>
          <cell r="K405" t="str">
            <v>002 001337 020</v>
          </cell>
          <cell r="L405">
            <v>520</v>
          </cell>
          <cell r="M405">
            <v>449</v>
          </cell>
          <cell r="N405">
            <v>0</v>
          </cell>
          <cell r="O405">
            <v>0</v>
          </cell>
        </row>
        <row r="406">
          <cell r="A406" t="str">
            <v>PS0011</v>
          </cell>
          <cell r="B406" t="str">
            <v>SAUNIR SRIVATSALAN</v>
          </cell>
          <cell r="C406" t="str">
            <v>SALES AND MARKETING</v>
          </cell>
          <cell r="D406" t="str">
            <v>ESTIMATION DEPARTMENT</v>
          </cell>
          <cell r="E406" t="str">
            <v>EXP</v>
          </cell>
          <cell r="F406">
            <v>34636</v>
          </cell>
          <cell r="G406">
            <v>24866</v>
          </cell>
          <cell r="H406" t="str">
            <v>13K</v>
          </cell>
          <cell r="I406" t="str">
            <v>CO-ORDINATOR ESTIMATION</v>
          </cell>
          <cell r="J406" t="str">
            <v>O I B - RUWI</v>
          </cell>
          <cell r="K406" t="str">
            <v>01 085711 01</v>
          </cell>
          <cell r="L406">
            <v>520</v>
          </cell>
          <cell r="M406">
            <v>363</v>
          </cell>
          <cell r="N406">
            <v>0</v>
          </cell>
          <cell r="O406">
            <v>0</v>
          </cell>
        </row>
        <row r="407">
          <cell r="A407" t="str">
            <v>PS0025</v>
          </cell>
          <cell r="B407" t="str">
            <v>SAID SAIF BARQUSH ALAMRY</v>
          </cell>
          <cell r="C407" t="str">
            <v>ADMINISTRATION</v>
          </cell>
          <cell r="D407" t="str">
            <v>PERSONNEL RELATIONS</v>
          </cell>
          <cell r="E407" t="str">
            <v>OMN</v>
          </cell>
          <cell r="F407">
            <v>32740</v>
          </cell>
          <cell r="G407">
            <v>24838</v>
          </cell>
          <cell r="H407" t="str">
            <v>16LM</v>
          </cell>
          <cell r="I407" t="str">
            <v>INCHARGE-PUBLIC RELATIONS</v>
          </cell>
          <cell r="J407" t="str">
            <v>N B O - AZAIBA</v>
          </cell>
          <cell r="K407" t="str">
            <v>1051 274550 17</v>
          </cell>
          <cell r="L407">
            <v>395</v>
          </cell>
          <cell r="M407">
            <v>219</v>
          </cell>
          <cell r="N407">
            <v>0</v>
          </cell>
          <cell r="O407">
            <v>0</v>
          </cell>
        </row>
        <row r="408">
          <cell r="A408" t="str">
            <v>PS0033</v>
          </cell>
          <cell r="B408" t="str">
            <v>SHASHIBALA CLEMENT SEQUEIRA</v>
          </cell>
          <cell r="C408" t="str">
            <v>MANAGEMENT</v>
          </cell>
          <cell r="D408" t="str">
            <v>EVP OFFICE</v>
          </cell>
          <cell r="E408" t="str">
            <v>EXP</v>
          </cell>
          <cell r="F408">
            <v>33965</v>
          </cell>
          <cell r="G408">
            <v>19150</v>
          </cell>
          <cell r="H408" t="str">
            <v>11K</v>
          </cell>
          <cell r="I408" t="str">
            <v>OFFICE ADMINISTRATOR(CONTRACTS) &amp; EXECUTIVE SECRETARY</v>
          </cell>
          <cell r="J408" t="str">
            <v>STD CHARTERED BANK - RUWI</v>
          </cell>
          <cell r="K408" t="str">
            <v>18 1133446 01</v>
          </cell>
          <cell r="L408">
            <v>645</v>
          </cell>
          <cell r="M408">
            <v>391</v>
          </cell>
          <cell r="N408">
            <v>0</v>
          </cell>
          <cell r="O408">
            <v>0</v>
          </cell>
        </row>
        <row r="409">
          <cell r="A409" t="str">
            <v>PS0036</v>
          </cell>
          <cell r="B409" t="str">
            <v>SHELTON CLASSEN</v>
          </cell>
          <cell r="C409" t="str">
            <v>PROJECTS</v>
          </cell>
          <cell r="D409" t="str">
            <v>PLANNING AND PRODUCTION CONTROL</v>
          </cell>
          <cell r="E409" t="str">
            <v>EXP</v>
          </cell>
          <cell r="F409">
            <v>28788</v>
          </cell>
          <cell r="G409">
            <v>20586</v>
          </cell>
          <cell r="H409" t="str">
            <v>10I</v>
          </cell>
          <cell r="I409" t="str">
            <v>MANAGER-MACHINE SHOP</v>
          </cell>
          <cell r="J409" t="str">
            <v>H S B C - BAF</v>
          </cell>
          <cell r="K409" t="str">
            <v>002 001329 035</v>
          </cell>
          <cell r="L409">
            <v>700</v>
          </cell>
          <cell r="M409">
            <v>550</v>
          </cell>
          <cell r="N409">
            <v>0</v>
          </cell>
          <cell r="O409">
            <v>0</v>
          </cell>
        </row>
        <row r="410">
          <cell r="A410" t="str">
            <v>PS0037</v>
          </cell>
          <cell r="B410" t="str">
            <v>SUDHANVA V RAI</v>
          </cell>
          <cell r="C410" t="str">
            <v>PROJECTS</v>
          </cell>
          <cell r="D410" t="str">
            <v>CONTRACTS DEPARTMENT</v>
          </cell>
          <cell r="E410" t="str">
            <v>EXP</v>
          </cell>
          <cell r="F410">
            <v>34780</v>
          </cell>
          <cell r="G410">
            <v>23121</v>
          </cell>
          <cell r="H410" t="str">
            <v>10K</v>
          </cell>
          <cell r="I410" t="str">
            <v>MANAGER-CONTRACTS</v>
          </cell>
          <cell r="J410" t="str">
            <v>STD CHARTERED BANK - RUWI</v>
          </cell>
          <cell r="K410" t="str">
            <v>18 1118137 01</v>
          </cell>
          <cell r="L410">
            <v>840</v>
          </cell>
          <cell r="M410">
            <v>550</v>
          </cell>
          <cell r="N410">
            <v>0</v>
          </cell>
          <cell r="O410">
            <v>0</v>
          </cell>
        </row>
        <row r="411">
          <cell r="A411" t="str">
            <v>PS0049</v>
          </cell>
          <cell r="B411" t="str">
            <v>SAID SALIM SUWAID AL MAWALY</v>
          </cell>
          <cell r="C411" t="str">
            <v>FINANCE</v>
          </cell>
          <cell r="D411" t="str">
            <v>ACCOUNTS</v>
          </cell>
          <cell r="E411" t="str">
            <v>OMN</v>
          </cell>
          <cell r="F411">
            <v>36065</v>
          </cell>
          <cell r="G411">
            <v>28361</v>
          </cell>
          <cell r="H411" t="str">
            <v>18N</v>
          </cell>
          <cell r="I411" t="str">
            <v>ACCOUNTS EXECUTIVE</v>
          </cell>
          <cell r="J411" t="str">
            <v>BANK MUSCAT - NAKHAL</v>
          </cell>
          <cell r="K411" t="str">
            <v>0155 103900084014</v>
          </cell>
          <cell r="L411">
            <v>205</v>
          </cell>
          <cell r="M411">
            <v>95</v>
          </cell>
          <cell r="N411">
            <v>0</v>
          </cell>
          <cell r="O411">
            <v>90</v>
          </cell>
        </row>
        <row r="412">
          <cell r="A412" t="str">
            <v>PS0050</v>
          </cell>
          <cell r="B412" t="str">
            <v>SUDHINDRA N P</v>
          </cell>
          <cell r="C412" t="str">
            <v>PROJECTS</v>
          </cell>
          <cell r="D412" t="str">
            <v>PROCUREMENT DEPARTMENTR</v>
          </cell>
          <cell r="E412" t="str">
            <v>EXP</v>
          </cell>
          <cell r="F412">
            <v>36079</v>
          </cell>
          <cell r="G412">
            <v>24594</v>
          </cell>
          <cell r="H412" t="str">
            <v>11J</v>
          </cell>
          <cell r="I412" t="str">
            <v>ASSISTANT MANAGER</v>
          </cell>
          <cell r="J412" t="str">
            <v>H S B C - BAF</v>
          </cell>
          <cell r="K412" t="str">
            <v>002-216695-035</v>
          </cell>
          <cell r="L412">
            <v>550</v>
          </cell>
          <cell r="M412">
            <v>433</v>
          </cell>
          <cell r="N412">
            <v>0</v>
          </cell>
          <cell r="O412">
            <v>0</v>
          </cell>
        </row>
        <row r="413">
          <cell r="A413" t="str">
            <v>PS0057</v>
          </cell>
          <cell r="B413" t="str">
            <v>K SHANTARAM BHAT</v>
          </cell>
          <cell r="C413" t="str">
            <v>SALES AND MARKETING</v>
          </cell>
          <cell r="D413" t="str">
            <v>INTERIOR DESIGN AND FURNISHING DEPARTMENT</v>
          </cell>
          <cell r="E413" t="str">
            <v>EXP</v>
          </cell>
          <cell r="F413">
            <v>34524</v>
          </cell>
          <cell r="G413">
            <v>24150</v>
          </cell>
          <cell r="H413" t="str">
            <v>13J</v>
          </cell>
          <cell r="I413" t="str">
            <v>MANAGER-IDFD</v>
          </cell>
          <cell r="J413" t="str">
            <v>H S B C - BAF</v>
          </cell>
          <cell r="K413" t="str">
            <v>002 095099 035</v>
          </cell>
          <cell r="L413">
            <v>525</v>
          </cell>
          <cell r="M413">
            <v>550</v>
          </cell>
          <cell r="N413">
            <v>0</v>
          </cell>
          <cell r="O413">
            <v>0</v>
          </cell>
        </row>
        <row r="414">
          <cell r="A414" t="str">
            <v>PS0060</v>
          </cell>
          <cell r="B414" t="str">
            <v>SEBYSON JOHN.PEREIRA</v>
          </cell>
          <cell r="C414" t="str">
            <v>PROJECTS</v>
          </cell>
          <cell r="D414" t="str">
            <v>CONTRACTS DEPARTMENT</v>
          </cell>
          <cell r="E414" t="str">
            <v>EXP</v>
          </cell>
          <cell r="F414">
            <v>37436</v>
          </cell>
          <cell r="G414">
            <v>26715</v>
          </cell>
          <cell r="H414" t="str">
            <v>11K</v>
          </cell>
          <cell r="I414" t="str">
            <v>MANAGER-CONTRACTS</v>
          </cell>
          <cell r="J414" t="str">
            <v>H S B C - QURUM</v>
          </cell>
          <cell r="K414" t="str">
            <v>001 038678 035</v>
          </cell>
          <cell r="L414">
            <v>765</v>
          </cell>
          <cell r="M414">
            <v>572</v>
          </cell>
          <cell r="N414">
            <v>0</v>
          </cell>
          <cell r="O414">
            <v>0</v>
          </cell>
        </row>
        <row r="415">
          <cell r="A415" t="str">
            <v>PS0061</v>
          </cell>
          <cell r="B415" t="str">
            <v>SURESH BHAT</v>
          </cell>
          <cell r="C415" t="str">
            <v>PROJECTS</v>
          </cell>
          <cell r="D415" t="str">
            <v>STORES</v>
          </cell>
          <cell r="E415" t="str">
            <v>EXP</v>
          </cell>
          <cell r="F415">
            <v>37496</v>
          </cell>
          <cell r="G415">
            <v>25672</v>
          </cell>
          <cell r="H415" t="str">
            <v>15K</v>
          </cell>
          <cell r="I415" t="str">
            <v>SENIOR EXECUTIVE (IN-BOUND LOGISTICS)</v>
          </cell>
          <cell r="J415" t="str">
            <v>BANK MUSCAT - GHALA</v>
          </cell>
          <cell r="K415" t="str">
            <v>59 24828 00840</v>
          </cell>
          <cell r="L415">
            <v>340</v>
          </cell>
          <cell r="M415">
            <v>330</v>
          </cell>
          <cell r="N415">
            <v>0</v>
          </cell>
          <cell r="O415">
            <v>0</v>
          </cell>
        </row>
        <row r="416">
          <cell r="A416" t="str">
            <v>PS0063</v>
          </cell>
          <cell r="B416" t="str">
            <v>SALIM SAID SAIF AL-BREIKI</v>
          </cell>
          <cell r="C416" t="str">
            <v>PROJECTS</v>
          </cell>
          <cell r="D416" t="str">
            <v>PROCUREMENT DEPARTMENTR</v>
          </cell>
          <cell r="E416" t="str">
            <v>OMN</v>
          </cell>
          <cell r="F416">
            <v>37695</v>
          </cell>
          <cell r="G416">
            <v>25934</v>
          </cell>
          <cell r="H416" t="str">
            <v>18N</v>
          </cell>
          <cell r="I416" t="str">
            <v>CUSTOMS CLEARANCE - ASSISTANT</v>
          </cell>
          <cell r="J416" t="str">
            <v>BANK MUSCAT - SAHAM</v>
          </cell>
          <cell r="K416" t="str">
            <v>06 12145600840</v>
          </cell>
          <cell r="L416">
            <v>180</v>
          </cell>
          <cell r="M416">
            <v>130</v>
          </cell>
          <cell r="N416">
            <v>0</v>
          </cell>
          <cell r="O416">
            <v>31</v>
          </cell>
        </row>
        <row r="417">
          <cell r="A417" t="str">
            <v>PS0065</v>
          </cell>
          <cell r="B417" t="str">
            <v>SREEJITH HARIKRISHNAN</v>
          </cell>
          <cell r="C417" t="str">
            <v>PROJECTS</v>
          </cell>
          <cell r="D417" t="str">
            <v>GYPSUM</v>
          </cell>
          <cell r="E417" t="str">
            <v>EXP</v>
          </cell>
          <cell r="F417">
            <v>38325</v>
          </cell>
          <cell r="G417">
            <v>26434</v>
          </cell>
          <cell r="H417" t="str">
            <v>12K</v>
          </cell>
          <cell r="I417" t="str">
            <v>PROJECT CO-ORDINATOR</v>
          </cell>
          <cell r="J417" t="str">
            <v>STD CHARTERED BANK - RUWI</v>
          </cell>
          <cell r="K417" t="str">
            <v>18 1229451 01</v>
          </cell>
          <cell r="L417">
            <v>490</v>
          </cell>
          <cell r="M417">
            <v>484</v>
          </cell>
          <cell r="N417">
            <v>0</v>
          </cell>
          <cell r="O417">
            <v>0</v>
          </cell>
        </row>
        <row r="418">
          <cell r="A418" t="str">
            <v>PS0067</v>
          </cell>
          <cell r="B418" t="str">
            <v>SATISH RAMABADRAN</v>
          </cell>
          <cell r="C418" t="str">
            <v>FINANCE</v>
          </cell>
          <cell r="D418" t="str">
            <v>ACCOUNTS</v>
          </cell>
          <cell r="E418" t="str">
            <v>EXP</v>
          </cell>
          <cell r="F418">
            <v>38661</v>
          </cell>
          <cell r="G418">
            <v>26017</v>
          </cell>
          <cell r="H418" t="str">
            <v>08G</v>
          </cell>
          <cell r="I418" t="str">
            <v>SENIOR MANAGER - FINANCE</v>
          </cell>
          <cell r="J418" t="str">
            <v>H S B C - BAF</v>
          </cell>
          <cell r="K418" t="str">
            <v>002 096543 035</v>
          </cell>
          <cell r="L418">
            <v>1075</v>
          </cell>
          <cell r="M418">
            <v>770</v>
          </cell>
          <cell r="N418">
            <v>0</v>
          </cell>
          <cell r="O418">
            <v>0</v>
          </cell>
        </row>
        <row r="419">
          <cell r="A419" t="str">
            <v>PS0069</v>
          </cell>
          <cell r="B419" t="str">
            <v>SUHAM SULAIMAN THANI AL HARASS</v>
          </cell>
          <cell r="C419" t="str">
            <v>SALES AND MARKETING</v>
          </cell>
          <cell r="D419" t="str">
            <v>MARKETING DEPARTMENT</v>
          </cell>
          <cell r="E419" t="str">
            <v>OMN</v>
          </cell>
          <cell r="F419">
            <v>39264</v>
          </cell>
          <cell r="G419">
            <v>31221</v>
          </cell>
          <cell r="H419" t="str">
            <v>15OG</v>
          </cell>
          <cell r="I419" t="str">
            <v>INTERIOR DESIGNER</v>
          </cell>
          <cell r="J419" t="str">
            <v>BANK MUSCAT - MABELAH</v>
          </cell>
          <cell r="K419" t="str">
            <v>143 115860084015</v>
          </cell>
          <cell r="L419">
            <v>385</v>
          </cell>
          <cell r="M419">
            <v>185</v>
          </cell>
          <cell r="N419">
            <v>0</v>
          </cell>
          <cell r="O419">
            <v>0</v>
          </cell>
        </row>
        <row r="420">
          <cell r="A420" t="str">
            <v>PS0071</v>
          </cell>
          <cell r="B420" t="str">
            <v>SHABBIR SOLKAR</v>
          </cell>
          <cell r="C420" t="str">
            <v>SALES AND MARKETING</v>
          </cell>
          <cell r="D420" t="str">
            <v>ESTIMATION DEPARTMENT</v>
          </cell>
          <cell r="E420" t="str">
            <v>EXP</v>
          </cell>
          <cell r="F420">
            <v>39606</v>
          </cell>
          <cell r="G420">
            <v>29221</v>
          </cell>
          <cell r="H420" t="str">
            <v>14K</v>
          </cell>
          <cell r="I420" t="str">
            <v>QUANTITY SURVEYOR</v>
          </cell>
          <cell r="J420" t="str">
            <v>BANK MUSCAT - ALKHUWAIR</v>
          </cell>
          <cell r="K420" t="str">
            <v>142 841730084010</v>
          </cell>
          <cell r="L420">
            <v>435</v>
          </cell>
          <cell r="M420">
            <v>400</v>
          </cell>
          <cell r="N420">
            <v>0</v>
          </cell>
          <cell r="O420">
            <v>0</v>
          </cell>
        </row>
        <row r="421">
          <cell r="A421" t="str">
            <v>PS0072</v>
          </cell>
          <cell r="B421" t="str">
            <v>SULAIMAN HAMED MURAD AL BALUSH</v>
          </cell>
          <cell r="C421" t="str">
            <v>ADMINISTRATION</v>
          </cell>
          <cell r="D421" t="str">
            <v>HUMAN RESOURCE</v>
          </cell>
          <cell r="E421" t="str">
            <v>OMN</v>
          </cell>
          <cell r="F421">
            <v>39713</v>
          </cell>
          <cell r="G421">
            <v>21199</v>
          </cell>
          <cell r="H421" t="str">
            <v>08H</v>
          </cell>
          <cell r="I421" t="str">
            <v>MANAGER - HR</v>
          </cell>
          <cell r="J421" t="str">
            <v>BANK SOHAR - AZAIBA BRANCH</v>
          </cell>
          <cell r="K421" t="str">
            <v>009 020000930</v>
          </cell>
          <cell r="L421">
            <v>950</v>
          </cell>
          <cell r="M421">
            <v>550</v>
          </cell>
          <cell r="N421">
            <v>0</v>
          </cell>
          <cell r="O421">
            <v>0</v>
          </cell>
        </row>
        <row r="422">
          <cell r="A422" t="str">
            <v>PT0006</v>
          </cell>
          <cell r="B422" t="str">
            <v>KALUM TUSHARA FERNANDO</v>
          </cell>
          <cell r="C422" t="str">
            <v>PROJECTS</v>
          </cell>
          <cell r="D422" t="str">
            <v>PLANNING AND PRODUCTION CONTROL</v>
          </cell>
          <cell r="E422" t="str">
            <v>EXP</v>
          </cell>
          <cell r="F422">
            <v>37943</v>
          </cell>
          <cell r="G422">
            <v>26259</v>
          </cell>
          <cell r="H422" t="str">
            <v>12K</v>
          </cell>
          <cell r="I422" t="str">
            <v>PROJECT CO-ORDINATOR</v>
          </cell>
          <cell r="J422" t="str">
            <v>STD CHARTERED BANK - RUWI</v>
          </cell>
          <cell r="K422" t="str">
            <v>18-1103547-01</v>
          </cell>
          <cell r="L422">
            <v>480</v>
          </cell>
          <cell r="M422">
            <v>385</v>
          </cell>
          <cell r="N422">
            <v>0</v>
          </cell>
          <cell r="O422">
            <v>0</v>
          </cell>
        </row>
        <row r="423">
          <cell r="A423" t="str">
            <v>PU0001</v>
          </cell>
          <cell r="B423" t="str">
            <v>UNNIKRISHNAN K.V</v>
          </cell>
          <cell r="C423" t="str">
            <v>PROJECTS</v>
          </cell>
          <cell r="D423" t="str">
            <v>PLANNING AND PRODUCTION CONTROL</v>
          </cell>
          <cell r="E423" t="str">
            <v>EXP</v>
          </cell>
          <cell r="F423">
            <v>36319</v>
          </cell>
          <cell r="G423">
            <v>26324</v>
          </cell>
          <cell r="H423" t="str">
            <v>15K</v>
          </cell>
          <cell r="I423" t="str">
            <v>ENGINEER-PLANNING</v>
          </cell>
          <cell r="J423" t="str">
            <v>STD CHARTERED BANK - RUWI</v>
          </cell>
          <cell r="K423" t="str">
            <v>18 1101080 01</v>
          </cell>
          <cell r="L423">
            <v>410</v>
          </cell>
          <cell r="M423">
            <v>367</v>
          </cell>
          <cell r="N423">
            <v>0</v>
          </cell>
          <cell r="O423">
            <v>0</v>
          </cell>
        </row>
        <row r="424">
          <cell r="A424" t="str">
            <v>PU1001</v>
          </cell>
          <cell r="B424" t="str">
            <v>GOPALAN UTHAMAN</v>
          </cell>
          <cell r="C424" t="str">
            <v>SALES AND MARKETING</v>
          </cell>
          <cell r="D424" t="str">
            <v>ESTIMATION DEPARTMENT</v>
          </cell>
          <cell r="E424" t="str">
            <v>EXP</v>
          </cell>
          <cell r="F424">
            <v>32598</v>
          </cell>
          <cell r="G424">
            <v>18640</v>
          </cell>
          <cell r="H424" t="str">
            <v>08G</v>
          </cell>
          <cell r="I424" t="str">
            <v>SR. MANAGER ESTIMATION</v>
          </cell>
          <cell r="J424" t="str">
            <v>STD CHARTERED BANK - RUWI</v>
          </cell>
          <cell r="K424" t="str">
            <v>01 0999172 01</v>
          </cell>
          <cell r="L424">
            <v>1090</v>
          </cell>
          <cell r="M424">
            <v>974</v>
          </cell>
          <cell r="N424">
            <v>0</v>
          </cell>
          <cell r="O424">
            <v>0</v>
          </cell>
        </row>
        <row r="425">
          <cell r="A425" t="str">
            <v>PV0010</v>
          </cell>
          <cell r="B425" t="str">
            <v>VIVEK PAI</v>
          </cell>
          <cell r="C425" t="str">
            <v>MANAGEMENT</v>
          </cell>
          <cell r="D425" t="str">
            <v>EVP OFFICE</v>
          </cell>
          <cell r="E425" t="str">
            <v>EXP</v>
          </cell>
          <cell r="F425">
            <v>33764</v>
          </cell>
          <cell r="G425">
            <v>21197</v>
          </cell>
          <cell r="H425" t="str">
            <v>05D</v>
          </cell>
          <cell r="I425" t="str">
            <v>EXECUTIVE VICE PRESIDENT</v>
          </cell>
          <cell r="J425" t="str">
            <v>H S B C - BAF</v>
          </cell>
          <cell r="K425" t="str">
            <v>002 034031 001</v>
          </cell>
          <cell r="L425">
            <v>3500</v>
          </cell>
          <cell r="M425">
            <v>100</v>
          </cell>
          <cell r="N425">
            <v>0</v>
          </cell>
          <cell r="O425">
            <v>0</v>
          </cell>
        </row>
        <row r="426">
          <cell r="A426" t="str">
            <v>PV0016</v>
          </cell>
          <cell r="B426" t="str">
            <v>VINOD SIVADASAN</v>
          </cell>
          <cell r="C426" t="str">
            <v>PROJECTS</v>
          </cell>
          <cell r="D426" t="str">
            <v>DESIGN AND DRAWING</v>
          </cell>
          <cell r="E426" t="str">
            <v>EXP</v>
          </cell>
          <cell r="F426">
            <v>36701</v>
          </cell>
          <cell r="G426">
            <v>27174</v>
          </cell>
          <cell r="H426" t="str">
            <v>13J</v>
          </cell>
          <cell r="I426" t="str">
            <v>SENIOR SETTER OUT</v>
          </cell>
          <cell r="J426" t="str">
            <v>STD CHARTERED BANK - RUWI</v>
          </cell>
          <cell r="K426" t="str">
            <v>18 1101064 01</v>
          </cell>
          <cell r="L426">
            <v>497</v>
          </cell>
          <cell r="M426">
            <v>476</v>
          </cell>
          <cell r="N426">
            <v>0</v>
          </cell>
          <cell r="O426">
            <v>0</v>
          </cell>
        </row>
        <row r="427">
          <cell r="A427" t="str">
            <v>PV0017</v>
          </cell>
          <cell r="B427" t="str">
            <v>VIKRAM ARUN GODBOLE</v>
          </cell>
          <cell r="C427" t="str">
            <v>PROJECTS</v>
          </cell>
          <cell r="D427" t="str">
            <v>CONTRACTS DEPARTMENT</v>
          </cell>
          <cell r="E427" t="str">
            <v>EXP</v>
          </cell>
          <cell r="F427">
            <v>39323</v>
          </cell>
          <cell r="G427">
            <v>28989</v>
          </cell>
          <cell r="H427" t="str">
            <v>15J</v>
          </cell>
          <cell r="I427" t="str">
            <v>MANAGER-CONTRACTS</v>
          </cell>
          <cell r="J427" t="str">
            <v>BANK MUSCAT - GHALA INDUSTRIAL</v>
          </cell>
          <cell r="K427" t="str">
            <v>0167 129260091013</v>
          </cell>
          <cell r="L427">
            <v>735</v>
          </cell>
          <cell r="M427">
            <v>397</v>
          </cell>
          <cell r="N427">
            <v>0</v>
          </cell>
          <cell r="O427">
            <v>0</v>
          </cell>
        </row>
        <row r="428">
          <cell r="A428" t="str">
            <v>PV0010</v>
          </cell>
          <cell r="B428" t="str">
            <v>VIVEK PAI</v>
          </cell>
          <cell r="C428" t="str">
            <v>MANAGEMENT</v>
          </cell>
          <cell r="D428" t="str">
            <v>EVP OFFICE</v>
          </cell>
          <cell r="E428" t="str">
            <v>EXP</v>
          </cell>
          <cell r="F428">
            <v>33764</v>
          </cell>
          <cell r="G428">
            <v>21197</v>
          </cell>
          <cell r="H428" t="str">
            <v>05D</v>
          </cell>
          <cell r="I428" t="str">
            <v>EXECUTIVE VICE PRESIDENT</v>
          </cell>
          <cell r="J428" t="str">
            <v>H S B C - BAF</v>
          </cell>
          <cell r="K428" t="str">
            <v>002 034031 001</v>
          </cell>
          <cell r="L428">
            <v>3500</v>
          </cell>
          <cell r="M428">
            <v>100</v>
          </cell>
          <cell r="N428">
            <v>0</v>
          </cell>
          <cell r="O428">
            <v>0</v>
          </cell>
        </row>
        <row r="429">
          <cell r="A429" t="str">
            <v>PV0016</v>
          </cell>
          <cell r="B429" t="str">
            <v>VINOD SIVADASAN</v>
          </cell>
          <cell r="C429" t="str">
            <v>PROJECTS</v>
          </cell>
          <cell r="D429" t="str">
            <v>DESIGN AND DRAWING</v>
          </cell>
          <cell r="E429" t="str">
            <v>EXP</v>
          </cell>
          <cell r="F429">
            <v>36701</v>
          </cell>
          <cell r="G429">
            <v>27174</v>
          </cell>
          <cell r="H429" t="str">
            <v>13J</v>
          </cell>
          <cell r="I429" t="str">
            <v>SENIOR SETTER OUT</v>
          </cell>
          <cell r="J429" t="str">
            <v>STD CHARTERED BANK - RUWI</v>
          </cell>
          <cell r="K429" t="str">
            <v>18 1101064 01</v>
          </cell>
          <cell r="L429">
            <v>497</v>
          </cell>
          <cell r="M429">
            <v>476</v>
          </cell>
          <cell r="N429">
            <v>0</v>
          </cell>
          <cell r="O429">
            <v>0</v>
          </cell>
        </row>
        <row r="430">
          <cell r="A430" t="str">
            <v>PV0017</v>
          </cell>
          <cell r="B430" t="str">
            <v>VIKRAM ARUN GODBOLE</v>
          </cell>
          <cell r="C430" t="str">
            <v>PROJECTS</v>
          </cell>
          <cell r="D430" t="str">
            <v>CONTRACTS DEPARTMENT</v>
          </cell>
          <cell r="E430" t="str">
            <v>EXP</v>
          </cell>
          <cell r="F430">
            <v>39323</v>
          </cell>
          <cell r="G430">
            <v>28989</v>
          </cell>
          <cell r="H430" t="str">
            <v>15J</v>
          </cell>
          <cell r="I430" t="str">
            <v>MANAGER-CONTRACTS</v>
          </cell>
          <cell r="J430" t="str">
            <v>BANK MUSCAT - GHALA INDUSTRIAL</v>
          </cell>
          <cell r="K430" t="str">
            <v>0167 129260091013</v>
          </cell>
          <cell r="L430">
            <v>735</v>
          </cell>
          <cell r="M430">
            <v>397</v>
          </cell>
          <cell r="N430">
            <v>0</v>
          </cell>
          <cell r="O430">
            <v>0</v>
          </cell>
        </row>
        <row r="434">
          <cell r="B434" t="str">
            <v>KSA</v>
          </cell>
          <cell r="L434" t="str">
            <v>SR</v>
          </cell>
        </row>
        <row r="435">
          <cell r="A435" t="str">
            <v>AB</v>
          </cell>
          <cell r="B435" t="str">
            <v>U.M.ANEES BABU</v>
          </cell>
          <cell r="C435" t="str">
            <v>PROJECT ENGINEER</v>
          </cell>
          <cell r="D435" t="str">
            <v>PROJECTS (SAUDI)</v>
          </cell>
          <cell r="E435" t="str">
            <v>EX</v>
          </cell>
          <cell r="F435">
            <v>39837</v>
          </cell>
          <cell r="H435" t="str">
            <v>16LM</v>
          </cell>
          <cell r="I435" t="str">
            <v>PROJECT ENGINEER</v>
          </cell>
          <cell r="L435">
            <v>6500</v>
          </cell>
        </row>
        <row r="437">
          <cell r="A437" t="str">
            <v>X</v>
          </cell>
          <cell r="B437" t="str">
            <v>Z G T E  - STAFF</v>
          </cell>
        </row>
        <row r="438">
          <cell r="B438" t="str">
            <v>GEORGE CHERIAN</v>
          </cell>
          <cell r="C438">
            <v>400</v>
          </cell>
          <cell r="D438">
            <v>296</v>
          </cell>
          <cell r="H438" t="str">
            <v>SALES CO ORDINATOR</v>
          </cell>
          <cell r="M438" t="str">
            <v>EXP</v>
          </cell>
          <cell r="N438" t="str">
            <v>16LS</v>
          </cell>
          <cell r="O438">
            <v>54.9</v>
          </cell>
        </row>
        <row r="439">
          <cell r="B439" t="str">
            <v>SAMEER S MATHUR</v>
          </cell>
          <cell r="C439">
            <v>840</v>
          </cell>
          <cell r="D439">
            <v>888</v>
          </cell>
          <cell r="F439">
            <v>38600</v>
          </cell>
          <cell r="H439" t="str">
            <v>MANAGER SALES DEVELOPMENT</v>
          </cell>
          <cell r="M439" t="str">
            <v>EXP</v>
          </cell>
          <cell r="N439" t="str">
            <v>8I</v>
          </cell>
        </row>
        <row r="440">
          <cell r="B440" t="str">
            <v>CHANDRAKATNT LAXIMAN HARMALKAR</v>
          </cell>
          <cell r="C440">
            <v>290</v>
          </cell>
          <cell r="D440">
            <v>216</v>
          </cell>
          <cell r="F440">
            <v>36106</v>
          </cell>
          <cell r="H440" t="str">
            <v>SUPERVISOR - SITE</v>
          </cell>
          <cell r="M440" t="str">
            <v>EXP</v>
          </cell>
          <cell r="N440" t="str">
            <v>18N</v>
          </cell>
          <cell r="O440">
            <v>160</v>
          </cell>
        </row>
        <row r="441">
          <cell r="B441" t="str">
            <v>SHAMSU KUNNANAYIL</v>
          </cell>
          <cell r="C441">
            <v>241</v>
          </cell>
          <cell r="D441">
            <v>33</v>
          </cell>
          <cell r="H441" t="str">
            <v>DRIVER</v>
          </cell>
          <cell r="M441" t="str">
            <v>EXP</v>
          </cell>
          <cell r="N441" t="str">
            <v>19O</v>
          </cell>
        </row>
        <row r="442">
          <cell r="B442" t="str">
            <v>BANVAR LAL</v>
          </cell>
          <cell r="C442">
            <v>375</v>
          </cell>
          <cell r="D442">
            <v>148</v>
          </cell>
          <cell r="O442">
            <v>101</v>
          </cell>
        </row>
        <row r="445">
          <cell r="B445" t="str">
            <v>Z G T E  - NEW BASIC FROM SEPT - 08</v>
          </cell>
        </row>
        <row r="446">
          <cell r="A446" t="str">
            <v>GC</v>
          </cell>
          <cell r="B446" t="str">
            <v>GEORGE CHERIAN</v>
          </cell>
          <cell r="C446">
            <v>475</v>
          </cell>
          <cell r="D446">
            <v>296</v>
          </cell>
          <cell r="O446">
            <v>54.9</v>
          </cell>
        </row>
        <row r="447">
          <cell r="A447" t="str">
            <v>SM</v>
          </cell>
          <cell r="B447" t="str">
            <v>SAMEER S MATHUR</v>
          </cell>
          <cell r="C447">
            <v>1000</v>
          </cell>
          <cell r="D447">
            <v>888</v>
          </cell>
          <cell r="N447" t="str">
            <v>6-E-6</v>
          </cell>
        </row>
        <row r="448">
          <cell r="A448" t="str">
            <v>CK</v>
          </cell>
          <cell r="B448" t="str">
            <v>CHANDRAKATNT LAXIMAN HARMALKAR</v>
          </cell>
          <cell r="C448">
            <v>365</v>
          </cell>
          <cell r="D448">
            <v>216</v>
          </cell>
          <cell r="O448">
            <v>183</v>
          </cell>
        </row>
        <row r="449">
          <cell r="A449" t="str">
            <v>SK</v>
          </cell>
          <cell r="B449" t="str">
            <v>SHAMSU KUNNANAYIL</v>
          </cell>
          <cell r="C449">
            <v>271</v>
          </cell>
          <cell r="D449">
            <v>33</v>
          </cell>
        </row>
        <row r="450">
          <cell r="A450" t="str">
            <v>BL</v>
          </cell>
          <cell r="B450" t="str">
            <v>BANVAR LAL</v>
          </cell>
          <cell r="C450">
            <v>375</v>
          </cell>
          <cell r="D450">
            <v>148</v>
          </cell>
          <cell r="O450">
            <v>101</v>
          </cell>
        </row>
      </sheetData>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
      <sheetName val="LEAVE"/>
      <sheetName val="SALARY"/>
      <sheetName val="Count Sum"/>
      <sheetName val="HEAD COUNT"/>
      <sheetName val="GRATUITY"/>
      <sheetName val="MASTER09"/>
      <sheetName val="MAR-09"/>
      <sheetName val="LOAN"/>
      <sheetName val="EMP 012009"/>
      <sheetName val="Sheet1"/>
      <sheetName val="caldr New (2)"/>
      <sheetName val="BU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EMP CODE</v>
          </cell>
          <cell r="B2" t="str">
            <v>EMPLOYEE</v>
          </cell>
          <cell r="C2" t="str">
            <v>DIVISION</v>
          </cell>
          <cell r="D2" t="str">
            <v>DEPARTMENT</v>
          </cell>
          <cell r="E2" t="str">
            <v>CONTRACT</v>
          </cell>
          <cell r="F2" t="str">
            <v>JOINING DATE</v>
          </cell>
          <cell r="G2" t="str">
            <v>BIRTH DATE</v>
          </cell>
          <cell r="H2" t="str">
            <v>GRADE</v>
          </cell>
          <cell r="I2" t="str">
            <v>JOB DESCRIPTION</v>
          </cell>
          <cell r="J2" t="str">
            <v>BANK NAME</v>
          </cell>
          <cell r="K2" t="str">
            <v>ACCOUNT NUMBER</v>
          </cell>
          <cell r="L2" t="str">
            <v>BASIC</v>
          </cell>
          <cell r="M2" t="str">
            <v>CA</v>
          </cell>
          <cell r="N2" t="str">
            <v>SP ALLOW</v>
          </cell>
          <cell r="O2" t="str">
            <v>OT LIMIT</v>
          </cell>
        </row>
        <row r="3">
          <cell r="A3">
            <v>202</v>
          </cell>
          <cell r="B3" t="str">
            <v>GOPINATHAN SUDARSANAN</v>
          </cell>
          <cell r="C3" t="str">
            <v>PRODUCTION</v>
          </cell>
          <cell r="D3" t="str">
            <v>UPHOLSTERY</v>
          </cell>
          <cell r="E3" t="str">
            <v>EXP</v>
          </cell>
          <cell r="F3">
            <v>34287</v>
          </cell>
          <cell r="G3">
            <v>22616</v>
          </cell>
          <cell r="H3" t="str">
            <v>22R</v>
          </cell>
          <cell r="I3" t="str">
            <v>MACHINIST</v>
          </cell>
          <cell r="J3" t="str">
            <v>BANK MUSCAT - GHALA INDUSTRIAL</v>
          </cell>
          <cell r="K3" t="str">
            <v>0167 243240084014</v>
          </cell>
          <cell r="L3">
            <v>94</v>
          </cell>
          <cell r="M3">
            <v>32</v>
          </cell>
          <cell r="N3">
            <v>0</v>
          </cell>
          <cell r="O3">
            <v>0</v>
          </cell>
        </row>
        <row r="4">
          <cell r="A4">
            <v>247</v>
          </cell>
          <cell r="B4" t="str">
            <v>PHILIP D'SOUZA</v>
          </cell>
          <cell r="C4" t="str">
            <v>PRODUCTION</v>
          </cell>
          <cell r="D4" t="str">
            <v>MACHINE SHOP</v>
          </cell>
          <cell r="E4" t="str">
            <v>EXP</v>
          </cell>
          <cell r="F4">
            <v>33354</v>
          </cell>
          <cell r="G4">
            <v>22970</v>
          </cell>
          <cell r="H4" t="str">
            <v>22R</v>
          </cell>
          <cell r="I4" t="str">
            <v>MACHINIST</v>
          </cell>
          <cell r="J4" t="str">
            <v>BANK MUSCAT - GHALA</v>
          </cell>
          <cell r="K4" t="str">
            <v>59 27272008401</v>
          </cell>
          <cell r="L4">
            <v>140</v>
          </cell>
          <cell r="M4">
            <v>36</v>
          </cell>
          <cell r="N4">
            <v>0</v>
          </cell>
          <cell r="O4">
            <v>0</v>
          </cell>
        </row>
        <row r="5">
          <cell r="A5">
            <v>268</v>
          </cell>
          <cell r="B5" t="str">
            <v>LESLEY FERNANDO H</v>
          </cell>
          <cell r="C5" t="str">
            <v>PRODUCTION</v>
          </cell>
          <cell r="D5" t="str">
            <v>MACHINE SHOP</v>
          </cell>
          <cell r="E5" t="str">
            <v>EXP</v>
          </cell>
          <cell r="F5">
            <v>33926</v>
          </cell>
          <cell r="G5">
            <v>19068</v>
          </cell>
          <cell r="H5" t="str">
            <v>22R</v>
          </cell>
          <cell r="I5" t="str">
            <v>MACHINIST</v>
          </cell>
          <cell r="J5" t="str">
            <v>BANK MUSCAT - GHALA INDUSTRIAL</v>
          </cell>
          <cell r="K5" t="str">
            <v>0167 106750091010</v>
          </cell>
          <cell r="L5">
            <v>93</v>
          </cell>
          <cell r="M5">
            <v>33</v>
          </cell>
          <cell r="N5">
            <v>0</v>
          </cell>
          <cell r="O5">
            <v>0</v>
          </cell>
        </row>
        <row r="6">
          <cell r="A6">
            <v>271</v>
          </cell>
          <cell r="B6" t="str">
            <v>VASUDEVAN KAVI RAJAM</v>
          </cell>
          <cell r="C6" t="str">
            <v>PRODUCTION</v>
          </cell>
          <cell r="D6" t="str">
            <v>MACHINE SHOP</v>
          </cell>
          <cell r="E6" t="str">
            <v>EXP</v>
          </cell>
          <cell r="F6">
            <v>33946</v>
          </cell>
          <cell r="G6">
            <v>23098</v>
          </cell>
          <cell r="H6" t="str">
            <v>20P</v>
          </cell>
          <cell r="I6" t="str">
            <v>CHARGE HAND</v>
          </cell>
          <cell r="J6" t="str">
            <v>O A B - RUWI</v>
          </cell>
          <cell r="K6" t="str">
            <v>3101 008756700</v>
          </cell>
          <cell r="L6">
            <v>145</v>
          </cell>
          <cell r="M6">
            <v>36</v>
          </cell>
          <cell r="N6">
            <v>0</v>
          </cell>
          <cell r="O6">
            <v>0</v>
          </cell>
        </row>
        <row r="7">
          <cell r="A7">
            <v>280</v>
          </cell>
          <cell r="B7" t="str">
            <v>NARESH KUMAR GOPALBHAI PATEL</v>
          </cell>
          <cell r="C7" t="str">
            <v>PRODUCTION</v>
          </cell>
          <cell r="D7" t="str">
            <v>MACHINE SHOP</v>
          </cell>
          <cell r="E7" t="str">
            <v>EXP</v>
          </cell>
          <cell r="F7">
            <v>33963</v>
          </cell>
          <cell r="G7">
            <v>25355</v>
          </cell>
          <cell r="H7" t="str">
            <v>20P</v>
          </cell>
          <cell r="I7" t="str">
            <v>CHARGE HAND</v>
          </cell>
          <cell r="J7" t="str">
            <v>BANK MUSCAT - GHALA INDUSTRIAL</v>
          </cell>
          <cell r="K7" t="str">
            <v>0167 106760091019</v>
          </cell>
          <cell r="L7">
            <v>115</v>
          </cell>
          <cell r="M7">
            <v>36</v>
          </cell>
          <cell r="N7">
            <v>0</v>
          </cell>
          <cell r="O7">
            <v>0</v>
          </cell>
        </row>
        <row r="8">
          <cell r="A8">
            <v>417</v>
          </cell>
          <cell r="B8" t="str">
            <v>BAGRATHI BANSRAJ</v>
          </cell>
          <cell r="C8" t="str">
            <v>PRODUCTION</v>
          </cell>
          <cell r="D8" t="str">
            <v>POLISHING</v>
          </cell>
          <cell r="E8" t="str">
            <v>EXP</v>
          </cell>
          <cell r="F8">
            <v>30913</v>
          </cell>
          <cell r="G8">
            <v>21551</v>
          </cell>
          <cell r="H8" t="str">
            <v>20P</v>
          </cell>
          <cell r="I8" t="str">
            <v>CHARGE HAND</v>
          </cell>
          <cell r="J8" t="str">
            <v>O A B - GHALA</v>
          </cell>
          <cell r="K8" t="str">
            <v>3119 31653 700</v>
          </cell>
          <cell r="L8">
            <v>145</v>
          </cell>
          <cell r="M8">
            <v>36</v>
          </cell>
          <cell r="N8">
            <v>0</v>
          </cell>
          <cell r="O8">
            <v>0</v>
          </cell>
        </row>
        <row r="9">
          <cell r="A9">
            <v>451</v>
          </cell>
          <cell r="B9" t="str">
            <v>GOVINDAN KALASANAN</v>
          </cell>
          <cell r="C9" t="str">
            <v>PRODUCTION</v>
          </cell>
          <cell r="D9" t="str">
            <v>POLISHING</v>
          </cell>
          <cell r="E9" t="str">
            <v>EXP</v>
          </cell>
          <cell r="F9">
            <v>33946</v>
          </cell>
          <cell r="G9">
            <v>19541</v>
          </cell>
          <cell r="H9" t="str">
            <v>22R</v>
          </cell>
          <cell r="I9" t="str">
            <v>POLISHER</v>
          </cell>
          <cell r="J9" t="str">
            <v>O A B - RUWI</v>
          </cell>
          <cell r="K9" t="str">
            <v>3101 008762700</v>
          </cell>
          <cell r="L9">
            <v>95</v>
          </cell>
          <cell r="M9">
            <v>36</v>
          </cell>
          <cell r="N9">
            <v>0</v>
          </cell>
          <cell r="O9">
            <v>0</v>
          </cell>
        </row>
        <row r="10">
          <cell r="A10">
            <v>459</v>
          </cell>
          <cell r="B10" t="str">
            <v>P SHOBHI PRASAD</v>
          </cell>
          <cell r="C10" t="str">
            <v>PRODUCTION</v>
          </cell>
          <cell r="D10" t="str">
            <v>POLISHING</v>
          </cell>
          <cell r="E10" t="str">
            <v>EXP</v>
          </cell>
          <cell r="F10">
            <v>34098</v>
          </cell>
          <cell r="G10">
            <v>24252</v>
          </cell>
          <cell r="H10" t="str">
            <v>22R</v>
          </cell>
          <cell r="I10" t="str">
            <v>POLISHER</v>
          </cell>
          <cell r="J10" t="str">
            <v>BANK MUSCAT - GHALA INDUSTRIAL</v>
          </cell>
          <cell r="K10" t="str">
            <v>0167 165050091013</v>
          </cell>
          <cell r="L10">
            <v>105</v>
          </cell>
          <cell r="M10">
            <v>36</v>
          </cell>
          <cell r="N10">
            <v>0</v>
          </cell>
          <cell r="O10">
            <v>0</v>
          </cell>
        </row>
        <row r="11">
          <cell r="A11">
            <v>462</v>
          </cell>
          <cell r="B11" t="str">
            <v>RAJENDRAPRASAD S M</v>
          </cell>
          <cell r="C11" t="str">
            <v>PRODUCTION</v>
          </cell>
          <cell r="D11" t="str">
            <v>POLISHING</v>
          </cell>
          <cell r="E11" t="str">
            <v>EXP</v>
          </cell>
          <cell r="F11">
            <v>34104</v>
          </cell>
          <cell r="G11">
            <v>21186</v>
          </cell>
          <cell r="H11" t="str">
            <v>22R</v>
          </cell>
          <cell r="I11" t="str">
            <v>POLISHER</v>
          </cell>
          <cell r="J11" t="str">
            <v>BANK MUSCAT - GHALA INDUSTRIAL</v>
          </cell>
          <cell r="K11" t="str">
            <v>0167 106770091018</v>
          </cell>
          <cell r="L11">
            <v>95</v>
          </cell>
          <cell r="M11">
            <v>36</v>
          </cell>
          <cell r="N11">
            <v>0</v>
          </cell>
          <cell r="O11">
            <v>0</v>
          </cell>
        </row>
        <row r="12">
          <cell r="A12">
            <v>464</v>
          </cell>
          <cell r="B12" t="str">
            <v>RAMPRASAD HIRAPRASAD</v>
          </cell>
          <cell r="C12" t="str">
            <v>PRODUCTION</v>
          </cell>
          <cell r="D12" t="str">
            <v>POLISHING</v>
          </cell>
          <cell r="E12" t="str">
            <v>EXP</v>
          </cell>
          <cell r="F12">
            <v>34113</v>
          </cell>
          <cell r="G12">
            <v>21551</v>
          </cell>
          <cell r="H12" t="str">
            <v>22R</v>
          </cell>
          <cell r="I12" t="str">
            <v>POLISHER</v>
          </cell>
          <cell r="J12" t="str">
            <v>BANK MUSCAT - GHALA INDUSTRIAL</v>
          </cell>
          <cell r="K12" t="str">
            <v>0167 106780091017</v>
          </cell>
          <cell r="L12">
            <v>90</v>
          </cell>
          <cell r="M12">
            <v>36</v>
          </cell>
          <cell r="N12">
            <v>0</v>
          </cell>
          <cell r="O12">
            <v>0</v>
          </cell>
        </row>
        <row r="13">
          <cell r="A13">
            <v>465</v>
          </cell>
          <cell r="B13" t="str">
            <v>RAMDHANI KALIPRASAD KAHAR</v>
          </cell>
          <cell r="C13" t="str">
            <v>PRODUCTION</v>
          </cell>
          <cell r="D13" t="str">
            <v>POLISHING</v>
          </cell>
          <cell r="E13" t="str">
            <v>EXP</v>
          </cell>
          <cell r="F13">
            <v>34115</v>
          </cell>
          <cell r="G13">
            <v>22225</v>
          </cell>
          <cell r="H13" t="str">
            <v>22R</v>
          </cell>
          <cell r="I13" t="str">
            <v>POLISHER</v>
          </cell>
          <cell r="J13" t="str">
            <v>O A B - GHALA</v>
          </cell>
          <cell r="K13" t="str">
            <v>3119 028437700</v>
          </cell>
          <cell r="L13">
            <v>120</v>
          </cell>
          <cell r="M13">
            <v>36</v>
          </cell>
          <cell r="N13">
            <v>0</v>
          </cell>
          <cell r="O13">
            <v>0</v>
          </cell>
        </row>
        <row r="14">
          <cell r="A14">
            <v>466</v>
          </cell>
          <cell r="B14" t="str">
            <v>KALICHARAN RAM SARAN</v>
          </cell>
          <cell r="C14" t="str">
            <v>PRODUCTION</v>
          </cell>
          <cell r="D14" t="str">
            <v>POLISHING</v>
          </cell>
          <cell r="E14" t="str">
            <v>EXP</v>
          </cell>
          <cell r="F14">
            <v>34134</v>
          </cell>
          <cell r="G14">
            <v>23570</v>
          </cell>
          <cell r="H14" t="str">
            <v>22R</v>
          </cell>
          <cell r="I14" t="str">
            <v>POLISHER</v>
          </cell>
          <cell r="J14" t="str">
            <v>O A B - RUWI</v>
          </cell>
          <cell r="K14" t="str">
            <v>3101 027646700</v>
          </cell>
          <cell r="L14">
            <v>95</v>
          </cell>
          <cell r="M14">
            <v>36</v>
          </cell>
          <cell r="N14">
            <v>0</v>
          </cell>
          <cell r="O14">
            <v>0</v>
          </cell>
        </row>
        <row r="15">
          <cell r="A15">
            <v>469</v>
          </cell>
          <cell r="B15" t="str">
            <v>RAMMILAN MANBHOG PASI</v>
          </cell>
          <cell r="C15" t="str">
            <v>PRODUCTION</v>
          </cell>
          <cell r="D15" t="str">
            <v>POLISHING</v>
          </cell>
          <cell r="E15" t="str">
            <v>EXP</v>
          </cell>
          <cell r="F15">
            <v>34134</v>
          </cell>
          <cell r="G15">
            <v>26526</v>
          </cell>
          <cell r="H15" t="str">
            <v>22R</v>
          </cell>
          <cell r="I15" t="str">
            <v>POLISHER</v>
          </cell>
          <cell r="J15" t="str">
            <v>BANK MUSCAT - GHALA INDUSTRIAL</v>
          </cell>
          <cell r="K15" t="str">
            <v>0167 22220008401</v>
          </cell>
          <cell r="L15">
            <v>100</v>
          </cell>
          <cell r="M15">
            <v>36</v>
          </cell>
          <cell r="N15">
            <v>0</v>
          </cell>
          <cell r="O15">
            <v>0</v>
          </cell>
        </row>
        <row r="16">
          <cell r="A16">
            <v>477</v>
          </cell>
          <cell r="B16" t="str">
            <v>SULAIMAN MOHAMED</v>
          </cell>
          <cell r="C16" t="str">
            <v>PRODUCTION</v>
          </cell>
          <cell r="D16" t="str">
            <v>VEENERING</v>
          </cell>
          <cell r="E16" t="str">
            <v>OMN</v>
          </cell>
          <cell r="F16">
            <v>34547</v>
          </cell>
          <cell r="G16">
            <v>27395</v>
          </cell>
          <cell r="H16" t="str">
            <v>22R</v>
          </cell>
          <cell r="I16" t="str">
            <v>POLISHER</v>
          </cell>
          <cell r="J16" t="str">
            <v>BANK MUSCAT - GHALA</v>
          </cell>
          <cell r="K16" t="str">
            <v>59 17357008401</v>
          </cell>
          <cell r="L16">
            <v>158</v>
          </cell>
          <cell r="M16">
            <v>70</v>
          </cell>
          <cell r="N16">
            <v>0</v>
          </cell>
          <cell r="O16">
            <v>0</v>
          </cell>
        </row>
        <row r="17">
          <cell r="A17">
            <v>479</v>
          </cell>
          <cell r="B17" t="str">
            <v>ASGAR ALI ALI MEAH</v>
          </cell>
          <cell r="C17" t="str">
            <v>PRODUCTION</v>
          </cell>
          <cell r="D17" t="str">
            <v>POLISHING</v>
          </cell>
          <cell r="E17" t="str">
            <v>EXP</v>
          </cell>
          <cell r="F17">
            <v>35746</v>
          </cell>
          <cell r="G17">
            <v>24268</v>
          </cell>
          <cell r="H17" t="str">
            <v>21Q</v>
          </cell>
          <cell r="I17" t="str">
            <v>POLISHER</v>
          </cell>
          <cell r="J17" t="str">
            <v>BANK MUSCAT - RUWI</v>
          </cell>
          <cell r="K17" t="str">
            <v>65 17105008401</v>
          </cell>
          <cell r="L17">
            <v>100</v>
          </cell>
          <cell r="M17">
            <v>36</v>
          </cell>
          <cell r="N17">
            <v>0</v>
          </cell>
          <cell r="O17">
            <v>0</v>
          </cell>
        </row>
        <row r="18">
          <cell r="A18">
            <v>481</v>
          </cell>
          <cell r="B18" t="str">
            <v>SHOUKATHALI KUNAMBATHOOR</v>
          </cell>
          <cell r="C18" t="str">
            <v>PRODUCTION</v>
          </cell>
          <cell r="D18" t="str">
            <v>POLISHING</v>
          </cell>
          <cell r="E18" t="str">
            <v>EXP</v>
          </cell>
          <cell r="F18">
            <v>36065</v>
          </cell>
          <cell r="G18">
            <v>24978</v>
          </cell>
          <cell r="H18" t="str">
            <v>22R</v>
          </cell>
          <cell r="I18" t="str">
            <v>POLISHER</v>
          </cell>
          <cell r="J18" t="str">
            <v>O A B - RUWI</v>
          </cell>
          <cell r="K18" t="str">
            <v>3101 055627700</v>
          </cell>
          <cell r="L18">
            <v>105</v>
          </cell>
          <cell r="M18">
            <v>32</v>
          </cell>
          <cell r="N18">
            <v>0</v>
          </cell>
          <cell r="O18">
            <v>0</v>
          </cell>
        </row>
        <row r="19">
          <cell r="A19">
            <v>482</v>
          </cell>
          <cell r="B19" t="str">
            <v>SAIMULAMDEEN PAVUTTAKUNNU</v>
          </cell>
          <cell r="C19" t="str">
            <v>PRODUCTION</v>
          </cell>
          <cell r="D19" t="str">
            <v>POLISHING</v>
          </cell>
          <cell r="E19" t="str">
            <v>EXP</v>
          </cell>
          <cell r="F19">
            <v>36065</v>
          </cell>
          <cell r="G19">
            <v>25679</v>
          </cell>
          <cell r="H19" t="str">
            <v>22R</v>
          </cell>
          <cell r="I19" t="str">
            <v>POLISHER</v>
          </cell>
          <cell r="J19" t="str">
            <v>BANK MUSCAT - GHALA INDUSTRIAL</v>
          </cell>
          <cell r="K19" t="str">
            <v>0168 17908 0084012</v>
          </cell>
          <cell r="L19">
            <v>95</v>
          </cell>
          <cell r="M19">
            <v>32</v>
          </cell>
          <cell r="N19">
            <v>0</v>
          </cell>
          <cell r="O19">
            <v>0</v>
          </cell>
        </row>
        <row r="20">
          <cell r="A20">
            <v>483</v>
          </cell>
          <cell r="B20" t="str">
            <v>RAMESH KUMAR</v>
          </cell>
          <cell r="C20" t="str">
            <v>PRODUCTION</v>
          </cell>
          <cell r="D20" t="str">
            <v>POLISHING</v>
          </cell>
          <cell r="E20" t="str">
            <v>EXP</v>
          </cell>
          <cell r="F20">
            <v>36149</v>
          </cell>
          <cell r="G20">
            <v>27681</v>
          </cell>
          <cell r="H20" t="str">
            <v>22R</v>
          </cell>
          <cell r="I20" t="str">
            <v>POLISHER</v>
          </cell>
          <cell r="J20" t="str">
            <v>BANK MUSCAT - GHALA INDUSTRIAL</v>
          </cell>
          <cell r="K20" t="str">
            <v>0167 129270091011</v>
          </cell>
          <cell r="L20">
            <v>90</v>
          </cell>
          <cell r="M20">
            <v>32</v>
          </cell>
          <cell r="N20">
            <v>0</v>
          </cell>
          <cell r="O20">
            <v>0</v>
          </cell>
        </row>
        <row r="21">
          <cell r="A21">
            <v>505</v>
          </cell>
          <cell r="B21" t="str">
            <v>MOHAMAD ALI</v>
          </cell>
          <cell r="C21" t="str">
            <v>PRODUCTION</v>
          </cell>
          <cell r="D21" t="str">
            <v>UPHOLSTERY</v>
          </cell>
          <cell r="E21" t="str">
            <v>EXP</v>
          </cell>
          <cell r="F21">
            <v>30005</v>
          </cell>
          <cell r="G21">
            <v>19856</v>
          </cell>
          <cell r="H21" t="str">
            <v>22R</v>
          </cell>
          <cell r="I21" t="str">
            <v>UPHOLSTERER</v>
          </cell>
          <cell r="J21" t="str">
            <v>O A B - RUWI</v>
          </cell>
          <cell r="K21" t="str">
            <v>3101 229318 500</v>
          </cell>
          <cell r="L21">
            <v>110</v>
          </cell>
          <cell r="M21">
            <v>32</v>
          </cell>
          <cell r="N21">
            <v>0</v>
          </cell>
          <cell r="O21">
            <v>0</v>
          </cell>
        </row>
        <row r="22">
          <cell r="A22">
            <v>509</v>
          </cell>
          <cell r="B22" t="str">
            <v>P D SOMABHAI</v>
          </cell>
          <cell r="C22" t="str">
            <v>PRODUCTION</v>
          </cell>
          <cell r="D22" t="str">
            <v>UPHOLSTERY</v>
          </cell>
          <cell r="E22" t="str">
            <v>EXP</v>
          </cell>
          <cell r="F22">
            <v>28682</v>
          </cell>
          <cell r="G22">
            <v>16589</v>
          </cell>
          <cell r="H22" t="str">
            <v>20P</v>
          </cell>
          <cell r="I22" t="str">
            <v>CHARGE HAND</v>
          </cell>
          <cell r="J22" t="str">
            <v>BANK MUSCAT - GHALA INDUSTRIAL</v>
          </cell>
          <cell r="K22" t="str">
            <v>0167 106800091014</v>
          </cell>
          <cell r="L22">
            <v>145</v>
          </cell>
          <cell r="M22">
            <v>36</v>
          </cell>
          <cell r="N22">
            <v>0</v>
          </cell>
          <cell r="O22">
            <v>0</v>
          </cell>
        </row>
        <row r="23">
          <cell r="A23">
            <v>520</v>
          </cell>
          <cell r="B23" t="str">
            <v>RAJI JACOB THARAKAN</v>
          </cell>
          <cell r="C23" t="str">
            <v>PRODUCTION</v>
          </cell>
          <cell r="D23" t="str">
            <v>UPHOLSTERY</v>
          </cell>
          <cell r="E23" t="str">
            <v>EXP</v>
          </cell>
          <cell r="F23">
            <v>32338</v>
          </cell>
          <cell r="G23">
            <v>22050</v>
          </cell>
          <cell r="H23" t="str">
            <v>22R</v>
          </cell>
          <cell r="I23" t="str">
            <v>UPHOLSTERER</v>
          </cell>
          <cell r="J23" t="str">
            <v>BANK MUSCAT - GHALA INDUSTRIAL</v>
          </cell>
          <cell r="K23" t="str">
            <v>0167 106810091012</v>
          </cell>
          <cell r="L23">
            <v>105</v>
          </cell>
          <cell r="M23">
            <v>36</v>
          </cell>
          <cell r="N23">
            <v>0</v>
          </cell>
          <cell r="O23">
            <v>0</v>
          </cell>
        </row>
        <row r="24">
          <cell r="A24">
            <v>521</v>
          </cell>
          <cell r="B24" t="str">
            <v>A JAYAKUMAR</v>
          </cell>
          <cell r="C24" t="str">
            <v>PRODUCTION</v>
          </cell>
          <cell r="D24" t="str">
            <v>UPHOLSTERY</v>
          </cell>
          <cell r="E24" t="str">
            <v>EXP</v>
          </cell>
          <cell r="F24">
            <v>32427</v>
          </cell>
          <cell r="G24">
            <v>21320</v>
          </cell>
          <cell r="H24" t="str">
            <v>22R</v>
          </cell>
          <cell r="I24" t="str">
            <v>UPHOLSTERER</v>
          </cell>
          <cell r="J24" t="str">
            <v>O A B - RUWI</v>
          </cell>
          <cell r="K24" t="str">
            <v>3101 007230 700</v>
          </cell>
          <cell r="L24">
            <v>100</v>
          </cell>
          <cell r="M24">
            <v>36</v>
          </cell>
          <cell r="N24">
            <v>0</v>
          </cell>
          <cell r="O24">
            <v>0</v>
          </cell>
        </row>
        <row r="25">
          <cell r="A25">
            <v>536</v>
          </cell>
          <cell r="B25" t="str">
            <v>T VINOD KUMAR</v>
          </cell>
          <cell r="C25" t="str">
            <v>PRODUCTION</v>
          </cell>
          <cell r="D25" t="str">
            <v>UPHOLSTERY</v>
          </cell>
          <cell r="E25" t="str">
            <v>EXP</v>
          </cell>
          <cell r="F25">
            <v>33698</v>
          </cell>
          <cell r="G25">
            <v>23480</v>
          </cell>
          <cell r="H25" t="str">
            <v>20P</v>
          </cell>
          <cell r="I25" t="str">
            <v>CHARGE HAND</v>
          </cell>
          <cell r="J25" t="str">
            <v>O A B - RUWI</v>
          </cell>
          <cell r="K25" t="str">
            <v>3101 4174 700</v>
          </cell>
          <cell r="L25">
            <v>150</v>
          </cell>
          <cell r="M25">
            <v>36</v>
          </cell>
          <cell r="N25">
            <v>0</v>
          </cell>
          <cell r="O25">
            <v>0</v>
          </cell>
        </row>
        <row r="26">
          <cell r="A26">
            <v>537</v>
          </cell>
          <cell r="B26" t="str">
            <v>R C TONY</v>
          </cell>
          <cell r="C26" t="str">
            <v>PRODUCTION</v>
          </cell>
          <cell r="D26" t="str">
            <v>UPHOLSTERY</v>
          </cell>
          <cell r="E26" t="str">
            <v>EXP</v>
          </cell>
          <cell r="F26">
            <v>33734</v>
          </cell>
          <cell r="G26">
            <v>21677</v>
          </cell>
          <cell r="H26" t="str">
            <v>19O</v>
          </cell>
          <cell r="I26" t="str">
            <v>SR.CHARGE HAND</v>
          </cell>
          <cell r="J26" t="str">
            <v>BANK MUSCAT - GHALA INDUSTRIAL</v>
          </cell>
          <cell r="K26" t="str">
            <v>167 106830091010</v>
          </cell>
          <cell r="L26">
            <v>160</v>
          </cell>
          <cell r="M26">
            <v>38</v>
          </cell>
          <cell r="N26">
            <v>0</v>
          </cell>
          <cell r="O26">
            <v>0</v>
          </cell>
        </row>
        <row r="27">
          <cell r="A27">
            <v>538</v>
          </cell>
          <cell r="B27" t="str">
            <v>JULIANUS PAUL D'SOUZA</v>
          </cell>
          <cell r="C27" t="str">
            <v>PRODUCTION</v>
          </cell>
          <cell r="D27" t="str">
            <v>UPHOLSTERY</v>
          </cell>
          <cell r="E27" t="str">
            <v>EXP</v>
          </cell>
          <cell r="F27">
            <v>33736</v>
          </cell>
          <cell r="G27">
            <v>24846</v>
          </cell>
          <cell r="H27" t="str">
            <v>22R</v>
          </cell>
          <cell r="I27" t="str">
            <v>UPHOLSTERER</v>
          </cell>
          <cell r="J27" t="str">
            <v>O A B - RUWI</v>
          </cell>
          <cell r="K27" t="str">
            <v>3101 005836700</v>
          </cell>
          <cell r="L27">
            <v>106</v>
          </cell>
          <cell r="M27">
            <v>36</v>
          </cell>
          <cell r="N27">
            <v>0</v>
          </cell>
          <cell r="O27">
            <v>0</v>
          </cell>
        </row>
        <row r="28">
          <cell r="A28">
            <v>541</v>
          </cell>
          <cell r="B28" t="str">
            <v>MOHD AHMAD</v>
          </cell>
          <cell r="C28" t="str">
            <v>PRODUCTION</v>
          </cell>
          <cell r="D28" t="str">
            <v>UPHOLSTERY</v>
          </cell>
          <cell r="E28" t="str">
            <v>EXP</v>
          </cell>
          <cell r="F28">
            <v>33736</v>
          </cell>
          <cell r="G28">
            <v>24938</v>
          </cell>
          <cell r="H28" t="str">
            <v>22R</v>
          </cell>
          <cell r="I28" t="str">
            <v>UPHOLSTERER</v>
          </cell>
          <cell r="J28" t="str">
            <v>BANK MUSCAT - GHALA INDUSTRIAL</v>
          </cell>
          <cell r="K28" t="str">
            <v>167 87428</v>
          </cell>
          <cell r="L28">
            <v>111</v>
          </cell>
          <cell r="M28">
            <v>36</v>
          </cell>
          <cell r="N28">
            <v>0</v>
          </cell>
          <cell r="O28">
            <v>0</v>
          </cell>
        </row>
        <row r="29">
          <cell r="A29">
            <v>549</v>
          </cell>
          <cell r="B29" t="str">
            <v>NASSER MOHAMED ISSA</v>
          </cell>
          <cell r="C29" t="str">
            <v>PRODUCTION</v>
          </cell>
          <cell r="D29" t="str">
            <v>UPHOLSTERY</v>
          </cell>
          <cell r="E29" t="str">
            <v>OMN</v>
          </cell>
          <cell r="F29">
            <v>34380</v>
          </cell>
          <cell r="G29">
            <v>17533</v>
          </cell>
          <cell r="H29" t="str">
            <v>22R</v>
          </cell>
          <cell r="I29" t="str">
            <v>UPHOLSTERER</v>
          </cell>
          <cell r="J29" t="str">
            <v>O I B - SIDAB</v>
          </cell>
          <cell r="K29" t="str">
            <v>0 401725701</v>
          </cell>
          <cell r="L29">
            <v>150</v>
          </cell>
          <cell r="M29">
            <v>70</v>
          </cell>
          <cell r="N29">
            <v>0</v>
          </cell>
          <cell r="O29">
            <v>0</v>
          </cell>
        </row>
        <row r="30">
          <cell r="A30">
            <v>551</v>
          </cell>
          <cell r="B30" t="str">
            <v>KHAMIS MUBARAK</v>
          </cell>
          <cell r="C30" t="str">
            <v>PRODUCTION</v>
          </cell>
          <cell r="D30" t="str">
            <v>UPHOLSTERY</v>
          </cell>
          <cell r="E30" t="str">
            <v>OMN</v>
          </cell>
          <cell r="F30">
            <v>34547</v>
          </cell>
          <cell r="G30">
            <v>27395</v>
          </cell>
          <cell r="H30" t="str">
            <v>22R</v>
          </cell>
          <cell r="I30" t="str">
            <v>UPHOLSTERER</v>
          </cell>
          <cell r="J30" t="str">
            <v>BANK MUSCAT - GHALA</v>
          </cell>
          <cell r="K30" t="str">
            <v>59 28676008401</v>
          </cell>
          <cell r="L30">
            <v>155</v>
          </cell>
          <cell r="M30">
            <v>70</v>
          </cell>
          <cell r="N30">
            <v>0</v>
          </cell>
          <cell r="O30">
            <v>0</v>
          </cell>
        </row>
        <row r="31">
          <cell r="A31">
            <v>553</v>
          </cell>
          <cell r="B31" t="str">
            <v>SALIHKHALIFA</v>
          </cell>
          <cell r="C31" t="str">
            <v>PRODUCTION</v>
          </cell>
          <cell r="D31" t="str">
            <v>MACHINE SHOP</v>
          </cell>
          <cell r="E31" t="str">
            <v>OMN</v>
          </cell>
          <cell r="F31">
            <v>34547</v>
          </cell>
          <cell r="G31">
            <v>25569</v>
          </cell>
          <cell r="H31" t="str">
            <v>22R</v>
          </cell>
          <cell r="I31" t="str">
            <v>MACHINIST</v>
          </cell>
          <cell r="J31" t="str">
            <v>BANK MUSCAT - GHALA</v>
          </cell>
          <cell r="K31" t="str">
            <v>59 84435008401</v>
          </cell>
          <cell r="L31">
            <v>160</v>
          </cell>
          <cell r="M31">
            <v>70</v>
          </cell>
          <cell r="N31">
            <v>0</v>
          </cell>
          <cell r="O31">
            <v>0</v>
          </cell>
        </row>
        <row r="32">
          <cell r="A32">
            <v>561</v>
          </cell>
          <cell r="B32" t="str">
            <v>VASU SAMBASIVAN</v>
          </cell>
          <cell r="C32" t="str">
            <v>PRODUCTION</v>
          </cell>
          <cell r="D32" t="str">
            <v>UPHOLSTERY</v>
          </cell>
          <cell r="E32" t="str">
            <v>EXP</v>
          </cell>
          <cell r="F32">
            <v>35043</v>
          </cell>
          <cell r="G32">
            <v>19756</v>
          </cell>
          <cell r="H32" t="str">
            <v>21Q</v>
          </cell>
          <cell r="I32" t="str">
            <v>UPHOLSTERER</v>
          </cell>
          <cell r="J32" t="str">
            <v>O A B - RUWI</v>
          </cell>
          <cell r="K32" t="str">
            <v>3101 066165 700</v>
          </cell>
          <cell r="L32">
            <v>105</v>
          </cell>
          <cell r="M32">
            <v>36</v>
          </cell>
          <cell r="N32">
            <v>0</v>
          </cell>
          <cell r="O32">
            <v>0</v>
          </cell>
        </row>
        <row r="33">
          <cell r="A33">
            <v>563</v>
          </cell>
          <cell r="B33" t="str">
            <v>PADIL MELWIN D'SOUSA</v>
          </cell>
          <cell r="C33" t="str">
            <v>PRODUCTION</v>
          </cell>
          <cell r="D33" t="str">
            <v>TRANSPORT</v>
          </cell>
          <cell r="E33" t="str">
            <v>EXP</v>
          </cell>
          <cell r="F33">
            <v>35291</v>
          </cell>
          <cell r="G33">
            <v>22370</v>
          </cell>
          <cell r="H33" t="str">
            <v>22R</v>
          </cell>
          <cell r="I33" t="str">
            <v>UPHOLSTERER</v>
          </cell>
          <cell r="J33" t="str">
            <v>BANK MUSCAT - GHALA INDUSTRIAL</v>
          </cell>
          <cell r="K33" t="str">
            <v>0167 106850091018</v>
          </cell>
          <cell r="L33">
            <v>98</v>
          </cell>
          <cell r="M33">
            <v>32</v>
          </cell>
          <cell r="N33">
            <v>0</v>
          </cell>
          <cell r="O33">
            <v>0</v>
          </cell>
        </row>
        <row r="34">
          <cell r="A34">
            <v>564</v>
          </cell>
          <cell r="B34" t="str">
            <v>VIJAYAN PALLIYIL ARUMUGAN</v>
          </cell>
          <cell r="C34" t="str">
            <v>PRODUCTION</v>
          </cell>
          <cell r="D34" t="str">
            <v>UPHOLSTERY</v>
          </cell>
          <cell r="E34" t="str">
            <v>EXP</v>
          </cell>
          <cell r="F34">
            <v>35309</v>
          </cell>
          <cell r="G34">
            <v>23847</v>
          </cell>
          <cell r="H34" t="str">
            <v>22R</v>
          </cell>
          <cell r="I34" t="str">
            <v>UPHOLSTERER</v>
          </cell>
          <cell r="J34" t="str">
            <v>BANK MUSCAT - GHALA INDUSTRIAL</v>
          </cell>
          <cell r="K34" t="str">
            <v>0167 20428008401</v>
          </cell>
          <cell r="L34">
            <v>98</v>
          </cell>
          <cell r="M34">
            <v>36</v>
          </cell>
          <cell r="N34">
            <v>0</v>
          </cell>
          <cell r="O34">
            <v>0</v>
          </cell>
        </row>
        <row r="35">
          <cell r="A35">
            <v>566</v>
          </cell>
          <cell r="B35" t="str">
            <v>SUBRAMANIAM KALLIL</v>
          </cell>
          <cell r="C35" t="str">
            <v>PRODUCTION</v>
          </cell>
          <cell r="D35" t="str">
            <v>UPHOLSTERY</v>
          </cell>
          <cell r="E35" t="str">
            <v>EXP</v>
          </cell>
          <cell r="F35">
            <v>35309</v>
          </cell>
          <cell r="G35">
            <v>24180</v>
          </cell>
          <cell r="H35" t="str">
            <v>20P</v>
          </cell>
          <cell r="I35" t="str">
            <v>CHARGE HAND</v>
          </cell>
          <cell r="J35" t="str">
            <v>BANK MUSCAT - GHALA</v>
          </cell>
          <cell r="K35" t="str">
            <v>59 26977008401</v>
          </cell>
          <cell r="L35">
            <v>140</v>
          </cell>
          <cell r="M35">
            <v>36</v>
          </cell>
          <cell r="N35">
            <v>0</v>
          </cell>
          <cell r="O35">
            <v>0</v>
          </cell>
        </row>
        <row r="36">
          <cell r="A36">
            <v>567</v>
          </cell>
          <cell r="B36" t="str">
            <v>HARMESH LAL</v>
          </cell>
          <cell r="C36" t="str">
            <v>PRODUCTION</v>
          </cell>
          <cell r="D36" t="str">
            <v>UPHOLSTERY</v>
          </cell>
          <cell r="E36" t="str">
            <v>EXP</v>
          </cell>
          <cell r="F36">
            <v>35367</v>
          </cell>
          <cell r="G36">
            <v>26703</v>
          </cell>
          <cell r="H36" t="str">
            <v>22R</v>
          </cell>
          <cell r="I36" t="str">
            <v>UPHOLSTERER</v>
          </cell>
          <cell r="J36" t="str">
            <v>BANK MUSCAT - GHALA INDUSTRIAL</v>
          </cell>
          <cell r="K36" t="str">
            <v>0167 106860091017</v>
          </cell>
          <cell r="L36">
            <v>95</v>
          </cell>
          <cell r="M36">
            <v>36</v>
          </cell>
          <cell r="N36">
            <v>0</v>
          </cell>
          <cell r="O36">
            <v>0</v>
          </cell>
        </row>
        <row r="37">
          <cell r="A37">
            <v>570</v>
          </cell>
          <cell r="B37" t="str">
            <v>KASHMIR SINGH</v>
          </cell>
          <cell r="C37" t="str">
            <v>PRODUCTION</v>
          </cell>
          <cell r="D37" t="str">
            <v>UPHOLSTERY</v>
          </cell>
          <cell r="E37" t="str">
            <v>EXP</v>
          </cell>
          <cell r="F37">
            <v>35367</v>
          </cell>
          <cell r="G37">
            <v>20900</v>
          </cell>
          <cell r="H37" t="str">
            <v>22R</v>
          </cell>
          <cell r="I37" t="str">
            <v>UPHOLSTERER</v>
          </cell>
          <cell r="J37" t="str">
            <v>O A B - RUWI</v>
          </cell>
          <cell r="K37" t="str">
            <v>3101 040352700</v>
          </cell>
          <cell r="L37">
            <v>98</v>
          </cell>
          <cell r="M37">
            <v>36</v>
          </cell>
          <cell r="N37">
            <v>0</v>
          </cell>
          <cell r="O37">
            <v>0</v>
          </cell>
        </row>
        <row r="38">
          <cell r="A38">
            <v>575</v>
          </cell>
          <cell r="B38" t="str">
            <v>NATARAJA THEVAR VENKATACHALAM</v>
          </cell>
          <cell r="C38" t="str">
            <v>PRODUCTION</v>
          </cell>
          <cell r="D38" t="str">
            <v>UPHOLSTERY</v>
          </cell>
          <cell r="E38" t="str">
            <v>EXP</v>
          </cell>
          <cell r="F38">
            <v>35408</v>
          </cell>
          <cell r="G38">
            <v>26096</v>
          </cell>
          <cell r="H38" t="str">
            <v>20P</v>
          </cell>
          <cell r="I38" t="str">
            <v>CHARGE HAND</v>
          </cell>
          <cell r="J38" t="str">
            <v>O A B - RUWI</v>
          </cell>
          <cell r="K38" t="str">
            <v>3101 008860700</v>
          </cell>
          <cell r="L38">
            <v>122</v>
          </cell>
          <cell r="M38">
            <v>36</v>
          </cell>
          <cell r="N38">
            <v>0</v>
          </cell>
          <cell r="O38">
            <v>0</v>
          </cell>
        </row>
        <row r="39">
          <cell r="A39">
            <v>576</v>
          </cell>
          <cell r="B39" t="str">
            <v>GANGADHARAN SIVADASAN</v>
          </cell>
          <cell r="C39" t="str">
            <v>PRODUCTION</v>
          </cell>
          <cell r="D39" t="str">
            <v>UPHOLSTERY</v>
          </cell>
          <cell r="E39" t="str">
            <v>EXP</v>
          </cell>
          <cell r="F39">
            <v>35421</v>
          </cell>
          <cell r="G39">
            <v>19523</v>
          </cell>
          <cell r="H39" t="str">
            <v>20P</v>
          </cell>
          <cell r="I39" t="str">
            <v>CHARGE HAND</v>
          </cell>
          <cell r="J39" t="str">
            <v>BANK MUSCAT - GHALA INDUSTRIAL</v>
          </cell>
          <cell r="K39" t="str">
            <v>0167 132760091016</v>
          </cell>
          <cell r="L39">
            <v>95</v>
          </cell>
          <cell r="M39">
            <v>36</v>
          </cell>
          <cell r="N39">
            <v>0</v>
          </cell>
          <cell r="O39">
            <v>0</v>
          </cell>
        </row>
        <row r="40">
          <cell r="A40">
            <v>578</v>
          </cell>
          <cell r="B40" t="str">
            <v>THANKAPPAN SARADABABU</v>
          </cell>
          <cell r="C40" t="str">
            <v>PRODUCTION</v>
          </cell>
          <cell r="D40" t="str">
            <v>UPHOLSTERY</v>
          </cell>
          <cell r="E40" t="str">
            <v>EXP</v>
          </cell>
          <cell r="F40">
            <v>35466</v>
          </cell>
          <cell r="G40">
            <v>22791</v>
          </cell>
          <cell r="H40" t="str">
            <v>22R</v>
          </cell>
          <cell r="I40" t="str">
            <v>UPHOLSTERER</v>
          </cell>
          <cell r="J40" t="str">
            <v>O A B - RUWI</v>
          </cell>
          <cell r="K40" t="str">
            <v>3101 065614 700</v>
          </cell>
          <cell r="L40">
            <v>92</v>
          </cell>
          <cell r="M40">
            <v>32</v>
          </cell>
          <cell r="N40">
            <v>0</v>
          </cell>
          <cell r="O40">
            <v>0</v>
          </cell>
        </row>
        <row r="41">
          <cell r="A41">
            <v>579</v>
          </cell>
          <cell r="B41" t="str">
            <v>MOHANAN VIDITHURAKKAI</v>
          </cell>
          <cell r="C41" t="str">
            <v>PRODUCTION</v>
          </cell>
          <cell r="D41" t="str">
            <v>UPHOLSTERY</v>
          </cell>
          <cell r="E41" t="str">
            <v>EXP</v>
          </cell>
          <cell r="F41">
            <v>35560</v>
          </cell>
          <cell r="G41">
            <v>22729</v>
          </cell>
          <cell r="H41" t="str">
            <v>22R</v>
          </cell>
          <cell r="I41" t="str">
            <v>TAILOR</v>
          </cell>
          <cell r="J41" t="str">
            <v>O A B - RUWI</v>
          </cell>
          <cell r="K41" t="str">
            <v>3101 066169 700</v>
          </cell>
          <cell r="L41">
            <v>102</v>
          </cell>
          <cell r="M41">
            <v>36</v>
          </cell>
          <cell r="N41">
            <v>0</v>
          </cell>
          <cell r="O41">
            <v>0</v>
          </cell>
        </row>
        <row r="42">
          <cell r="A42">
            <v>581</v>
          </cell>
          <cell r="B42" t="str">
            <v>SOM NATH GURDAS RAM</v>
          </cell>
          <cell r="C42" t="str">
            <v>PRODUCTION</v>
          </cell>
          <cell r="D42" t="str">
            <v>UPHOLSTERY</v>
          </cell>
          <cell r="E42" t="str">
            <v>EXP</v>
          </cell>
          <cell r="F42">
            <v>35763</v>
          </cell>
          <cell r="G42">
            <v>25843</v>
          </cell>
          <cell r="H42" t="str">
            <v>21Q</v>
          </cell>
          <cell r="I42" t="str">
            <v>UPHOLSTERER</v>
          </cell>
          <cell r="J42" t="str">
            <v>BANK MUSCAT - GHALA INDUSTRIAL</v>
          </cell>
          <cell r="K42" t="str">
            <v>0167 106880091015</v>
          </cell>
          <cell r="L42">
            <v>98</v>
          </cell>
          <cell r="M42">
            <v>36</v>
          </cell>
          <cell r="N42">
            <v>0</v>
          </cell>
          <cell r="O42">
            <v>0</v>
          </cell>
        </row>
        <row r="43">
          <cell r="A43">
            <v>587</v>
          </cell>
          <cell r="B43" t="str">
            <v>ANADHAKATTU P SALIM S</v>
          </cell>
          <cell r="C43" t="str">
            <v>PRODUCTION</v>
          </cell>
          <cell r="D43" t="str">
            <v>MACHINE SHOP</v>
          </cell>
          <cell r="E43" t="str">
            <v>EXP</v>
          </cell>
          <cell r="F43">
            <v>35810</v>
          </cell>
          <cell r="G43">
            <v>27516</v>
          </cell>
          <cell r="H43" t="str">
            <v>21Q</v>
          </cell>
          <cell r="I43" t="str">
            <v>UPHOLSTERER</v>
          </cell>
          <cell r="J43" t="str">
            <v>BANK MUSCAT - GHALA INDUSTRIAL</v>
          </cell>
          <cell r="K43" t="str">
            <v>0167 106890091014</v>
          </cell>
          <cell r="L43">
            <v>85</v>
          </cell>
          <cell r="M43">
            <v>32</v>
          </cell>
          <cell r="N43">
            <v>0</v>
          </cell>
          <cell r="O43">
            <v>0</v>
          </cell>
        </row>
        <row r="44">
          <cell r="A44">
            <v>596</v>
          </cell>
          <cell r="B44" t="str">
            <v>KHALID MUBARAK ALI AL SHIBLI</v>
          </cell>
          <cell r="C44" t="str">
            <v>PRODUCTION</v>
          </cell>
          <cell r="D44" t="str">
            <v>UPHOLSTERY</v>
          </cell>
          <cell r="E44" t="str">
            <v>OMN</v>
          </cell>
          <cell r="F44">
            <v>36194</v>
          </cell>
          <cell r="G44">
            <v>28126</v>
          </cell>
          <cell r="H44" t="str">
            <v>22R</v>
          </cell>
          <cell r="I44" t="str">
            <v>ASSISTANT UPHOLSTERER</v>
          </cell>
          <cell r="J44" t="str">
            <v>BANK MUSCAT - SOHAR</v>
          </cell>
          <cell r="K44" t="str">
            <v>48 200290084011</v>
          </cell>
          <cell r="L44">
            <v>145</v>
          </cell>
          <cell r="M44">
            <v>60</v>
          </cell>
          <cell r="N44">
            <v>0</v>
          </cell>
          <cell r="O44">
            <v>0</v>
          </cell>
        </row>
        <row r="45">
          <cell r="A45">
            <v>598</v>
          </cell>
          <cell r="B45" t="str">
            <v>MOHAMMED HAMOOD M AL OWAISI</v>
          </cell>
          <cell r="C45" t="str">
            <v>PRODUCTION</v>
          </cell>
          <cell r="D45" t="str">
            <v>UPHOLSTERY</v>
          </cell>
          <cell r="E45" t="str">
            <v>OMN</v>
          </cell>
          <cell r="F45">
            <v>36194</v>
          </cell>
          <cell r="G45">
            <v>28938</v>
          </cell>
          <cell r="H45" t="str">
            <v>22R</v>
          </cell>
          <cell r="I45" t="str">
            <v>ASSISTANT UPHOLSTERER</v>
          </cell>
          <cell r="J45" t="str">
            <v>BANK MUSCAT - GHALA</v>
          </cell>
          <cell r="K45" t="str">
            <v>59 139450084015</v>
          </cell>
          <cell r="L45">
            <v>140</v>
          </cell>
          <cell r="M45">
            <v>60</v>
          </cell>
          <cell r="N45">
            <v>0</v>
          </cell>
          <cell r="O45">
            <v>0</v>
          </cell>
        </row>
        <row r="46">
          <cell r="A46">
            <v>601</v>
          </cell>
          <cell r="B46" t="str">
            <v>G. MOHANAN</v>
          </cell>
          <cell r="C46" t="str">
            <v>PRODUCTION</v>
          </cell>
          <cell r="D46" t="str">
            <v>MACHINE SHOP</v>
          </cell>
          <cell r="E46" t="str">
            <v>EXP</v>
          </cell>
          <cell r="F46">
            <v>32555</v>
          </cell>
          <cell r="G46">
            <v>22426</v>
          </cell>
          <cell r="H46" t="str">
            <v>22R</v>
          </cell>
          <cell r="I46" t="str">
            <v>MACHINIST</v>
          </cell>
          <cell r="J46" t="str">
            <v>O A B - RUWI</v>
          </cell>
          <cell r="K46" t="str">
            <v>3101003128-500</v>
          </cell>
          <cell r="L46">
            <v>95</v>
          </cell>
          <cell r="M46">
            <v>36</v>
          </cell>
          <cell r="N46">
            <v>0</v>
          </cell>
          <cell r="O46">
            <v>0</v>
          </cell>
        </row>
        <row r="47">
          <cell r="A47">
            <v>702</v>
          </cell>
          <cell r="B47" t="str">
            <v>VIKRAM MALLAH</v>
          </cell>
          <cell r="C47" t="str">
            <v>PRODUCTION</v>
          </cell>
          <cell r="D47" t="str">
            <v>POLISHING</v>
          </cell>
          <cell r="E47" t="str">
            <v>EXP</v>
          </cell>
          <cell r="F47">
            <v>36421</v>
          </cell>
          <cell r="G47">
            <v>21888</v>
          </cell>
          <cell r="H47" t="str">
            <v>22R</v>
          </cell>
          <cell r="I47" t="str">
            <v>POLISHER</v>
          </cell>
          <cell r="J47" t="str">
            <v>O A B - RUWI</v>
          </cell>
          <cell r="K47" t="str">
            <v>3101 023968700</v>
          </cell>
          <cell r="L47">
            <v>95</v>
          </cell>
          <cell r="M47">
            <v>32</v>
          </cell>
          <cell r="N47">
            <v>0</v>
          </cell>
          <cell r="O47">
            <v>0</v>
          </cell>
        </row>
        <row r="48">
          <cell r="A48">
            <v>705</v>
          </cell>
          <cell r="B48" t="str">
            <v>DENESHA BHOJA SHETY</v>
          </cell>
          <cell r="C48" t="str">
            <v>PRODUCTION</v>
          </cell>
          <cell r="D48" t="str">
            <v>POLISHING</v>
          </cell>
          <cell r="E48" t="str">
            <v>EXP</v>
          </cell>
          <cell r="F48">
            <v>36747</v>
          </cell>
          <cell r="G48">
            <v>25493</v>
          </cell>
          <cell r="H48" t="str">
            <v>22R</v>
          </cell>
          <cell r="I48" t="str">
            <v>POLISHER</v>
          </cell>
          <cell r="J48" t="str">
            <v>O A B - RUWI</v>
          </cell>
          <cell r="K48" t="str">
            <v>3101 063799 700</v>
          </cell>
          <cell r="L48">
            <v>90</v>
          </cell>
          <cell r="M48">
            <v>32</v>
          </cell>
          <cell r="N48">
            <v>0</v>
          </cell>
          <cell r="O48">
            <v>0</v>
          </cell>
        </row>
        <row r="49">
          <cell r="A49">
            <v>708</v>
          </cell>
          <cell r="B49" t="str">
            <v>PRAKASH T P KRISHNAN KUTTY</v>
          </cell>
          <cell r="C49" t="str">
            <v>PRODUCTION</v>
          </cell>
          <cell r="D49" t="str">
            <v>POLISHING</v>
          </cell>
          <cell r="E49" t="str">
            <v>EXP</v>
          </cell>
          <cell r="F49">
            <v>36793</v>
          </cell>
          <cell r="G49">
            <v>27179</v>
          </cell>
          <cell r="H49" t="str">
            <v>22R</v>
          </cell>
          <cell r="I49" t="str">
            <v>POLISHER</v>
          </cell>
          <cell r="J49" t="str">
            <v>BANK MUSCAT - GHALA INDUSTRIAL</v>
          </cell>
          <cell r="K49" t="str">
            <v>0167 106920091019</v>
          </cell>
          <cell r="L49">
            <v>90</v>
          </cell>
          <cell r="M49">
            <v>32</v>
          </cell>
          <cell r="N49">
            <v>0</v>
          </cell>
          <cell r="O49">
            <v>0</v>
          </cell>
        </row>
        <row r="50">
          <cell r="A50">
            <v>716</v>
          </cell>
          <cell r="B50" t="str">
            <v>SAMBANDAM GOVINDARAJ</v>
          </cell>
          <cell r="C50" t="str">
            <v>PRODUCTION</v>
          </cell>
          <cell r="D50" t="str">
            <v>POLISHING</v>
          </cell>
          <cell r="E50" t="str">
            <v>EXP</v>
          </cell>
          <cell r="F50">
            <v>36925</v>
          </cell>
          <cell r="G50">
            <v>24372</v>
          </cell>
          <cell r="H50" t="str">
            <v>22R</v>
          </cell>
          <cell r="I50" t="str">
            <v>POLISHER</v>
          </cell>
          <cell r="J50" t="str">
            <v>BANK MUSCAT - GHALA INDUSTRIAL</v>
          </cell>
          <cell r="K50" t="str">
            <v>0167 189840091018</v>
          </cell>
          <cell r="L50">
            <v>80</v>
          </cell>
          <cell r="M50">
            <v>32</v>
          </cell>
          <cell r="N50">
            <v>0</v>
          </cell>
          <cell r="O50">
            <v>0</v>
          </cell>
        </row>
        <row r="51">
          <cell r="A51">
            <v>725</v>
          </cell>
          <cell r="B51" t="str">
            <v>SEWA SINGH</v>
          </cell>
          <cell r="C51" t="str">
            <v>PRODUCTION</v>
          </cell>
          <cell r="D51" t="str">
            <v>POLISHING</v>
          </cell>
          <cell r="E51" t="str">
            <v>EXP</v>
          </cell>
          <cell r="F51">
            <v>37128</v>
          </cell>
          <cell r="G51">
            <v>24112</v>
          </cell>
          <cell r="H51" t="str">
            <v>22R</v>
          </cell>
          <cell r="I51" t="str">
            <v>POLISHER</v>
          </cell>
          <cell r="J51" t="str">
            <v>BANK MUSCAT - GHALA INDUSTRIAL</v>
          </cell>
          <cell r="K51" t="str">
            <v>0167 165040091014</v>
          </cell>
          <cell r="L51">
            <v>75</v>
          </cell>
          <cell r="M51">
            <v>32</v>
          </cell>
          <cell r="N51">
            <v>0</v>
          </cell>
          <cell r="O51">
            <v>0</v>
          </cell>
        </row>
        <row r="52">
          <cell r="A52">
            <v>732</v>
          </cell>
          <cell r="B52" t="str">
            <v>RAMES MUBARAK</v>
          </cell>
          <cell r="C52" t="str">
            <v>PRODUCTION</v>
          </cell>
          <cell r="D52" t="str">
            <v>POLISHING</v>
          </cell>
          <cell r="E52" t="str">
            <v>OMN</v>
          </cell>
          <cell r="F52">
            <v>37198</v>
          </cell>
          <cell r="G52">
            <v>30502</v>
          </cell>
          <cell r="H52" t="str">
            <v>22R</v>
          </cell>
          <cell r="I52" t="str">
            <v>ASSISTANT POLISHER</v>
          </cell>
          <cell r="J52" t="str">
            <v>BANK MUSCAT - GHALA INDUSTRIAL</v>
          </cell>
          <cell r="K52" t="str">
            <v>0167 137990084012</v>
          </cell>
          <cell r="L52">
            <v>145</v>
          </cell>
          <cell r="M52">
            <v>60</v>
          </cell>
          <cell r="N52">
            <v>0</v>
          </cell>
          <cell r="O52">
            <v>0</v>
          </cell>
        </row>
        <row r="53">
          <cell r="A53">
            <v>734</v>
          </cell>
          <cell r="B53" t="str">
            <v>HAMED ABDULLAH IBRAHIM AL KAID</v>
          </cell>
          <cell r="C53" t="str">
            <v>PRODUCTION</v>
          </cell>
          <cell r="D53" t="str">
            <v>POLISHING</v>
          </cell>
          <cell r="E53" t="str">
            <v>OMN</v>
          </cell>
          <cell r="F53">
            <v>37263</v>
          </cell>
          <cell r="G53">
            <v>29032</v>
          </cell>
          <cell r="H53" t="str">
            <v>22R</v>
          </cell>
          <cell r="I53" t="str">
            <v>ASSISTANT POLISHER</v>
          </cell>
          <cell r="J53" t="str">
            <v>O I B - SINAW</v>
          </cell>
          <cell r="K53" t="str">
            <v>39 052352 20</v>
          </cell>
          <cell r="L53">
            <v>140</v>
          </cell>
          <cell r="M53">
            <v>60</v>
          </cell>
          <cell r="N53">
            <v>0</v>
          </cell>
          <cell r="O53">
            <v>0</v>
          </cell>
        </row>
        <row r="54">
          <cell r="A54">
            <v>737</v>
          </cell>
          <cell r="B54" t="str">
            <v>PARASANGILI PANIKKIYALGE AJITH</v>
          </cell>
          <cell r="C54" t="str">
            <v>PRODUCTION</v>
          </cell>
          <cell r="D54" t="str">
            <v>POLISHING</v>
          </cell>
          <cell r="E54" t="str">
            <v>EXP</v>
          </cell>
          <cell r="F54">
            <v>37494</v>
          </cell>
          <cell r="G54">
            <v>28045</v>
          </cell>
          <cell r="H54" t="str">
            <v>22R</v>
          </cell>
          <cell r="I54" t="str">
            <v>POLISHER</v>
          </cell>
          <cell r="J54" t="str">
            <v>BANK MUSCAT - GHALA INDUSTRIAL</v>
          </cell>
          <cell r="K54" t="str">
            <v>0167 106940091017</v>
          </cell>
          <cell r="L54">
            <v>95</v>
          </cell>
          <cell r="M54">
            <v>33</v>
          </cell>
          <cell r="N54">
            <v>0</v>
          </cell>
          <cell r="O54">
            <v>0</v>
          </cell>
        </row>
        <row r="55">
          <cell r="A55">
            <v>739</v>
          </cell>
          <cell r="B55" t="str">
            <v>HETTI ARACHCHIGE SUMENDRA</v>
          </cell>
          <cell r="C55" t="str">
            <v>PRODUCTION</v>
          </cell>
          <cell r="D55" t="str">
            <v>POLISHING</v>
          </cell>
          <cell r="E55" t="str">
            <v>EXP</v>
          </cell>
          <cell r="F55">
            <v>37510</v>
          </cell>
          <cell r="G55">
            <v>27632</v>
          </cell>
          <cell r="H55" t="str">
            <v>22R</v>
          </cell>
          <cell r="I55" t="str">
            <v>POLISHER</v>
          </cell>
          <cell r="J55" t="str">
            <v>BANK MUSCAT - GHALA INDUSTRIAL</v>
          </cell>
          <cell r="K55" t="str">
            <v>0167 129290091019</v>
          </cell>
          <cell r="L55">
            <v>95</v>
          </cell>
          <cell r="M55">
            <v>33</v>
          </cell>
          <cell r="N55">
            <v>0</v>
          </cell>
          <cell r="O55">
            <v>0</v>
          </cell>
        </row>
        <row r="56">
          <cell r="A56">
            <v>744</v>
          </cell>
          <cell r="B56" t="str">
            <v>KAMLESH</v>
          </cell>
          <cell r="C56" t="str">
            <v>PRODUCTION</v>
          </cell>
          <cell r="D56" t="str">
            <v>POLISHING</v>
          </cell>
          <cell r="E56" t="str">
            <v>EXP</v>
          </cell>
          <cell r="F56">
            <v>37548</v>
          </cell>
          <cell r="G56">
            <v>26818</v>
          </cell>
          <cell r="H56" t="str">
            <v>22R</v>
          </cell>
          <cell r="I56" t="str">
            <v>POLISHER</v>
          </cell>
          <cell r="J56" t="str">
            <v>BANK MUSCAT - GHALA INDUSTRIAL</v>
          </cell>
          <cell r="K56" t="str">
            <v>0167 106950091016</v>
          </cell>
          <cell r="L56">
            <v>85</v>
          </cell>
          <cell r="M56">
            <v>32</v>
          </cell>
          <cell r="N56">
            <v>0</v>
          </cell>
          <cell r="O56">
            <v>0</v>
          </cell>
        </row>
        <row r="57">
          <cell r="A57">
            <v>750</v>
          </cell>
          <cell r="B57" t="str">
            <v>RASHID THALLAM SALIM AL-NAIMI</v>
          </cell>
          <cell r="C57" t="str">
            <v>PRODUCTION</v>
          </cell>
          <cell r="D57" t="str">
            <v>TRANSPORT</v>
          </cell>
          <cell r="E57" t="str">
            <v>OMN</v>
          </cell>
          <cell r="F57">
            <v>37867</v>
          </cell>
          <cell r="G57">
            <v>23012</v>
          </cell>
          <cell r="H57" t="str">
            <v>20P</v>
          </cell>
          <cell r="I57" t="str">
            <v>HEAVY DUTY DRIVER</v>
          </cell>
          <cell r="J57" t="str">
            <v>BANK MUSCAT - GHALA INDUSTRIAL</v>
          </cell>
          <cell r="K57" t="str">
            <v>0167 105780084016</v>
          </cell>
          <cell r="L57">
            <v>160</v>
          </cell>
          <cell r="M57">
            <v>80</v>
          </cell>
          <cell r="N57">
            <v>0</v>
          </cell>
          <cell r="O57">
            <v>0</v>
          </cell>
        </row>
        <row r="58">
          <cell r="A58">
            <v>752</v>
          </cell>
          <cell r="B58" t="str">
            <v>KOSHY VARGHESE</v>
          </cell>
          <cell r="C58" t="str">
            <v>PRODUCTION</v>
          </cell>
          <cell r="D58" t="str">
            <v>POLISHING</v>
          </cell>
          <cell r="E58" t="str">
            <v>EXP</v>
          </cell>
          <cell r="F58">
            <v>37919</v>
          </cell>
          <cell r="G58">
            <v>26385</v>
          </cell>
          <cell r="H58" t="str">
            <v>22R</v>
          </cell>
          <cell r="I58" t="str">
            <v>SRAY PAINTER</v>
          </cell>
          <cell r="J58" t="str">
            <v>BANK MUSCAT - GHALA INDUSTRIAL</v>
          </cell>
          <cell r="K58" t="str">
            <v>0167 106960091015</v>
          </cell>
          <cell r="L58">
            <v>85</v>
          </cell>
          <cell r="M58">
            <v>32</v>
          </cell>
          <cell r="N58">
            <v>0</v>
          </cell>
          <cell r="O58">
            <v>0</v>
          </cell>
        </row>
        <row r="59">
          <cell r="A59">
            <v>753</v>
          </cell>
          <cell r="B59" t="str">
            <v>SUBASH CHAND</v>
          </cell>
          <cell r="C59" t="str">
            <v>PRODUCTION</v>
          </cell>
          <cell r="D59" t="str">
            <v>POLISHING</v>
          </cell>
          <cell r="E59" t="str">
            <v>EXP</v>
          </cell>
          <cell r="F59">
            <v>37948</v>
          </cell>
          <cell r="G59">
            <v>27243</v>
          </cell>
          <cell r="H59" t="str">
            <v>22R</v>
          </cell>
          <cell r="I59" t="str">
            <v>POLISHER</v>
          </cell>
          <cell r="J59" t="str">
            <v>BANK MUSCAT - GHALA INDUSTRIAL</v>
          </cell>
          <cell r="K59" t="str">
            <v>0167 106970091014</v>
          </cell>
          <cell r="L59">
            <v>85</v>
          </cell>
          <cell r="M59">
            <v>32</v>
          </cell>
          <cell r="N59">
            <v>0</v>
          </cell>
          <cell r="O59">
            <v>0</v>
          </cell>
        </row>
        <row r="60">
          <cell r="A60">
            <v>754</v>
          </cell>
          <cell r="B60" t="str">
            <v>CHIRKUT</v>
          </cell>
          <cell r="C60" t="str">
            <v>PRODUCTION</v>
          </cell>
          <cell r="D60" t="str">
            <v>POLISHING</v>
          </cell>
          <cell r="E60" t="str">
            <v>EXP</v>
          </cell>
          <cell r="F60">
            <v>37966</v>
          </cell>
          <cell r="G60">
            <v>27098</v>
          </cell>
          <cell r="H60" t="str">
            <v>22R</v>
          </cell>
          <cell r="I60" t="str">
            <v>POLISHER</v>
          </cell>
          <cell r="J60" t="str">
            <v>BANK MUSCAT - GHALA INDUSTRIAL</v>
          </cell>
          <cell r="K60" t="str">
            <v>0167 106980091013</v>
          </cell>
          <cell r="L60">
            <v>80</v>
          </cell>
          <cell r="M60">
            <v>32</v>
          </cell>
          <cell r="N60">
            <v>0</v>
          </cell>
          <cell r="O60">
            <v>0</v>
          </cell>
        </row>
        <row r="61">
          <cell r="A61">
            <v>755</v>
          </cell>
          <cell r="B61" t="str">
            <v>SITA RAM</v>
          </cell>
          <cell r="C61" t="str">
            <v>PRODUCTION</v>
          </cell>
          <cell r="D61" t="str">
            <v>POLISHING</v>
          </cell>
          <cell r="E61" t="str">
            <v>EXP</v>
          </cell>
          <cell r="F61">
            <v>37966</v>
          </cell>
          <cell r="G61">
            <v>29042</v>
          </cell>
          <cell r="H61" t="str">
            <v>22R</v>
          </cell>
          <cell r="I61" t="str">
            <v>POLISHER</v>
          </cell>
          <cell r="J61" t="str">
            <v>BANK MUSCAT - GHALA INDUSTRIAL</v>
          </cell>
          <cell r="K61" t="str">
            <v>0167 106990091012</v>
          </cell>
          <cell r="L61">
            <v>90</v>
          </cell>
          <cell r="M61">
            <v>32</v>
          </cell>
          <cell r="N61">
            <v>0</v>
          </cell>
          <cell r="O61">
            <v>0</v>
          </cell>
        </row>
        <row r="62">
          <cell r="A62">
            <v>757</v>
          </cell>
          <cell r="B62" t="str">
            <v>RAM JANAM</v>
          </cell>
          <cell r="C62" t="str">
            <v>PRODUCTION</v>
          </cell>
          <cell r="D62" t="str">
            <v>POLISHING</v>
          </cell>
          <cell r="E62" t="str">
            <v>EXP</v>
          </cell>
          <cell r="F62">
            <v>38021</v>
          </cell>
          <cell r="G62">
            <v>28318</v>
          </cell>
          <cell r="H62" t="str">
            <v>22R</v>
          </cell>
          <cell r="I62" t="str">
            <v>POLISHER</v>
          </cell>
          <cell r="J62" t="str">
            <v>BANK MUSCAT - GHALA INDUSTRIAL</v>
          </cell>
          <cell r="K62" t="str">
            <v>0167 107010091019</v>
          </cell>
          <cell r="L62">
            <v>85</v>
          </cell>
          <cell r="M62">
            <v>32</v>
          </cell>
          <cell r="N62">
            <v>0</v>
          </cell>
          <cell r="O62">
            <v>0</v>
          </cell>
        </row>
        <row r="63">
          <cell r="A63">
            <v>759</v>
          </cell>
          <cell r="B63" t="str">
            <v>SAID ALI SALIM AL DHAYABI</v>
          </cell>
          <cell r="C63" t="str">
            <v>PRODUCTION</v>
          </cell>
          <cell r="D63" t="str">
            <v>POLISHING</v>
          </cell>
          <cell r="E63" t="str">
            <v>OMN</v>
          </cell>
          <cell r="F63">
            <v>38048</v>
          </cell>
          <cell r="G63">
            <v>29776</v>
          </cell>
          <cell r="H63" t="str">
            <v>22R</v>
          </cell>
          <cell r="I63" t="str">
            <v>ASSISTANT POLISHER</v>
          </cell>
          <cell r="J63" t="str">
            <v>BANK MUSCAT - GHALA</v>
          </cell>
          <cell r="K63" t="str">
            <v>59 25011008401</v>
          </cell>
          <cell r="L63">
            <v>140</v>
          </cell>
          <cell r="M63">
            <v>60</v>
          </cell>
          <cell r="N63">
            <v>0</v>
          </cell>
          <cell r="O63">
            <v>0</v>
          </cell>
        </row>
        <row r="64">
          <cell r="A64">
            <v>764</v>
          </cell>
          <cell r="B64" t="str">
            <v>FARID ABDULLAH ABDUL RAHMAN</v>
          </cell>
          <cell r="C64" t="str">
            <v>PRODUCTION</v>
          </cell>
          <cell r="D64" t="str">
            <v>GYPSUM</v>
          </cell>
          <cell r="E64" t="str">
            <v>OMN</v>
          </cell>
          <cell r="F64">
            <v>38171</v>
          </cell>
          <cell r="G64">
            <v>31777</v>
          </cell>
          <cell r="H64" t="str">
            <v>22R</v>
          </cell>
          <cell r="I64" t="str">
            <v>DRIVER</v>
          </cell>
          <cell r="J64" t="str">
            <v>BANK MUSCAT - IBRA</v>
          </cell>
          <cell r="K64" t="str">
            <v>074 15984008401</v>
          </cell>
          <cell r="L64">
            <v>150</v>
          </cell>
          <cell r="M64">
            <v>60</v>
          </cell>
          <cell r="N64">
            <v>0</v>
          </cell>
          <cell r="O64">
            <v>0</v>
          </cell>
        </row>
        <row r="65">
          <cell r="A65">
            <v>765</v>
          </cell>
          <cell r="B65" t="str">
            <v>FAHAD DARWISH RASHID AL SHAHI</v>
          </cell>
          <cell r="C65" t="str">
            <v>PRODUCTION</v>
          </cell>
          <cell r="D65" t="str">
            <v>POLISHING</v>
          </cell>
          <cell r="E65" t="str">
            <v>OMN</v>
          </cell>
          <cell r="F65">
            <v>38171</v>
          </cell>
          <cell r="G65">
            <v>29776</v>
          </cell>
          <cell r="H65" t="str">
            <v>22R</v>
          </cell>
          <cell r="I65" t="str">
            <v>POLISHER</v>
          </cell>
          <cell r="J65" t="str">
            <v>BANK MUSCAT - SUWAIQ</v>
          </cell>
          <cell r="K65" t="str">
            <v>106 1619100840</v>
          </cell>
          <cell r="L65">
            <v>140</v>
          </cell>
          <cell r="M65">
            <v>60</v>
          </cell>
          <cell r="N65">
            <v>0</v>
          </cell>
          <cell r="O65">
            <v>0</v>
          </cell>
        </row>
        <row r="66">
          <cell r="A66">
            <v>770</v>
          </cell>
          <cell r="B66" t="str">
            <v>PRASANNAN EARAT HOUSE</v>
          </cell>
          <cell r="C66" t="str">
            <v>PROJECTS</v>
          </cell>
          <cell r="D66" t="str">
            <v>STORES</v>
          </cell>
          <cell r="E66" t="str">
            <v>EXP</v>
          </cell>
          <cell r="F66">
            <v>38211</v>
          </cell>
          <cell r="G66">
            <v>26031</v>
          </cell>
          <cell r="H66" t="str">
            <v>18N</v>
          </cell>
          <cell r="I66" t="str">
            <v>ASSISTANT STORE KEEPER</v>
          </cell>
          <cell r="J66" t="str">
            <v>BANK MUSCAT - GHALA INDUSTRIAL</v>
          </cell>
          <cell r="K66" t="str">
            <v>0167 107020091018</v>
          </cell>
          <cell r="L66">
            <v>130</v>
          </cell>
          <cell r="M66">
            <v>38</v>
          </cell>
          <cell r="N66">
            <v>0</v>
          </cell>
          <cell r="O66">
            <v>95</v>
          </cell>
        </row>
        <row r="67">
          <cell r="A67">
            <v>773</v>
          </cell>
          <cell r="B67" t="str">
            <v>NADUVALAPPIL BALAKRISHNAN</v>
          </cell>
          <cell r="C67" t="str">
            <v>PRODUCTION</v>
          </cell>
          <cell r="D67" t="str">
            <v>POLISHING</v>
          </cell>
          <cell r="E67" t="str">
            <v>EXP</v>
          </cell>
          <cell r="F67">
            <v>38217</v>
          </cell>
          <cell r="G67">
            <v>23118</v>
          </cell>
          <cell r="H67" t="str">
            <v>22R</v>
          </cell>
          <cell r="I67" t="str">
            <v>POLISHER</v>
          </cell>
          <cell r="J67" t="str">
            <v>BANK MUSCAT - GHALA INDUSTRIAL</v>
          </cell>
          <cell r="K67" t="str">
            <v>0167 119690091012</v>
          </cell>
          <cell r="L67">
            <v>80</v>
          </cell>
          <cell r="M67">
            <v>32</v>
          </cell>
          <cell r="N67">
            <v>0</v>
          </cell>
          <cell r="O67">
            <v>0</v>
          </cell>
        </row>
        <row r="68">
          <cell r="A68">
            <v>774</v>
          </cell>
          <cell r="B68" t="str">
            <v>MATHIMUGARASA THAMBIRASA</v>
          </cell>
          <cell r="C68" t="str">
            <v>PRODUCTION</v>
          </cell>
          <cell r="D68" t="str">
            <v>POLISHING</v>
          </cell>
          <cell r="E68" t="str">
            <v>EXP</v>
          </cell>
          <cell r="F68">
            <v>38215</v>
          </cell>
          <cell r="G68">
            <v>29788</v>
          </cell>
          <cell r="H68" t="str">
            <v>22R</v>
          </cell>
          <cell r="I68" t="str">
            <v>POLISHER</v>
          </cell>
          <cell r="J68" t="str">
            <v>BANK MUSCAT - GHALA INDUSTRIAL</v>
          </cell>
          <cell r="K68" t="str">
            <v>0167 107040091016</v>
          </cell>
          <cell r="L68">
            <v>80</v>
          </cell>
          <cell r="M68">
            <v>33</v>
          </cell>
          <cell r="N68">
            <v>0</v>
          </cell>
          <cell r="O68">
            <v>0</v>
          </cell>
        </row>
        <row r="69">
          <cell r="A69">
            <v>777</v>
          </cell>
          <cell r="B69" t="str">
            <v>RANJEET PRASAD</v>
          </cell>
          <cell r="C69" t="str">
            <v>PRODUCTION</v>
          </cell>
          <cell r="D69" t="str">
            <v>POLISHING</v>
          </cell>
          <cell r="E69" t="str">
            <v>EXP</v>
          </cell>
          <cell r="F69">
            <v>38239</v>
          </cell>
          <cell r="G69">
            <v>28400</v>
          </cell>
          <cell r="H69" t="str">
            <v>22R</v>
          </cell>
          <cell r="I69" t="str">
            <v>POLISHER</v>
          </cell>
          <cell r="J69" t="str">
            <v>BANK MUSCAT - GHALA INDUSTRIAL</v>
          </cell>
          <cell r="K69" t="str">
            <v>0167 107050091015</v>
          </cell>
          <cell r="L69">
            <v>90</v>
          </cell>
          <cell r="M69">
            <v>32</v>
          </cell>
          <cell r="N69">
            <v>0</v>
          </cell>
          <cell r="O69">
            <v>0</v>
          </cell>
        </row>
        <row r="70">
          <cell r="A70">
            <v>779</v>
          </cell>
          <cell r="B70" t="str">
            <v>BHOLE SANKAR GAUR</v>
          </cell>
          <cell r="C70" t="str">
            <v>PRODUCTION</v>
          </cell>
          <cell r="D70" t="str">
            <v>POLISHING</v>
          </cell>
          <cell r="E70" t="str">
            <v>EXP</v>
          </cell>
          <cell r="F70">
            <v>38242</v>
          </cell>
          <cell r="G70">
            <v>26877</v>
          </cell>
          <cell r="H70" t="str">
            <v>22R</v>
          </cell>
          <cell r="I70" t="str">
            <v>POLISHER</v>
          </cell>
          <cell r="J70" t="str">
            <v>BANK MUSCAT - GHALA INDUSTRIAL</v>
          </cell>
          <cell r="K70" t="str">
            <v>0167 107060091014</v>
          </cell>
          <cell r="L70">
            <v>80</v>
          </cell>
          <cell r="M70">
            <v>32</v>
          </cell>
          <cell r="N70">
            <v>0</v>
          </cell>
          <cell r="O70">
            <v>0</v>
          </cell>
        </row>
        <row r="71">
          <cell r="A71">
            <v>782</v>
          </cell>
          <cell r="B71" t="str">
            <v>CHETAMANI KHUBLAL SHARMA</v>
          </cell>
          <cell r="C71" t="str">
            <v>PRODUCTION</v>
          </cell>
          <cell r="D71" t="str">
            <v>POLISHING</v>
          </cell>
          <cell r="E71" t="str">
            <v>EXP</v>
          </cell>
          <cell r="F71">
            <v>38248</v>
          </cell>
          <cell r="G71">
            <v>26820</v>
          </cell>
          <cell r="H71" t="str">
            <v>22R</v>
          </cell>
          <cell r="I71" t="str">
            <v>POLISHER</v>
          </cell>
          <cell r="J71" t="str">
            <v>BANK MUSCAT - GHALA INDUSTRIAL</v>
          </cell>
          <cell r="K71" t="str">
            <v>0167 107070091013</v>
          </cell>
          <cell r="L71">
            <v>80</v>
          </cell>
          <cell r="M71">
            <v>32</v>
          </cell>
          <cell r="N71">
            <v>0</v>
          </cell>
          <cell r="O71">
            <v>0</v>
          </cell>
        </row>
        <row r="72">
          <cell r="A72">
            <v>783</v>
          </cell>
          <cell r="B72" t="str">
            <v>BABURAM SIPAHI</v>
          </cell>
          <cell r="C72" t="str">
            <v>PRODUCTION</v>
          </cell>
          <cell r="D72" t="str">
            <v>POLISHING</v>
          </cell>
          <cell r="E72" t="str">
            <v>EXP</v>
          </cell>
          <cell r="F72">
            <v>38248</v>
          </cell>
          <cell r="G72">
            <v>27367</v>
          </cell>
          <cell r="H72" t="str">
            <v>22R</v>
          </cell>
          <cell r="I72" t="str">
            <v>POLISHER</v>
          </cell>
          <cell r="J72" t="str">
            <v>BANK MUSCAT - GHALA INDUSTRIAL</v>
          </cell>
          <cell r="K72" t="str">
            <v>0167 107080091012</v>
          </cell>
          <cell r="L72">
            <v>80</v>
          </cell>
          <cell r="M72">
            <v>32</v>
          </cell>
          <cell r="N72">
            <v>0</v>
          </cell>
          <cell r="O72">
            <v>0</v>
          </cell>
        </row>
        <row r="73">
          <cell r="A73">
            <v>784</v>
          </cell>
          <cell r="B73" t="str">
            <v>AJAYAKUMAR NARAYANAN NAIR</v>
          </cell>
          <cell r="C73" t="str">
            <v>PRODUCTION</v>
          </cell>
          <cell r="D73" t="str">
            <v>POLISHING</v>
          </cell>
          <cell r="E73" t="str">
            <v>EXP</v>
          </cell>
          <cell r="F73">
            <v>38255</v>
          </cell>
          <cell r="G73">
            <v>25290</v>
          </cell>
          <cell r="H73" t="str">
            <v>22R</v>
          </cell>
          <cell r="I73" t="str">
            <v>POLISHER</v>
          </cell>
          <cell r="J73" t="str">
            <v>BANK MUSCAT - GHALA INDUSTRIAL</v>
          </cell>
          <cell r="K73" t="str">
            <v>0167 107090091010</v>
          </cell>
          <cell r="L73">
            <v>115</v>
          </cell>
          <cell r="M73">
            <v>32</v>
          </cell>
          <cell r="N73">
            <v>0</v>
          </cell>
          <cell r="O73">
            <v>0</v>
          </cell>
        </row>
        <row r="74">
          <cell r="A74">
            <v>785</v>
          </cell>
          <cell r="B74" t="str">
            <v>ASHOKAN EDAKKANDI KOYILOTH M</v>
          </cell>
          <cell r="C74" t="str">
            <v>PRODUCTION</v>
          </cell>
          <cell r="D74" t="str">
            <v>POLISHING</v>
          </cell>
          <cell r="E74" t="str">
            <v>EXP</v>
          </cell>
          <cell r="F74">
            <v>38272</v>
          </cell>
          <cell r="G74">
            <v>19104</v>
          </cell>
          <cell r="H74" t="str">
            <v>22R</v>
          </cell>
          <cell r="I74" t="str">
            <v>POLISHER</v>
          </cell>
          <cell r="J74" t="str">
            <v>BANK MUSCAT - GHALA INDUSTRIAL</v>
          </cell>
          <cell r="K74" t="str">
            <v>0167 107100091017</v>
          </cell>
          <cell r="L74">
            <v>95</v>
          </cell>
          <cell r="M74">
            <v>32</v>
          </cell>
          <cell r="N74">
            <v>0</v>
          </cell>
          <cell r="O74">
            <v>0</v>
          </cell>
        </row>
        <row r="75">
          <cell r="A75">
            <v>787</v>
          </cell>
          <cell r="B75" t="str">
            <v>DON ROHANA SARATH KUMARA D</v>
          </cell>
          <cell r="C75" t="str">
            <v>PRODUCTION</v>
          </cell>
          <cell r="D75" t="str">
            <v>SITE POLISHING</v>
          </cell>
          <cell r="E75" t="str">
            <v>EXP</v>
          </cell>
          <cell r="F75">
            <v>38421</v>
          </cell>
          <cell r="G75">
            <v>26278</v>
          </cell>
          <cell r="H75" t="str">
            <v>22R</v>
          </cell>
          <cell r="I75" t="str">
            <v>POLISHER</v>
          </cell>
          <cell r="J75" t="str">
            <v>DUBAI EMPLOYEES</v>
          </cell>
          <cell r="K75" t="str">
            <v>XXX-XXX-XXX</v>
          </cell>
          <cell r="L75">
            <v>110</v>
          </cell>
          <cell r="M75">
            <v>33</v>
          </cell>
          <cell r="N75">
            <v>0</v>
          </cell>
          <cell r="O75">
            <v>0</v>
          </cell>
        </row>
        <row r="76">
          <cell r="A76">
            <v>788</v>
          </cell>
          <cell r="B76" t="str">
            <v>ALAGIYAWANNA H.LALITH SURENDRA</v>
          </cell>
          <cell r="C76" t="str">
            <v>PRODUCTION</v>
          </cell>
          <cell r="D76" t="str">
            <v>SITE POLISHING</v>
          </cell>
          <cell r="E76" t="str">
            <v>EXP</v>
          </cell>
          <cell r="F76">
            <v>38421</v>
          </cell>
          <cell r="G76">
            <v>27640</v>
          </cell>
          <cell r="H76" t="str">
            <v>20P</v>
          </cell>
          <cell r="I76" t="str">
            <v>CHARGE HAND</v>
          </cell>
          <cell r="J76" t="str">
            <v>DUBAI EMPLOYEES</v>
          </cell>
          <cell r="K76" t="str">
            <v>XXX-XXX-XXX</v>
          </cell>
          <cell r="L76">
            <v>150</v>
          </cell>
          <cell r="M76">
            <v>33</v>
          </cell>
          <cell r="N76">
            <v>0</v>
          </cell>
          <cell r="O76">
            <v>0</v>
          </cell>
        </row>
        <row r="77">
          <cell r="A77">
            <v>790</v>
          </cell>
          <cell r="B77" t="str">
            <v>BADAR TALIB HILAL AL MAWALI</v>
          </cell>
          <cell r="C77" t="str">
            <v>PROJECTS</v>
          </cell>
          <cell r="D77" t="str">
            <v>STORES</v>
          </cell>
          <cell r="E77" t="str">
            <v>OMN</v>
          </cell>
          <cell r="F77">
            <v>38476</v>
          </cell>
          <cell r="G77">
            <v>29544</v>
          </cell>
          <cell r="H77" t="str">
            <v>18N</v>
          </cell>
          <cell r="I77" t="str">
            <v>ASSISTANT STORE KEEPER</v>
          </cell>
          <cell r="J77" t="str">
            <v>BANK MUSCAT - ALKHUWAIR</v>
          </cell>
          <cell r="K77" t="str">
            <v>37 89866 00840</v>
          </cell>
          <cell r="L77">
            <v>205</v>
          </cell>
          <cell r="M77">
            <v>105</v>
          </cell>
          <cell r="N77">
            <v>0</v>
          </cell>
          <cell r="O77">
            <v>103</v>
          </cell>
        </row>
        <row r="78">
          <cell r="A78">
            <v>791</v>
          </cell>
          <cell r="B78" t="str">
            <v>OMAR NAGHAMOUSH THANI AL SADI</v>
          </cell>
          <cell r="C78" t="str">
            <v>PRODUCTION</v>
          </cell>
          <cell r="D78" t="str">
            <v>ASSEMBLY</v>
          </cell>
          <cell r="E78" t="str">
            <v>OMN</v>
          </cell>
          <cell r="F78">
            <v>38505</v>
          </cell>
          <cell r="G78">
            <v>31538</v>
          </cell>
          <cell r="H78" t="str">
            <v>22R</v>
          </cell>
          <cell r="I78" t="str">
            <v>ASSISTANT POLISHER</v>
          </cell>
          <cell r="J78" t="str">
            <v>BANK MUSCAT - GHALA</v>
          </cell>
          <cell r="K78" t="str">
            <v>59 26694008401</v>
          </cell>
          <cell r="L78">
            <v>140</v>
          </cell>
          <cell r="M78">
            <v>60</v>
          </cell>
          <cell r="N78">
            <v>0</v>
          </cell>
          <cell r="O78">
            <v>0</v>
          </cell>
        </row>
        <row r="79">
          <cell r="A79">
            <v>792</v>
          </cell>
          <cell r="B79" t="str">
            <v>BADAR SAID KHALAF AL HATTALI</v>
          </cell>
          <cell r="C79" t="str">
            <v>PRODUCTION</v>
          </cell>
          <cell r="D79" t="str">
            <v>POLISHING</v>
          </cell>
          <cell r="E79" t="str">
            <v>OMN</v>
          </cell>
          <cell r="F79">
            <v>38557</v>
          </cell>
          <cell r="G79">
            <v>31330</v>
          </cell>
          <cell r="H79" t="str">
            <v>22R</v>
          </cell>
          <cell r="I79" t="str">
            <v>ASSISTANT POLISHER</v>
          </cell>
          <cell r="J79" t="str">
            <v>BANK MUSCAT - RUSTAQ</v>
          </cell>
          <cell r="K79" t="str">
            <v>41 260330084012</v>
          </cell>
          <cell r="L79">
            <v>140</v>
          </cell>
          <cell r="M79">
            <v>65</v>
          </cell>
          <cell r="N79">
            <v>0</v>
          </cell>
          <cell r="O79">
            <v>0</v>
          </cell>
        </row>
        <row r="80">
          <cell r="A80">
            <v>793</v>
          </cell>
          <cell r="B80" t="str">
            <v>TALIB KHALFAN SAID AL KHANBASH</v>
          </cell>
          <cell r="C80" t="str">
            <v>PRODUCTION</v>
          </cell>
          <cell r="D80" t="str">
            <v>POLISHING</v>
          </cell>
          <cell r="E80" t="str">
            <v>OMN</v>
          </cell>
          <cell r="F80">
            <v>38578</v>
          </cell>
          <cell r="G80">
            <v>31308</v>
          </cell>
          <cell r="H80" t="str">
            <v>22R</v>
          </cell>
          <cell r="I80" t="str">
            <v>ASSISTANT POLISHER</v>
          </cell>
          <cell r="J80" t="str">
            <v>BANK MUSCAT - BAHJAH</v>
          </cell>
          <cell r="K80" t="str">
            <v>102 1436700910</v>
          </cell>
          <cell r="L80">
            <v>140</v>
          </cell>
          <cell r="M80">
            <v>65</v>
          </cell>
          <cell r="N80">
            <v>0</v>
          </cell>
          <cell r="O80">
            <v>0</v>
          </cell>
        </row>
        <row r="81">
          <cell r="A81">
            <v>794</v>
          </cell>
          <cell r="B81" t="str">
            <v>MUTHAIAH DEVAR PETCHIRAJ</v>
          </cell>
          <cell r="C81" t="str">
            <v>PRODUCTION</v>
          </cell>
          <cell r="D81" t="str">
            <v>POLISHING</v>
          </cell>
          <cell r="E81" t="str">
            <v>EXP</v>
          </cell>
          <cell r="F81">
            <v>38624</v>
          </cell>
          <cell r="G81">
            <v>30051</v>
          </cell>
          <cell r="H81" t="str">
            <v>21Q</v>
          </cell>
          <cell r="I81" t="str">
            <v>POLISHER</v>
          </cell>
          <cell r="J81" t="str">
            <v>BANK MUSCAT - GHALA INDUSTRIAL</v>
          </cell>
          <cell r="K81" t="str">
            <v>0167 107110091016</v>
          </cell>
          <cell r="L81">
            <v>80</v>
          </cell>
          <cell r="M81">
            <v>32</v>
          </cell>
          <cell r="N81">
            <v>0</v>
          </cell>
          <cell r="O81">
            <v>0</v>
          </cell>
        </row>
        <row r="82">
          <cell r="A82">
            <v>795</v>
          </cell>
          <cell r="B82" t="str">
            <v>RAM NIWAS SINGH</v>
          </cell>
          <cell r="C82" t="str">
            <v>PRODUCTION</v>
          </cell>
          <cell r="D82" t="str">
            <v>VEENERING</v>
          </cell>
          <cell r="E82" t="str">
            <v>EXP</v>
          </cell>
          <cell r="F82">
            <v>38663</v>
          </cell>
          <cell r="G82">
            <v>27951</v>
          </cell>
          <cell r="H82" t="str">
            <v>21Q</v>
          </cell>
          <cell r="I82" t="str">
            <v>POLISHER</v>
          </cell>
          <cell r="J82" t="str">
            <v>BANK MUSCAT - GHALA INDUSTRIAL</v>
          </cell>
          <cell r="K82" t="str">
            <v>0167 107120091015</v>
          </cell>
          <cell r="L82">
            <v>90</v>
          </cell>
          <cell r="M82">
            <v>32</v>
          </cell>
          <cell r="N82">
            <v>0</v>
          </cell>
          <cell r="O82">
            <v>0</v>
          </cell>
        </row>
        <row r="83">
          <cell r="A83">
            <v>796</v>
          </cell>
          <cell r="B83" t="str">
            <v>NISHAD YOGENDRA KUMAR</v>
          </cell>
          <cell r="C83" t="str">
            <v>PRODUCTION</v>
          </cell>
          <cell r="D83" t="str">
            <v>POLISHING</v>
          </cell>
          <cell r="E83" t="str">
            <v>EXP</v>
          </cell>
          <cell r="F83">
            <v>38673</v>
          </cell>
          <cell r="G83">
            <v>30216</v>
          </cell>
          <cell r="H83" t="str">
            <v>21Q</v>
          </cell>
          <cell r="I83" t="str">
            <v>POLISHER</v>
          </cell>
          <cell r="J83" t="str">
            <v>BANK MUSCAT - GHALA INDUSTRIAL</v>
          </cell>
          <cell r="K83" t="str">
            <v>0167 107130091014</v>
          </cell>
          <cell r="L83">
            <v>80</v>
          </cell>
          <cell r="M83">
            <v>32</v>
          </cell>
          <cell r="N83">
            <v>0</v>
          </cell>
          <cell r="O83">
            <v>0</v>
          </cell>
        </row>
        <row r="84">
          <cell r="A84">
            <v>816</v>
          </cell>
          <cell r="B84" t="str">
            <v>A S LINGAM</v>
          </cell>
          <cell r="C84" t="str">
            <v>PRODUCTION</v>
          </cell>
          <cell r="D84" t="str">
            <v>POLISHING</v>
          </cell>
          <cell r="E84" t="str">
            <v>EXP</v>
          </cell>
          <cell r="F84">
            <v>31212</v>
          </cell>
          <cell r="G84">
            <v>19403</v>
          </cell>
          <cell r="H84" t="str">
            <v>19O</v>
          </cell>
          <cell r="I84" t="str">
            <v>SR.CHARGE HAND</v>
          </cell>
          <cell r="J84" t="str">
            <v>BANK MUSCAT - GHALA INDUSTRIAL</v>
          </cell>
          <cell r="K84" t="str">
            <v>0167 94186008401</v>
          </cell>
          <cell r="L84">
            <v>145</v>
          </cell>
          <cell r="M84">
            <v>38</v>
          </cell>
          <cell r="N84">
            <v>0</v>
          </cell>
          <cell r="O84">
            <v>0</v>
          </cell>
        </row>
        <row r="85">
          <cell r="A85">
            <v>835</v>
          </cell>
          <cell r="B85" t="str">
            <v>SUKHWINDER SINGH</v>
          </cell>
          <cell r="C85" t="str">
            <v>SALES AND MARKETING</v>
          </cell>
          <cell r="D85" t="str">
            <v>INTERIOR DESIGN AND FURNISHING DEPARTMENT</v>
          </cell>
          <cell r="E85" t="str">
            <v>EXP</v>
          </cell>
          <cell r="F85">
            <v>32712</v>
          </cell>
          <cell r="G85">
            <v>20858</v>
          </cell>
          <cell r="H85" t="str">
            <v>18N</v>
          </cell>
          <cell r="I85" t="str">
            <v>SUPERVISOR</v>
          </cell>
          <cell r="J85" t="str">
            <v>BANK MUSCAT - GHALA INDUSTRIAL</v>
          </cell>
          <cell r="K85" t="str">
            <v>0167 107140091013</v>
          </cell>
          <cell r="L85">
            <v>140</v>
          </cell>
          <cell r="M85">
            <v>42</v>
          </cell>
          <cell r="N85">
            <v>0</v>
          </cell>
          <cell r="O85">
            <v>110</v>
          </cell>
        </row>
        <row r="86">
          <cell r="A86">
            <v>848</v>
          </cell>
          <cell r="B86" t="str">
            <v>T RADHAKIRISHNAN</v>
          </cell>
          <cell r="C86" t="str">
            <v>PRODUCTION</v>
          </cell>
          <cell r="D86" t="str">
            <v>VEENERING</v>
          </cell>
          <cell r="E86" t="str">
            <v>EXP</v>
          </cell>
          <cell r="F86">
            <v>33363</v>
          </cell>
          <cell r="G86">
            <v>23727</v>
          </cell>
          <cell r="H86" t="str">
            <v>22R</v>
          </cell>
          <cell r="I86" t="str">
            <v>CARPENTER</v>
          </cell>
          <cell r="J86" t="str">
            <v>O A B - RUWI</v>
          </cell>
          <cell r="K86" t="str">
            <v>3101-003036700</v>
          </cell>
          <cell r="L86">
            <v>140</v>
          </cell>
          <cell r="M86">
            <v>32</v>
          </cell>
          <cell r="N86">
            <v>0</v>
          </cell>
          <cell r="O86">
            <v>0</v>
          </cell>
        </row>
        <row r="87">
          <cell r="A87">
            <v>883</v>
          </cell>
          <cell r="B87" t="str">
            <v>K M FALCAO</v>
          </cell>
          <cell r="C87" t="str">
            <v>PRODUCTION</v>
          </cell>
          <cell r="D87" t="str">
            <v>ASSEMBLY</v>
          </cell>
          <cell r="E87" t="str">
            <v>EXP</v>
          </cell>
          <cell r="F87">
            <v>33736</v>
          </cell>
          <cell r="G87">
            <v>22614</v>
          </cell>
          <cell r="H87" t="str">
            <v>22R</v>
          </cell>
          <cell r="I87" t="str">
            <v>CARPENTER</v>
          </cell>
          <cell r="J87" t="str">
            <v>BANK MUSCAT - GHALA INDUSTRIAL</v>
          </cell>
          <cell r="K87" t="str">
            <v>0167 129280091010</v>
          </cell>
          <cell r="L87">
            <v>112</v>
          </cell>
          <cell r="M87">
            <v>32</v>
          </cell>
          <cell r="N87">
            <v>0</v>
          </cell>
          <cell r="O87">
            <v>0</v>
          </cell>
        </row>
        <row r="88">
          <cell r="A88">
            <v>886</v>
          </cell>
          <cell r="B88" t="str">
            <v>BALIRAM SHARMA</v>
          </cell>
          <cell r="C88" t="str">
            <v>PRODUCTION</v>
          </cell>
          <cell r="D88" t="str">
            <v>ASSEMBLY</v>
          </cell>
          <cell r="E88" t="str">
            <v>EXP</v>
          </cell>
          <cell r="F88">
            <v>33737</v>
          </cell>
          <cell r="G88">
            <v>24331</v>
          </cell>
          <cell r="H88" t="str">
            <v>22R</v>
          </cell>
          <cell r="I88" t="str">
            <v>CARPENTER</v>
          </cell>
          <cell r="J88" t="str">
            <v>BANK MUSCAT - GHALA INDUSTRIAL</v>
          </cell>
          <cell r="K88" t="str">
            <v>0167 107160091011</v>
          </cell>
          <cell r="L88">
            <v>110</v>
          </cell>
          <cell r="M88">
            <v>38</v>
          </cell>
          <cell r="N88">
            <v>0</v>
          </cell>
          <cell r="O88">
            <v>0</v>
          </cell>
        </row>
        <row r="89">
          <cell r="A89">
            <v>888</v>
          </cell>
          <cell r="B89" t="str">
            <v>N.RAVI</v>
          </cell>
          <cell r="C89" t="str">
            <v>PRODUCTION</v>
          </cell>
          <cell r="D89" t="str">
            <v>ASSEMBLY</v>
          </cell>
          <cell r="E89" t="str">
            <v>EXP</v>
          </cell>
          <cell r="F89">
            <v>33736</v>
          </cell>
          <cell r="G89">
            <v>24853</v>
          </cell>
          <cell r="H89" t="str">
            <v>22R</v>
          </cell>
          <cell r="I89" t="str">
            <v>CARPENTER</v>
          </cell>
          <cell r="J89" t="str">
            <v>O A B - RUWI</v>
          </cell>
          <cell r="K89" t="str">
            <v>3101 009168700</v>
          </cell>
          <cell r="L89">
            <v>100</v>
          </cell>
          <cell r="M89">
            <v>37</v>
          </cell>
          <cell r="N89">
            <v>0</v>
          </cell>
          <cell r="O89">
            <v>0</v>
          </cell>
        </row>
        <row r="90">
          <cell r="A90">
            <v>901</v>
          </cell>
          <cell r="B90" t="str">
            <v>ABRAHAM KUTTY</v>
          </cell>
          <cell r="C90" t="str">
            <v>PRODUCTION</v>
          </cell>
          <cell r="D90" t="str">
            <v>TRANSPORT</v>
          </cell>
          <cell r="E90" t="str">
            <v>EXP</v>
          </cell>
          <cell r="F90">
            <v>30691</v>
          </cell>
          <cell r="G90">
            <v>19980</v>
          </cell>
          <cell r="H90" t="str">
            <v>20P</v>
          </cell>
          <cell r="I90" t="str">
            <v>CHARGE HAND</v>
          </cell>
          <cell r="J90" t="str">
            <v>O A B - GHALA</v>
          </cell>
          <cell r="K90" t="str">
            <v>3119 680458700</v>
          </cell>
          <cell r="L90">
            <v>130</v>
          </cell>
          <cell r="M90">
            <v>36</v>
          </cell>
          <cell r="N90">
            <v>0</v>
          </cell>
          <cell r="O90">
            <v>0</v>
          </cell>
        </row>
        <row r="91">
          <cell r="A91">
            <v>903</v>
          </cell>
          <cell r="B91" t="str">
            <v>NASEEM KHAN</v>
          </cell>
          <cell r="C91" t="str">
            <v>PRODUCTION</v>
          </cell>
          <cell r="D91" t="str">
            <v>TRANSPORT</v>
          </cell>
          <cell r="E91" t="str">
            <v>EXP</v>
          </cell>
          <cell r="F91">
            <v>28697</v>
          </cell>
          <cell r="G91">
            <v>20578</v>
          </cell>
          <cell r="H91" t="str">
            <v>22R</v>
          </cell>
          <cell r="I91" t="str">
            <v>DRIVER</v>
          </cell>
          <cell r="J91" t="str">
            <v>O A B - RUWI</v>
          </cell>
          <cell r="K91" t="str">
            <v>3101 045093 700</v>
          </cell>
          <cell r="L91">
            <v>170</v>
          </cell>
          <cell r="M91">
            <v>33</v>
          </cell>
          <cell r="N91">
            <v>0</v>
          </cell>
          <cell r="O91">
            <v>0</v>
          </cell>
        </row>
        <row r="92">
          <cell r="A92">
            <v>904</v>
          </cell>
          <cell r="B92" t="str">
            <v>MOHAMAD ARIF</v>
          </cell>
          <cell r="C92" t="str">
            <v>PRODUCTION</v>
          </cell>
          <cell r="D92" t="str">
            <v>MACHINE SHOP</v>
          </cell>
          <cell r="E92" t="str">
            <v>EXP</v>
          </cell>
          <cell r="F92">
            <v>28823</v>
          </cell>
          <cell r="G92">
            <v>21601</v>
          </cell>
          <cell r="H92" t="str">
            <v>22R</v>
          </cell>
          <cell r="I92" t="str">
            <v>HELPER</v>
          </cell>
          <cell r="J92" t="str">
            <v>BANK MUSCAT - GHALA</v>
          </cell>
          <cell r="K92" t="str">
            <v>59 29474008401</v>
          </cell>
          <cell r="L92">
            <v>100</v>
          </cell>
          <cell r="M92">
            <v>29</v>
          </cell>
          <cell r="N92">
            <v>0</v>
          </cell>
          <cell r="O92">
            <v>0</v>
          </cell>
        </row>
        <row r="93">
          <cell r="A93">
            <v>918</v>
          </cell>
          <cell r="B93" t="str">
            <v>KHALFAN BIN MOHAMED</v>
          </cell>
          <cell r="C93" t="str">
            <v>PRODUCTION</v>
          </cell>
          <cell r="D93" t="str">
            <v>TRANSPORT</v>
          </cell>
          <cell r="E93" t="str">
            <v>OMN</v>
          </cell>
          <cell r="F93">
            <v>31591</v>
          </cell>
          <cell r="G93">
            <v>20455</v>
          </cell>
          <cell r="H93" t="str">
            <v>19O</v>
          </cell>
          <cell r="I93" t="str">
            <v>DRIVER</v>
          </cell>
          <cell r="J93" t="str">
            <v>BANK MUSCAT - LIZOUGH</v>
          </cell>
          <cell r="K93" t="str">
            <v>78 111100084011</v>
          </cell>
          <cell r="L93">
            <v>233</v>
          </cell>
          <cell r="M93">
            <v>29</v>
          </cell>
          <cell r="N93">
            <v>0</v>
          </cell>
          <cell r="O93">
            <v>0</v>
          </cell>
        </row>
        <row r="94">
          <cell r="A94">
            <v>931</v>
          </cell>
          <cell r="B94" t="str">
            <v>R SHIVRAJ</v>
          </cell>
          <cell r="C94" t="str">
            <v>PRODUCTION</v>
          </cell>
          <cell r="D94" t="str">
            <v>TRANSPORT</v>
          </cell>
          <cell r="E94" t="str">
            <v>EXP</v>
          </cell>
          <cell r="F94">
            <v>32380</v>
          </cell>
          <cell r="G94">
            <v>21818</v>
          </cell>
          <cell r="H94" t="str">
            <v>20P</v>
          </cell>
          <cell r="I94" t="str">
            <v>CHARGE HAND</v>
          </cell>
          <cell r="J94" t="str">
            <v>O A B - RUWI</v>
          </cell>
          <cell r="K94" t="str">
            <v>3101 124562500</v>
          </cell>
          <cell r="L94">
            <v>115</v>
          </cell>
          <cell r="M94">
            <v>36</v>
          </cell>
          <cell r="N94">
            <v>0</v>
          </cell>
          <cell r="O94">
            <v>0</v>
          </cell>
        </row>
        <row r="95">
          <cell r="A95">
            <v>933</v>
          </cell>
          <cell r="B95" t="str">
            <v>M MURUGAN</v>
          </cell>
          <cell r="C95" t="str">
            <v>PRODUCTION</v>
          </cell>
          <cell r="D95" t="str">
            <v>ADMIN</v>
          </cell>
          <cell r="E95" t="str">
            <v>EXP</v>
          </cell>
          <cell r="F95">
            <v>32379</v>
          </cell>
          <cell r="G95">
            <v>20455</v>
          </cell>
          <cell r="H95" t="str">
            <v>22R</v>
          </cell>
          <cell r="I95" t="str">
            <v>HELPER</v>
          </cell>
          <cell r="J95" t="str">
            <v>BANK MUSCAT - GHALA</v>
          </cell>
          <cell r="K95" t="str">
            <v>59 27936008401</v>
          </cell>
          <cell r="L95">
            <v>80</v>
          </cell>
          <cell r="M95">
            <v>36</v>
          </cell>
          <cell r="N95">
            <v>0</v>
          </cell>
          <cell r="O95">
            <v>0</v>
          </cell>
        </row>
        <row r="96">
          <cell r="A96">
            <v>939</v>
          </cell>
          <cell r="B96" t="str">
            <v>SEGONDA LASMAYA</v>
          </cell>
          <cell r="C96" t="str">
            <v>PRODUCTION</v>
          </cell>
          <cell r="D96" t="str">
            <v>ADMIN</v>
          </cell>
          <cell r="E96" t="str">
            <v>EXP</v>
          </cell>
          <cell r="F96">
            <v>32509</v>
          </cell>
          <cell r="G96">
            <v>21866</v>
          </cell>
          <cell r="H96" t="str">
            <v>22R</v>
          </cell>
          <cell r="I96" t="str">
            <v>CLEANER</v>
          </cell>
          <cell r="J96" t="str">
            <v>BANK MUSCAT - GHALA INDUSTRIAL</v>
          </cell>
          <cell r="K96" t="str">
            <v>0167 107170091010</v>
          </cell>
          <cell r="L96">
            <v>77</v>
          </cell>
          <cell r="M96">
            <v>36</v>
          </cell>
          <cell r="N96">
            <v>0</v>
          </cell>
          <cell r="O96">
            <v>0</v>
          </cell>
        </row>
        <row r="97">
          <cell r="A97">
            <v>946</v>
          </cell>
          <cell r="B97" t="str">
            <v>DAWOOD MUBARAK KHALFAN</v>
          </cell>
          <cell r="C97" t="str">
            <v>PRODUCTION</v>
          </cell>
          <cell r="D97" t="str">
            <v>ASSEMBLY</v>
          </cell>
          <cell r="E97" t="str">
            <v>OMN</v>
          </cell>
          <cell r="F97">
            <v>32823</v>
          </cell>
          <cell r="G97">
            <v>26665</v>
          </cell>
          <cell r="H97" t="str">
            <v>22R</v>
          </cell>
          <cell r="I97" t="str">
            <v>CARPENTER</v>
          </cell>
          <cell r="J97" t="str">
            <v>O A B - MUTTRAH</v>
          </cell>
          <cell r="K97" t="str">
            <v>21340-500</v>
          </cell>
          <cell r="L97">
            <v>135</v>
          </cell>
          <cell r="M97">
            <v>65</v>
          </cell>
          <cell r="N97">
            <v>0</v>
          </cell>
          <cell r="O97">
            <v>0</v>
          </cell>
        </row>
        <row r="98">
          <cell r="A98">
            <v>1043</v>
          </cell>
          <cell r="B98" t="str">
            <v>YUSUF MOHAMED SAIF AL HUSNI</v>
          </cell>
          <cell r="C98" t="str">
            <v>PRODUCTION</v>
          </cell>
          <cell r="D98" t="str">
            <v>MACHINE SHOP</v>
          </cell>
          <cell r="E98" t="str">
            <v>OMN</v>
          </cell>
          <cell r="F98">
            <v>34675</v>
          </cell>
          <cell r="G98">
            <v>28192</v>
          </cell>
          <cell r="H98" t="str">
            <v>22R</v>
          </cell>
          <cell r="I98" t="str">
            <v>TRAINEE MACHINIST</v>
          </cell>
          <cell r="J98" t="str">
            <v>O I B - ALKHABURA</v>
          </cell>
          <cell r="K98" t="str">
            <v>48-1423352001</v>
          </cell>
          <cell r="L98">
            <v>140</v>
          </cell>
          <cell r="M98">
            <v>60</v>
          </cell>
          <cell r="N98">
            <v>0</v>
          </cell>
          <cell r="O98">
            <v>0</v>
          </cell>
        </row>
        <row r="99">
          <cell r="A99">
            <v>1107</v>
          </cell>
          <cell r="B99" t="str">
            <v>G.M.N SAMANTHA .A</v>
          </cell>
          <cell r="C99" t="str">
            <v>PRODUCTION</v>
          </cell>
          <cell r="D99" t="str">
            <v>MACHINE SHOP</v>
          </cell>
          <cell r="E99" t="str">
            <v>EXP</v>
          </cell>
          <cell r="F99">
            <v>36396</v>
          </cell>
          <cell r="G99">
            <v>28852</v>
          </cell>
          <cell r="H99" t="str">
            <v>22R</v>
          </cell>
          <cell r="I99" t="str">
            <v>CHARGE HAND</v>
          </cell>
          <cell r="J99" t="str">
            <v>O A B - RUWI</v>
          </cell>
          <cell r="K99" t="str">
            <v>3101 024092700</v>
          </cell>
          <cell r="L99">
            <v>125</v>
          </cell>
          <cell r="M99">
            <v>33</v>
          </cell>
          <cell r="N99">
            <v>0</v>
          </cell>
          <cell r="O99">
            <v>0</v>
          </cell>
        </row>
        <row r="100">
          <cell r="A100">
            <v>1122</v>
          </cell>
          <cell r="B100" t="str">
            <v>MEENKOLI T MANOJ</v>
          </cell>
          <cell r="C100" t="str">
            <v>PRODUCTION</v>
          </cell>
          <cell r="D100" t="str">
            <v>MACHINE SHOP</v>
          </cell>
          <cell r="E100" t="str">
            <v>EXP</v>
          </cell>
          <cell r="F100">
            <v>36426</v>
          </cell>
          <cell r="G100">
            <v>26449</v>
          </cell>
          <cell r="H100" t="str">
            <v>20P</v>
          </cell>
          <cell r="I100" t="str">
            <v>CHARGE HAND</v>
          </cell>
          <cell r="J100" t="str">
            <v>BANK MUSCAT - GHALA INDUSTRIAL</v>
          </cell>
          <cell r="K100" t="str">
            <v>0167 107190091017</v>
          </cell>
          <cell r="L100">
            <v>150</v>
          </cell>
          <cell r="M100">
            <v>32</v>
          </cell>
          <cell r="N100">
            <v>0</v>
          </cell>
          <cell r="O100">
            <v>0</v>
          </cell>
        </row>
        <row r="101">
          <cell r="A101">
            <v>1124</v>
          </cell>
          <cell r="B101" t="str">
            <v>PRASAD M SIDHAN</v>
          </cell>
          <cell r="C101" t="str">
            <v>PRODUCTION</v>
          </cell>
          <cell r="D101" t="str">
            <v>MACHINE SHOP</v>
          </cell>
          <cell r="E101" t="str">
            <v>EXP</v>
          </cell>
          <cell r="F101">
            <v>36426</v>
          </cell>
          <cell r="G101">
            <v>28207</v>
          </cell>
          <cell r="H101" t="str">
            <v>20P</v>
          </cell>
          <cell r="I101" t="str">
            <v>CHARGE HAND</v>
          </cell>
          <cell r="J101" t="str">
            <v>O A B - RUWI</v>
          </cell>
          <cell r="K101" t="str">
            <v>3101 026759700</v>
          </cell>
          <cell r="L101">
            <v>150</v>
          </cell>
          <cell r="M101">
            <v>32</v>
          </cell>
          <cell r="N101">
            <v>0</v>
          </cell>
          <cell r="O101">
            <v>0</v>
          </cell>
        </row>
        <row r="102">
          <cell r="A102">
            <v>1145</v>
          </cell>
          <cell r="B102" t="str">
            <v>WILSON KOLI PILLAI</v>
          </cell>
          <cell r="C102" t="str">
            <v>PRODUCTION</v>
          </cell>
          <cell r="D102" t="str">
            <v>MACHINE SHOP</v>
          </cell>
          <cell r="E102" t="str">
            <v>EXP</v>
          </cell>
          <cell r="F102">
            <v>36827</v>
          </cell>
          <cell r="G102">
            <v>25636</v>
          </cell>
          <cell r="H102" t="str">
            <v>22R</v>
          </cell>
          <cell r="I102" t="str">
            <v>MACHINIST</v>
          </cell>
          <cell r="J102" t="str">
            <v>BANK MUSCAT - GHALA INDUSTRIAL</v>
          </cell>
          <cell r="K102" t="str">
            <v>0167 107210091014</v>
          </cell>
          <cell r="L102">
            <v>85</v>
          </cell>
          <cell r="M102">
            <v>32</v>
          </cell>
          <cell r="N102">
            <v>0</v>
          </cell>
          <cell r="O102">
            <v>0</v>
          </cell>
        </row>
        <row r="103">
          <cell r="A103">
            <v>1146</v>
          </cell>
          <cell r="B103" t="str">
            <v>MAYAKRISHNAN SURESH KUMARAN</v>
          </cell>
          <cell r="C103" t="str">
            <v>PRODUCTION</v>
          </cell>
          <cell r="D103" t="str">
            <v>MACHINE SHOP</v>
          </cell>
          <cell r="E103" t="str">
            <v>EXP</v>
          </cell>
          <cell r="F103">
            <v>36855</v>
          </cell>
          <cell r="G103">
            <v>25569</v>
          </cell>
          <cell r="H103" t="str">
            <v>22R</v>
          </cell>
          <cell r="I103" t="str">
            <v>MACHINIST</v>
          </cell>
          <cell r="J103" t="str">
            <v>BANK MUSCAT - GHALA INDUSTRIAL</v>
          </cell>
          <cell r="K103" t="str">
            <v>0167 107220091013</v>
          </cell>
          <cell r="L103">
            <v>85</v>
          </cell>
          <cell r="M103">
            <v>33</v>
          </cell>
          <cell r="N103">
            <v>0</v>
          </cell>
          <cell r="O103">
            <v>0</v>
          </cell>
        </row>
        <row r="104">
          <cell r="A104">
            <v>1147</v>
          </cell>
          <cell r="B104" t="str">
            <v>SATHYANANDAN ACHARY DAMODARAN</v>
          </cell>
          <cell r="C104" t="str">
            <v>PRODUCTION</v>
          </cell>
          <cell r="D104" t="str">
            <v>MACHINE SHOP</v>
          </cell>
          <cell r="E104" t="str">
            <v>EXP</v>
          </cell>
          <cell r="F104">
            <v>36863</v>
          </cell>
          <cell r="G104">
            <v>25346</v>
          </cell>
          <cell r="H104" t="str">
            <v>22R</v>
          </cell>
          <cell r="I104" t="str">
            <v>MACHINIST</v>
          </cell>
          <cell r="J104" t="str">
            <v>BANK MUSCAT - GHALA INDUSTRIAL</v>
          </cell>
          <cell r="K104" t="str">
            <v>0167 107230091012</v>
          </cell>
          <cell r="L104">
            <v>90</v>
          </cell>
          <cell r="M104">
            <v>32</v>
          </cell>
          <cell r="N104">
            <v>0</v>
          </cell>
          <cell r="O104">
            <v>0</v>
          </cell>
        </row>
        <row r="105">
          <cell r="A105">
            <v>1148</v>
          </cell>
          <cell r="B105" t="str">
            <v>YOUSUF SAIF BARGHOUSH AL AMRI</v>
          </cell>
          <cell r="C105" t="str">
            <v>PRODUCTION</v>
          </cell>
          <cell r="D105" t="str">
            <v>INTERIOR DESIGN AND FURNISHING DEPARTMENT</v>
          </cell>
          <cell r="E105" t="str">
            <v>OMN</v>
          </cell>
          <cell r="F105">
            <v>36873</v>
          </cell>
          <cell r="G105">
            <v>30200</v>
          </cell>
          <cell r="H105" t="str">
            <v>22R</v>
          </cell>
          <cell r="I105" t="str">
            <v>DRIVER AND DEBT COLLECTOR</v>
          </cell>
          <cell r="J105" t="str">
            <v>BANK MUSCAT - GHALA INDUSTRIAL</v>
          </cell>
          <cell r="K105" t="str">
            <v>0167 126090084015</v>
          </cell>
          <cell r="L105">
            <v>150</v>
          </cell>
          <cell r="M105">
            <v>60</v>
          </cell>
          <cell r="N105">
            <v>0</v>
          </cell>
          <cell r="O105">
            <v>0</v>
          </cell>
        </row>
        <row r="106">
          <cell r="A106">
            <v>1164</v>
          </cell>
          <cell r="B106" t="str">
            <v>RAMAN RATHANA SWAMY</v>
          </cell>
          <cell r="C106" t="str">
            <v>PRODUCTION</v>
          </cell>
          <cell r="D106" t="str">
            <v>STORES</v>
          </cell>
          <cell r="E106" t="str">
            <v>EXP</v>
          </cell>
          <cell r="F106">
            <v>36902</v>
          </cell>
          <cell r="G106">
            <v>24560</v>
          </cell>
          <cell r="H106" t="str">
            <v>22R</v>
          </cell>
          <cell r="I106" t="str">
            <v>CARPENTER</v>
          </cell>
          <cell r="J106" t="str">
            <v>BANK MUSCAT - MAIN</v>
          </cell>
          <cell r="K106" t="str">
            <v>21 76108008401</v>
          </cell>
          <cell r="L106">
            <v>105</v>
          </cell>
          <cell r="M106">
            <v>32</v>
          </cell>
          <cell r="N106">
            <v>0</v>
          </cell>
          <cell r="O106">
            <v>0</v>
          </cell>
        </row>
        <row r="107">
          <cell r="A107">
            <v>1168</v>
          </cell>
          <cell r="B107" t="str">
            <v>BHUPENDRA KUMAR MAGANLAL LAD</v>
          </cell>
          <cell r="C107" t="str">
            <v>PRODUCTION</v>
          </cell>
          <cell r="D107" t="str">
            <v>MACHINE SHOP</v>
          </cell>
          <cell r="E107" t="str">
            <v>EXP</v>
          </cell>
          <cell r="F107">
            <v>36900</v>
          </cell>
          <cell r="G107">
            <v>26410</v>
          </cell>
          <cell r="H107" t="str">
            <v>22R</v>
          </cell>
          <cell r="I107" t="str">
            <v>MACHINIST</v>
          </cell>
          <cell r="J107" t="str">
            <v>BANK MUSCAT - GHALA INDUSTRIAL</v>
          </cell>
          <cell r="K107" t="str">
            <v>0167 107240091011</v>
          </cell>
          <cell r="L107">
            <v>80</v>
          </cell>
          <cell r="M107">
            <v>32</v>
          </cell>
          <cell r="N107">
            <v>0</v>
          </cell>
          <cell r="O107">
            <v>0</v>
          </cell>
        </row>
        <row r="108">
          <cell r="A108">
            <v>1169</v>
          </cell>
          <cell r="B108" t="str">
            <v>AMMATANDA MONNAPPA BOPANNA</v>
          </cell>
          <cell r="C108" t="str">
            <v>PROJECTS</v>
          </cell>
          <cell r="D108" t="str">
            <v>CONTRACTS DEPARTMENT</v>
          </cell>
          <cell r="E108" t="str">
            <v>EXP</v>
          </cell>
          <cell r="F108">
            <v>36921</v>
          </cell>
          <cell r="G108">
            <v>26943</v>
          </cell>
          <cell r="H108" t="str">
            <v>18N</v>
          </cell>
          <cell r="I108" t="str">
            <v>PROJECT ASSISTANT</v>
          </cell>
          <cell r="J108" t="str">
            <v>STD CHARTERED BANK - RUWI</v>
          </cell>
          <cell r="K108" t="str">
            <v>18 1182005 01</v>
          </cell>
          <cell r="L108">
            <v>195</v>
          </cell>
          <cell r="M108">
            <v>123</v>
          </cell>
          <cell r="N108">
            <v>0</v>
          </cell>
          <cell r="O108">
            <v>50</v>
          </cell>
        </row>
        <row r="109">
          <cell r="A109">
            <v>1183</v>
          </cell>
          <cell r="B109" t="str">
            <v>RANKETTE GEDARA BANDULA</v>
          </cell>
          <cell r="C109" t="str">
            <v>PRODUCTION</v>
          </cell>
          <cell r="D109" t="str">
            <v>MACHINE SHOP</v>
          </cell>
          <cell r="E109" t="str">
            <v>EXP</v>
          </cell>
          <cell r="F109">
            <v>37471</v>
          </cell>
          <cell r="G109">
            <v>26860</v>
          </cell>
          <cell r="H109" t="str">
            <v>22R</v>
          </cell>
          <cell r="I109" t="str">
            <v>MACHINIST</v>
          </cell>
          <cell r="J109" t="str">
            <v>BANK MUSCAT - GHALA INDUSTRIAL</v>
          </cell>
          <cell r="K109" t="str">
            <v>0167 107260091019</v>
          </cell>
          <cell r="L109">
            <v>130</v>
          </cell>
          <cell r="M109">
            <v>33</v>
          </cell>
          <cell r="N109">
            <v>0</v>
          </cell>
          <cell r="O109">
            <v>0</v>
          </cell>
        </row>
        <row r="110">
          <cell r="A110">
            <v>1191</v>
          </cell>
          <cell r="B110" t="str">
            <v>VIJAYAN MADHAVAN</v>
          </cell>
          <cell r="C110" t="str">
            <v>PRODUCTION</v>
          </cell>
          <cell r="D110" t="str">
            <v>MACHINE SHOP</v>
          </cell>
          <cell r="E110" t="str">
            <v>EXP</v>
          </cell>
          <cell r="F110">
            <v>37485</v>
          </cell>
          <cell r="G110">
            <v>22000</v>
          </cell>
          <cell r="H110" t="str">
            <v>22R</v>
          </cell>
          <cell r="I110" t="str">
            <v>MACHINIST</v>
          </cell>
          <cell r="J110" t="str">
            <v>BANK MUSCAT - GHALA INDUSTRIAL</v>
          </cell>
          <cell r="K110" t="str">
            <v>0167 129250091014</v>
          </cell>
          <cell r="L110">
            <v>80</v>
          </cell>
          <cell r="M110">
            <v>32</v>
          </cell>
          <cell r="N110">
            <v>0</v>
          </cell>
          <cell r="O110">
            <v>0</v>
          </cell>
        </row>
        <row r="111">
          <cell r="A111">
            <v>1194</v>
          </cell>
          <cell r="B111" t="str">
            <v>LADJAYANTHILAL LALLUBHAI</v>
          </cell>
          <cell r="C111" t="str">
            <v>PRODUCTION</v>
          </cell>
          <cell r="D111" t="str">
            <v>MACHINE SHOP</v>
          </cell>
          <cell r="E111" t="str">
            <v>EXP</v>
          </cell>
          <cell r="F111">
            <v>37511</v>
          </cell>
          <cell r="G111">
            <v>27661</v>
          </cell>
          <cell r="H111" t="str">
            <v>22R</v>
          </cell>
          <cell r="I111" t="str">
            <v>CARPENTER</v>
          </cell>
          <cell r="J111" t="str">
            <v>BANK MUSCAT - GHALA INDUSTRIAL</v>
          </cell>
          <cell r="K111" t="str">
            <v>0167 107270091018</v>
          </cell>
          <cell r="L111">
            <v>82</v>
          </cell>
          <cell r="M111">
            <v>32</v>
          </cell>
          <cell r="N111">
            <v>0</v>
          </cell>
          <cell r="O111">
            <v>0</v>
          </cell>
        </row>
        <row r="112">
          <cell r="A112">
            <v>1201</v>
          </cell>
          <cell r="B112" t="str">
            <v>RETNAVEL PATHMANATHAN</v>
          </cell>
          <cell r="C112" t="str">
            <v>PRODUCTION</v>
          </cell>
          <cell r="D112" t="str">
            <v>VEENERING</v>
          </cell>
          <cell r="E112" t="str">
            <v>EXP</v>
          </cell>
          <cell r="F112">
            <v>34351</v>
          </cell>
          <cell r="G112">
            <v>21678</v>
          </cell>
          <cell r="H112" t="str">
            <v>22R</v>
          </cell>
          <cell r="I112" t="str">
            <v>MACHINIST</v>
          </cell>
          <cell r="J112" t="str">
            <v>O A B - RUWI</v>
          </cell>
          <cell r="K112" t="str">
            <v>3101 010342700</v>
          </cell>
          <cell r="L112">
            <v>93</v>
          </cell>
          <cell r="M112">
            <v>37</v>
          </cell>
          <cell r="N112">
            <v>0</v>
          </cell>
          <cell r="O112">
            <v>0</v>
          </cell>
        </row>
        <row r="113">
          <cell r="A113">
            <v>1243</v>
          </cell>
          <cell r="B113" t="str">
            <v>H D WIJAYASINGHE</v>
          </cell>
          <cell r="C113" t="str">
            <v>PROJECTS</v>
          </cell>
          <cell r="D113" t="str">
            <v>PLANNING AND PRODUCTION CONTROL</v>
          </cell>
          <cell r="E113" t="str">
            <v>EXP</v>
          </cell>
          <cell r="F113">
            <v>35262</v>
          </cell>
          <cell r="G113">
            <v>22531</v>
          </cell>
          <cell r="H113" t="str">
            <v>18N</v>
          </cell>
          <cell r="I113" t="str">
            <v>SUPERVISOR</v>
          </cell>
          <cell r="J113" t="str">
            <v>BANK MUSCAT - GHALA INDUSTRIAL</v>
          </cell>
          <cell r="K113" t="str">
            <v>0167 129330091013</v>
          </cell>
          <cell r="L113">
            <v>160</v>
          </cell>
          <cell r="M113">
            <v>44</v>
          </cell>
          <cell r="N113">
            <v>0</v>
          </cell>
          <cell r="O113">
            <v>97.5</v>
          </cell>
        </row>
        <row r="114">
          <cell r="A114">
            <v>1250</v>
          </cell>
          <cell r="B114" t="str">
            <v>E WIMAL SILVA</v>
          </cell>
          <cell r="C114" t="str">
            <v>PRODUCTION</v>
          </cell>
          <cell r="D114" t="str">
            <v>MACHINE SHOP</v>
          </cell>
          <cell r="E114" t="str">
            <v>EXP</v>
          </cell>
          <cell r="F114">
            <v>35266</v>
          </cell>
          <cell r="G114">
            <v>21639</v>
          </cell>
          <cell r="H114" t="str">
            <v>22R</v>
          </cell>
          <cell r="I114" t="str">
            <v>MACHINIST</v>
          </cell>
          <cell r="J114" t="str">
            <v>O A B - RUWI</v>
          </cell>
          <cell r="K114" t="str">
            <v>3101 030292700</v>
          </cell>
          <cell r="L114">
            <v>90</v>
          </cell>
          <cell r="M114">
            <v>33</v>
          </cell>
          <cell r="N114">
            <v>0</v>
          </cell>
          <cell r="O114">
            <v>0</v>
          </cell>
        </row>
        <row r="115">
          <cell r="A115">
            <v>1267</v>
          </cell>
          <cell r="B115" t="str">
            <v>JUMA MUSBBAH KHADEM ASSADY</v>
          </cell>
          <cell r="C115" t="str">
            <v>PRODUCTION</v>
          </cell>
          <cell r="D115" t="str">
            <v>ASSEMBLY</v>
          </cell>
          <cell r="E115" t="str">
            <v>OMN</v>
          </cell>
          <cell r="F115">
            <v>35596</v>
          </cell>
          <cell r="G115">
            <v>27846</v>
          </cell>
          <cell r="H115" t="str">
            <v>22R</v>
          </cell>
          <cell r="I115" t="str">
            <v>MACHINIST</v>
          </cell>
          <cell r="J115" t="str">
            <v>BANK MUSCAT - GHALA INDUSTRIAL</v>
          </cell>
          <cell r="K115" t="str">
            <v>0167 138540084016</v>
          </cell>
          <cell r="L115">
            <v>160</v>
          </cell>
          <cell r="M115">
            <v>65</v>
          </cell>
          <cell r="N115">
            <v>0</v>
          </cell>
          <cell r="O115">
            <v>0</v>
          </cell>
        </row>
        <row r="116">
          <cell r="A116">
            <v>1271</v>
          </cell>
          <cell r="B116" t="str">
            <v>LIHINIKADU A W KUMAR</v>
          </cell>
          <cell r="C116" t="str">
            <v>PRODUCTION</v>
          </cell>
          <cell r="D116" t="str">
            <v>MACHINE SHOP</v>
          </cell>
          <cell r="E116" t="str">
            <v>EXP</v>
          </cell>
          <cell r="F116">
            <v>35763</v>
          </cell>
          <cell r="G116">
            <v>27573</v>
          </cell>
          <cell r="H116" t="str">
            <v>22R</v>
          </cell>
          <cell r="I116" t="str">
            <v>MACHINIST</v>
          </cell>
          <cell r="J116" t="str">
            <v>O A B - RUWI</v>
          </cell>
          <cell r="K116" t="str">
            <v>3101 13964 700</v>
          </cell>
          <cell r="L116">
            <v>105</v>
          </cell>
          <cell r="M116">
            <v>37</v>
          </cell>
          <cell r="N116">
            <v>0</v>
          </cell>
          <cell r="O116">
            <v>0</v>
          </cell>
        </row>
        <row r="117">
          <cell r="A117">
            <v>1282</v>
          </cell>
          <cell r="B117" t="str">
            <v>WALEED MOHAMED JUMA LA BALUSHI</v>
          </cell>
          <cell r="C117" t="str">
            <v>PRODUCTION</v>
          </cell>
          <cell r="D117" t="str">
            <v>VEENERING</v>
          </cell>
          <cell r="E117" t="str">
            <v>OMN</v>
          </cell>
          <cell r="F117">
            <v>36039</v>
          </cell>
          <cell r="G117">
            <v>29830</v>
          </cell>
          <cell r="H117" t="str">
            <v>22R</v>
          </cell>
          <cell r="I117" t="str">
            <v>MACHINIST</v>
          </cell>
          <cell r="J117" t="str">
            <v>BANK MUSCAT - ALKHOUD</v>
          </cell>
          <cell r="K117" t="str">
            <v>28 156290084014</v>
          </cell>
          <cell r="L117">
            <v>140</v>
          </cell>
          <cell r="M117">
            <v>60</v>
          </cell>
          <cell r="N117">
            <v>0</v>
          </cell>
          <cell r="O117">
            <v>0</v>
          </cell>
        </row>
        <row r="118">
          <cell r="A118">
            <v>1300</v>
          </cell>
          <cell r="B118" t="str">
            <v>SHIVSHANKAR SHARMA</v>
          </cell>
          <cell r="C118" t="str">
            <v>PRODUCTION</v>
          </cell>
          <cell r="D118" t="str">
            <v>ASSEMBLY</v>
          </cell>
          <cell r="E118" t="str">
            <v>EXP</v>
          </cell>
          <cell r="F118">
            <v>33737</v>
          </cell>
          <cell r="G118">
            <v>22131</v>
          </cell>
          <cell r="H118" t="str">
            <v>22R</v>
          </cell>
          <cell r="I118" t="str">
            <v>CARPENTER</v>
          </cell>
          <cell r="J118" t="str">
            <v>BANK MUSCAT - GHALA INDUSTRIAL</v>
          </cell>
          <cell r="K118" t="str">
            <v>0167 107290091015</v>
          </cell>
          <cell r="L118">
            <v>100</v>
          </cell>
          <cell r="M118">
            <v>32</v>
          </cell>
          <cell r="N118">
            <v>0</v>
          </cell>
          <cell r="O118">
            <v>0</v>
          </cell>
        </row>
        <row r="119">
          <cell r="A119">
            <v>1332</v>
          </cell>
          <cell r="B119" t="str">
            <v>T P JAYANANDAN</v>
          </cell>
          <cell r="C119" t="str">
            <v>PROJECTS</v>
          </cell>
          <cell r="D119" t="str">
            <v>PLANNING AND PRODUCTION CONTROL</v>
          </cell>
          <cell r="E119" t="str">
            <v>EXP</v>
          </cell>
          <cell r="F119">
            <v>34034</v>
          </cell>
          <cell r="G119">
            <v>22421</v>
          </cell>
          <cell r="H119" t="str">
            <v>18N</v>
          </cell>
          <cell r="I119" t="str">
            <v>PLANNING ASSISTANT</v>
          </cell>
          <cell r="J119" t="str">
            <v>O A B - RUWI</v>
          </cell>
          <cell r="K119" t="str">
            <v>3101 008438700</v>
          </cell>
          <cell r="L119">
            <v>175</v>
          </cell>
          <cell r="M119">
            <v>41</v>
          </cell>
          <cell r="N119">
            <v>0</v>
          </cell>
          <cell r="O119">
            <v>109</v>
          </cell>
        </row>
        <row r="120">
          <cell r="A120">
            <v>1335</v>
          </cell>
          <cell r="B120" t="str">
            <v>S K PURAYIL</v>
          </cell>
          <cell r="C120" t="str">
            <v>PROJECTS</v>
          </cell>
          <cell r="D120" t="str">
            <v>DESIGN AND DRAWING</v>
          </cell>
          <cell r="E120" t="str">
            <v>EXP</v>
          </cell>
          <cell r="F120">
            <v>34034</v>
          </cell>
          <cell r="G120">
            <v>23104</v>
          </cell>
          <cell r="H120" t="str">
            <v>18N</v>
          </cell>
          <cell r="I120" t="str">
            <v>JR.SETTER OUT</v>
          </cell>
          <cell r="J120" t="str">
            <v>O A B - RUWI</v>
          </cell>
          <cell r="K120" t="str">
            <v>3101-003038700</v>
          </cell>
          <cell r="L120">
            <v>144</v>
          </cell>
          <cell r="M120">
            <v>42</v>
          </cell>
          <cell r="N120">
            <v>0</v>
          </cell>
          <cell r="O120">
            <v>70</v>
          </cell>
        </row>
        <row r="121">
          <cell r="A121">
            <v>1353</v>
          </cell>
          <cell r="B121" t="str">
            <v>KESAVAN ACHARY DAYANANDAN</v>
          </cell>
          <cell r="C121" t="str">
            <v>PROJECTS</v>
          </cell>
          <cell r="D121" t="str">
            <v>DESIGN AND DRAWING</v>
          </cell>
          <cell r="E121" t="str">
            <v>EXP</v>
          </cell>
          <cell r="F121">
            <v>34068</v>
          </cell>
          <cell r="G121">
            <v>22050</v>
          </cell>
          <cell r="H121" t="str">
            <v>18N</v>
          </cell>
          <cell r="I121" t="str">
            <v>JR.SETTER OUT</v>
          </cell>
          <cell r="J121" t="str">
            <v>BANK MUSCAT - GHALA</v>
          </cell>
          <cell r="K121" t="str">
            <v>044 0002317360015</v>
          </cell>
          <cell r="L121">
            <v>129</v>
          </cell>
          <cell r="M121">
            <v>42</v>
          </cell>
          <cell r="N121">
            <v>0</v>
          </cell>
          <cell r="O121">
            <v>70</v>
          </cell>
        </row>
        <row r="122">
          <cell r="A122">
            <v>1367</v>
          </cell>
          <cell r="B122" t="str">
            <v>P CHANDRAKANT DAHYABHAI</v>
          </cell>
          <cell r="C122" t="str">
            <v>PRODUCTION</v>
          </cell>
          <cell r="D122" t="str">
            <v>MAINTENANCE</v>
          </cell>
          <cell r="E122" t="str">
            <v>EXP</v>
          </cell>
          <cell r="F122">
            <v>34099</v>
          </cell>
          <cell r="G122">
            <v>23814</v>
          </cell>
          <cell r="H122" t="str">
            <v>19O</v>
          </cell>
          <cell r="I122" t="str">
            <v>SR.CHARGE HAND</v>
          </cell>
          <cell r="J122" t="str">
            <v>BANK MUSCAT - GHALA</v>
          </cell>
          <cell r="K122" t="str">
            <v>59 27271008401</v>
          </cell>
          <cell r="L122">
            <v>180</v>
          </cell>
          <cell r="M122">
            <v>36</v>
          </cell>
          <cell r="N122">
            <v>0</v>
          </cell>
          <cell r="O122">
            <v>0</v>
          </cell>
        </row>
        <row r="123">
          <cell r="A123">
            <v>1370</v>
          </cell>
          <cell r="B123" t="str">
            <v>PRAJAPATI KAYTILAL PARGJI</v>
          </cell>
          <cell r="C123" t="str">
            <v>PRODUCTION</v>
          </cell>
          <cell r="D123" t="str">
            <v>ASSEMBLY</v>
          </cell>
          <cell r="E123" t="str">
            <v>EXP</v>
          </cell>
          <cell r="F123">
            <v>34099</v>
          </cell>
          <cell r="G123">
            <v>20241</v>
          </cell>
          <cell r="H123" t="str">
            <v>20P</v>
          </cell>
          <cell r="I123" t="str">
            <v>CHARGE HAND</v>
          </cell>
          <cell r="J123" t="str">
            <v>BANK MUSCAT - GHALA INDUSTRIAL</v>
          </cell>
          <cell r="K123" t="str">
            <v>0167 107310091012</v>
          </cell>
          <cell r="L123">
            <v>110</v>
          </cell>
          <cell r="M123">
            <v>36</v>
          </cell>
          <cell r="N123">
            <v>0</v>
          </cell>
          <cell r="O123">
            <v>0</v>
          </cell>
        </row>
        <row r="124">
          <cell r="A124">
            <v>1373</v>
          </cell>
          <cell r="B124" t="str">
            <v>RAMESHKUMAR S PRAJAPATI</v>
          </cell>
          <cell r="C124" t="str">
            <v>PROJECTS</v>
          </cell>
          <cell r="D124" t="str">
            <v>PLANNING AND PRODUCTION CONTROL</v>
          </cell>
          <cell r="E124" t="str">
            <v>EXP</v>
          </cell>
          <cell r="F124">
            <v>34116</v>
          </cell>
          <cell r="G124">
            <v>22599</v>
          </cell>
          <cell r="H124" t="str">
            <v>18N</v>
          </cell>
          <cell r="I124" t="str">
            <v>SUPERVISOR</v>
          </cell>
          <cell r="J124" t="str">
            <v>BANK MUSCAT - GHALA INDUSTRIAL</v>
          </cell>
          <cell r="K124" t="str">
            <v>0167 107320091011</v>
          </cell>
          <cell r="L124">
            <v>160</v>
          </cell>
          <cell r="M124">
            <v>42</v>
          </cell>
          <cell r="N124">
            <v>0</v>
          </cell>
          <cell r="O124">
            <v>120</v>
          </cell>
        </row>
        <row r="125">
          <cell r="A125">
            <v>1379</v>
          </cell>
          <cell r="B125" t="str">
            <v>BALAN K P PURAYIL</v>
          </cell>
          <cell r="C125" t="str">
            <v>PRODUCTION</v>
          </cell>
          <cell r="D125" t="str">
            <v>VEENERING</v>
          </cell>
          <cell r="E125" t="str">
            <v>EXP</v>
          </cell>
          <cell r="F125">
            <v>34130</v>
          </cell>
          <cell r="G125">
            <v>22061</v>
          </cell>
          <cell r="H125" t="str">
            <v>22R</v>
          </cell>
          <cell r="I125" t="str">
            <v>CARPENTER</v>
          </cell>
          <cell r="J125" t="str">
            <v>BANK MUSCAT - GHALA INDUSTRIAL</v>
          </cell>
          <cell r="K125" t="str">
            <v>0167 132800091011</v>
          </cell>
          <cell r="L125">
            <v>100</v>
          </cell>
          <cell r="M125">
            <v>36</v>
          </cell>
          <cell r="N125">
            <v>0</v>
          </cell>
          <cell r="O125">
            <v>0</v>
          </cell>
        </row>
        <row r="126">
          <cell r="A126">
            <v>1394</v>
          </cell>
          <cell r="B126" t="str">
            <v>ALI YUSUF AL HARTHY</v>
          </cell>
          <cell r="C126" t="str">
            <v>PRODUCTION</v>
          </cell>
          <cell r="D126" t="str">
            <v>ASSEMBLY</v>
          </cell>
          <cell r="E126" t="str">
            <v>OMN</v>
          </cell>
          <cell r="F126">
            <v>34274</v>
          </cell>
          <cell r="G126">
            <v>27297</v>
          </cell>
          <cell r="H126" t="str">
            <v>22R</v>
          </cell>
          <cell r="I126" t="str">
            <v>CARPENTER</v>
          </cell>
          <cell r="J126" t="str">
            <v>BANK MUSCAT - GHALA INDUSTRIAL</v>
          </cell>
          <cell r="K126" t="str">
            <v>0167 125540084011</v>
          </cell>
          <cell r="L126">
            <v>145</v>
          </cell>
          <cell r="M126">
            <v>75</v>
          </cell>
          <cell r="N126">
            <v>0</v>
          </cell>
          <cell r="O126">
            <v>0</v>
          </cell>
        </row>
        <row r="127">
          <cell r="A127">
            <v>1396</v>
          </cell>
          <cell r="B127" t="str">
            <v>SUBRAMANIAM GUNASEKARAN</v>
          </cell>
          <cell r="C127" t="str">
            <v>PRODUCTION</v>
          </cell>
          <cell r="D127" t="str">
            <v>ASSEMBLY</v>
          </cell>
          <cell r="E127" t="str">
            <v>EXP</v>
          </cell>
          <cell r="F127">
            <v>34322</v>
          </cell>
          <cell r="G127">
            <v>22054</v>
          </cell>
          <cell r="H127" t="str">
            <v>20P</v>
          </cell>
          <cell r="I127" t="str">
            <v>CHARGE HAND</v>
          </cell>
          <cell r="J127" t="str">
            <v>O A B - RUWI</v>
          </cell>
          <cell r="K127" t="str">
            <v>3101011934 500</v>
          </cell>
          <cell r="L127">
            <v>145</v>
          </cell>
          <cell r="M127">
            <v>36</v>
          </cell>
          <cell r="N127">
            <v>0</v>
          </cell>
          <cell r="O127">
            <v>0</v>
          </cell>
        </row>
        <row r="128">
          <cell r="A128">
            <v>1397</v>
          </cell>
          <cell r="B128" t="str">
            <v>SELVAKUMAR T</v>
          </cell>
          <cell r="C128" t="str">
            <v>PROJECTS</v>
          </cell>
          <cell r="D128" t="str">
            <v>PLANNING AND PRODUCTION CONTROL</v>
          </cell>
          <cell r="E128" t="str">
            <v>EXP</v>
          </cell>
          <cell r="F128">
            <v>34354</v>
          </cell>
          <cell r="G128">
            <v>20090</v>
          </cell>
          <cell r="H128" t="str">
            <v>18N</v>
          </cell>
          <cell r="I128" t="str">
            <v>SUPERVISOR</v>
          </cell>
          <cell r="J128" t="str">
            <v>BANK MUSCAT - GHALA INDUSTRIAL</v>
          </cell>
          <cell r="K128" t="str">
            <v>0167 94235008401</v>
          </cell>
          <cell r="L128">
            <v>160</v>
          </cell>
          <cell r="M128">
            <v>115</v>
          </cell>
          <cell r="N128">
            <v>0</v>
          </cell>
          <cell r="O128">
            <v>130</v>
          </cell>
        </row>
        <row r="129">
          <cell r="A129">
            <v>1409</v>
          </cell>
          <cell r="B129" t="str">
            <v>M PACKRISAMY</v>
          </cell>
          <cell r="C129" t="str">
            <v>PRODUCTION</v>
          </cell>
          <cell r="D129" t="str">
            <v>QUALITY CONTROL</v>
          </cell>
          <cell r="E129" t="str">
            <v>EXP</v>
          </cell>
          <cell r="F129">
            <v>34864</v>
          </cell>
          <cell r="G129">
            <v>23929</v>
          </cell>
          <cell r="H129" t="str">
            <v>21Q</v>
          </cell>
          <cell r="I129" t="str">
            <v>CARPENTER</v>
          </cell>
          <cell r="J129" t="str">
            <v>BANK MUSCAT - GHALA</v>
          </cell>
          <cell r="K129" t="str">
            <v>059 26889</v>
          </cell>
          <cell r="L129">
            <v>110</v>
          </cell>
          <cell r="M129">
            <v>36</v>
          </cell>
          <cell r="N129">
            <v>0</v>
          </cell>
          <cell r="O129">
            <v>0</v>
          </cell>
        </row>
        <row r="130">
          <cell r="A130">
            <v>1410</v>
          </cell>
          <cell r="B130" t="str">
            <v>KARUPPIAH MURUGAN</v>
          </cell>
          <cell r="C130" t="str">
            <v>PRODUCTION</v>
          </cell>
          <cell r="D130" t="str">
            <v>STORES</v>
          </cell>
          <cell r="E130" t="str">
            <v>EXP</v>
          </cell>
          <cell r="F130">
            <v>34946</v>
          </cell>
          <cell r="G130">
            <v>22790</v>
          </cell>
          <cell r="H130" t="str">
            <v>22R</v>
          </cell>
          <cell r="I130" t="str">
            <v>HELPER</v>
          </cell>
          <cell r="J130" t="str">
            <v>BANK MUSCAT - GHALA INDUSTRIAL</v>
          </cell>
          <cell r="K130" t="str">
            <v>0167 107330091010</v>
          </cell>
          <cell r="L130">
            <v>95</v>
          </cell>
          <cell r="M130">
            <v>37</v>
          </cell>
          <cell r="N130">
            <v>0</v>
          </cell>
          <cell r="O130">
            <v>0</v>
          </cell>
        </row>
        <row r="131">
          <cell r="A131">
            <v>1414</v>
          </cell>
          <cell r="B131" t="str">
            <v>SOMA CHAMANLAL</v>
          </cell>
          <cell r="C131" t="str">
            <v>PRODUCTION</v>
          </cell>
          <cell r="D131" t="str">
            <v>ASSEMBLY</v>
          </cell>
          <cell r="E131" t="str">
            <v>EXP</v>
          </cell>
          <cell r="F131">
            <v>35190</v>
          </cell>
          <cell r="G131">
            <v>22305</v>
          </cell>
          <cell r="H131" t="str">
            <v>22R</v>
          </cell>
          <cell r="I131" t="str">
            <v>CARPENTER</v>
          </cell>
          <cell r="J131" t="str">
            <v>BANK MUSCAT - GHALA INDUSTRIAL</v>
          </cell>
          <cell r="K131" t="str">
            <v>0167 107350091018</v>
          </cell>
          <cell r="L131">
            <v>95</v>
          </cell>
          <cell r="M131">
            <v>36</v>
          </cell>
          <cell r="N131">
            <v>0</v>
          </cell>
          <cell r="O131">
            <v>0</v>
          </cell>
        </row>
        <row r="132">
          <cell r="A132">
            <v>1416</v>
          </cell>
          <cell r="B132" t="str">
            <v>VILLIYANI ASARI MARIMUTHU</v>
          </cell>
          <cell r="C132" t="str">
            <v>PRODUCTION</v>
          </cell>
          <cell r="D132" t="str">
            <v>ASSEMBLY</v>
          </cell>
          <cell r="E132" t="str">
            <v>EXP</v>
          </cell>
          <cell r="F132">
            <v>35190</v>
          </cell>
          <cell r="G132">
            <v>23875</v>
          </cell>
          <cell r="H132" t="str">
            <v>22R</v>
          </cell>
          <cell r="I132" t="str">
            <v>CARPENTER</v>
          </cell>
          <cell r="J132" t="str">
            <v>BANK MUSCAT - GHALA INDUSTRIAL</v>
          </cell>
          <cell r="K132" t="str">
            <v>0167 107360091017</v>
          </cell>
          <cell r="L132">
            <v>115</v>
          </cell>
          <cell r="M132">
            <v>36</v>
          </cell>
          <cell r="N132">
            <v>0</v>
          </cell>
          <cell r="O132">
            <v>0</v>
          </cell>
        </row>
        <row r="133">
          <cell r="A133">
            <v>1421</v>
          </cell>
          <cell r="B133" t="str">
            <v>GOVINDASAMY MOORTHI</v>
          </cell>
          <cell r="C133" t="str">
            <v>PRODUCTION</v>
          </cell>
          <cell r="D133" t="str">
            <v>ASSEMBLY</v>
          </cell>
          <cell r="E133" t="str">
            <v>EXP</v>
          </cell>
          <cell r="F133">
            <v>35218</v>
          </cell>
          <cell r="G133">
            <v>22746</v>
          </cell>
          <cell r="H133" t="str">
            <v>22R</v>
          </cell>
          <cell r="I133" t="str">
            <v>CARPENTER</v>
          </cell>
          <cell r="J133" t="str">
            <v>BANK MUSCAT - GHALA INDUSTRIAL</v>
          </cell>
          <cell r="K133" t="str">
            <v>0167 94184008401</v>
          </cell>
          <cell r="L133">
            <v>110</v>
          </cell>
          <cell r="M133">
            <v>36</v>
          </cell>
          <cell r="N133">
            <v>0</v>
          </cell>
          <cell r="O133">
            <v>0</v>
          </cell>
        </row>
        <row r="134">
          <cell r="A134">
            <v>1429</v>
          </cell>
          <cell r="B134" t="str">
            <v>NARENDRA KIKUBHAI PRAJAPATI</v>
          </cell>
          <cell r="C134" t="str">
            <v>PRODUCTION</v>
          </cell>
          <cell r="D134" t="str">
            <v>MACHINE SHOP</v>
          </cell>
          <cell r="E134" t="str">
            <v>EXP</v>
          </cell>
          <cell r="F134">
            <v>35291</v>
          </cell>
          <cell r="G134">
            <v>22527</v>
          </cell>
          <cell r="H134" t="str">
            <v>22R</v>
          </cell>
          <cell r="I134" t="str">
            <v>CARPENTER</v>
          </cell>
          <cell r="J134" t="str">
            <v>BANK MUSCAT - GHALA INDUSTRIAL</v>
          </cell>
          <cell r="K134" t="str">
            <v>0167 107370091016</v>
          </cell>
          <cell r="L134">
            <v>95</v>
          </cell>
          <cell r="M134">
            <v>36</v>
          </cell>
          <cell r="N134">
            <v>0</v>
          </cell>
          <cell r="O134">
            <v>0</v>
          </cell>
        </row>
        <row r="135">
          <cell r="A135">
            <v>1435</v>
          </cell>
          <cell r="B135" t="str">
            <v>ASHWANI KUMAR</v>
          </cell>
          <cell r="C135" t="str">
            <v>PRODUCTION</v>
          </cell>
          <cell r="D135" t="str">
            <v>TRANSPORT</v>
          </cell>
          <cell r="E135" t="str">
            <v>EXP</v>
          </cell>
          <cell r="F135">
            <v>37469</v>
          </cell>
          <cell r="G135">
            <v>24790</v>
          </cell>
          <cell r="H135" t="str">
            <v>22R</v>
          </cell>
          <cell r="I135" t="str">
            <v>CARPENTER</v>
          </cell>
          <cell r="J135" t="str">
            <v>O A B - GHALA</v>
          </cell>
          <cell r="K135" t="str">
            <v>3119 009693700</v>
          </cell>
          <cell r="L135">
            <v>91</v>
          </cell>
          <cell r="M135">
            <v>32</v>
          </cell>
          <cell r="N135">
            <v>0</v>
          </cell>
          <cell r="O135">
            <v>0</v>
          </cell>
        </row>
        <row r="136">
          <cell r="A136">
            <v>1438</v>
          </cell>
          <cell r="B136" t="str">
            <v>CHINNATHAMBY ARIVASHAGAN</v>
          </cell>
          <cell r="C136" t="str">
            <v>PRODUCTION</v>
          </cell>
          <cell r="D136" t="str">
            <v>QUALITY CONTROL</v>
          </cell>
          <cell r="E136" t="str">
            <v>EXP</v>
          </cell>
          <cell r="F136">
            <v>35332</v>
          </cell>
          <cell r="G136">
            <v>25434</v>
          </cell>
          <cell r="H136" t="str">
            <v>22R</v>
          </cell>
          <cell r="I136" t="str">
            <v>CARPENTER</v>
          </cell>
          <cell r="J136" t="str">
            <v>BANK MUSCAT - GHALA INDUSTRIAL</v>
          </cell>
          <cell r="K136" t="str">
            <v>0167 107380091015</v>
          </cell>
          <cell r="L136">
            <v>110</v>
          </cell>
          <cell r="M136">
            <v>36</v>
          </cell>
          <cell r="N136">
            <v>0</v>
          </cell>
          <cell r="O136">
            <v>0</v>
          </cell>
        </row>
        <row r="137">
          <cell r="A137">
            <v>1440</v>
          </cell>
          <cell r="B137" t="str">
            <v>SUBHASHCHANDRA AKSHAWAR VISWAK</v>
          </cell>
          <cell r="C137" t="str">
            <v>SALES AND MARKETING</v>
          </cell>
          <cell r="D137" t="str">
            <v>INTERIOR DESIGN AND FURNISHING DEPARTMENT</v>
          </cell>
          <cell r="E137" t="str">
            <v>EXP</v>
          </cell>
          <cell r="F137">
            <v>35332</v>
          </cell>
          <cell r="G137">
            <v>27595</v>
          </cell>
          <cell r="H137" t="str">
            <v>18N</v>
          </cell>
          <cell r="I137" t="str">
            <v>SUPERVISOR</v>
          </cell>
          <cell r="J137" t="str">
            <v>O A B - GHALA</v>
          </cell>
          <cell r="K137" t="str">
            <v>3119 027766700</v>
          </cell>
          <cell r="L137">
            <v>195</v>
          </cell>
          <cell r="M137">
            <v>38</v>
          </cell>
          <cell r="N137">
            <v>0</v>
          </cell>
          <cell r="O137">
            <v>155</v>
          </cell>
        </row>
        <row r="138">
          <cell r="A138">
            <v>1448</v>
          </cell>
          <cell r="B138" t="str">
            <v>TONY FRANCIS</v>
          </cell>
          <cell r="C138" t="str">
            <v>PRODUCTION</v>
          </cell>
          <cell r="D138" t="str">
            <v>SITE ASSEMBLY</v>
          </cell>
          <cell r="E138" t="str">
            <v>EXP</v>
          </cell>
          <cell r="F138">
            <v>35397</v>
          </cell>
          <cell r="G138">
            <v>25071</v>
          </cell>
          <cell r="H138" t="str">
            <v>22R</v>
          </cell>
          <cell r="I138" t="str">
            <v>CARPENTER</v>
          </cell>
          <cell r="J138" t="str">
            <v>DUBAI EMPLOYEES</v>
          </cell>
          <cell r="K138" t="str">
            <v>XXX-XXX-XXX</v>
          </cell>
          <cell r="L138">
            <v>115</v>
          </cell>
          <cell r="M138">
            <v>32</v>
          </cell>
          <cell r="N138">
            <v>0</v>
          </cell>
          <cell r="O138">
            <v>0</v>
          </cell>
        </row>
        <row r="139">
          <cell r="A139">
            <v>1454</v>
          </cell>
          <cell r="B139" t="str">
            <v>BABUBHAI RAMABHAI PRAJAPATHI</v>
          </cell>
          <cell r="C139" t="str">
            <v>PRODUCTION</v>
          </cell>
          <cell r="D139" t="str">
            <v>MACHINE SHOP</v>
          </cell>
          <cell r="E139" t="str">
            <v>EXP</v>
          </cell>
          <cell r="F139">
            <v>35445</v>
          </cell>
          <cell r="G139">
            <v>18865</v>
          </cell>
          <cell r="H139" t="str">
            <v>22R</v>
          </cell>
          <cell r="I139" t="str">
            <v>CARPENTER</v>
          </cell>
          <cell r="J139" t="str">
            <v>BANK MUSCAT - GHALA INDUSTRIAL</v>
          </cell>
          <cell r="K139" t="str">
            <v>0167 107390091013</v>
          </cell>
          <cell r="L139">
            <v>87</v>
          </cell>
          <cell r="M139">
            <v>32</v>
          </cell>
          <cell r="N139">
            <v>0</v>
          </cell>
          <cell r="O139">
            <v>0</v>
          </cell>
        </row>
        <row r="140">
          <cell r="A140">
            <v>1456</v>
          </cell>
          <cell r="B140" t="str">
            <v>RAMAN MURUGANAN</v>
          </cell>
          <cell r="C140" t="str">
            <v>PRODUCTION</v>
          </cell>
          <cell r="D140" t="str">
            <v>ASSEMBLY</v>
          </cell>
          <cell r="E140" t="str">
            <v>EXP</v>
          </cell>
          <cell r="F140">
            <v>35494</v>
          </cell>
          <cell r="G140">
            <v>25974</v>
          </cell>
          <cell r="H140" t="str">
            <v>20P</v>
          </cell>
          <cell r="I140" t="str">
            <v>CHARGE HAND</v>
          </cell>
          <cell r="J140" t="str">
            <v>BANK MUSCAT - GHALA INDUSTRIAL</v>
          </cell>
          <cell r="K140" t="str">
            <v>0167 107400091011</v>
          </cell>
          <cell r="L140">
            <v>120</v>
          </cell>
          <cell r="M140">
            <v>32</v>
          </cell>
          <cell r="N140">
            <v>0</v>
          </cell>
          <cell r="O140">
            <v>0</v>
          </cell>
        </row>
        <row r="141">
          <cell r="A141">
            <v>1468</v>
          </cell>
          <cell r="B141" t="str">
            <v>HABIB ABDUL RASOOL ALI MOHAMED</v>
          </cell>
          <cell r="C141" t="str">
            <v>PRODUCTION</v>
          </cell>
          <cell r="D141" t="str">
            <v>ASSEMBLY</v>
          </cell>
          <cell r="E141" t="str">
            <v>OMN</v>
          </cell>
          <cell r="F141">
            <v>36043</v>
          </cell>
          <cell r="G141">
            <v>19614</v>
          </cell>
          <cell r="H141" t="str">
            <v>22R</v>
          </cell>
          <cell r="I141" t="str">
            <v>CARPENTER</v>
          </cell>
          <cell r="J141" t="str">
            <v>BANK MUSCAT - ALKHOUD</v>
          </cell>
          <cell r="K141" t="str">
            <v>028 267500084013</v>
          </cell>
          <cell r="L141">
            <v>180</v>
          </cell>
          <cell r="M141">
            <v>69</v>
          </cell>
          <cell r="N141">
            <v>0</v>
          </cell>
          <cell r="O141">
            <v>0</v>
          </cell>
        </row>
        <row r="142">
          <cell r="A142">
            <v>1471</v>
          </cell>
          <cell r="B142" t="str">
            <v>MADHU KOTHOLIPADINHARE PURAYIL</v>
          </cell>
          <cell r="C142" t="str">
            <v>PROJECTS</v>
          </cell>
          <cell r="D142" t="str">
            <v>CONTRACTS DEPARTMENT</v>
          </cell>
          <cell r="E142" t="str">
            <v>EXP</v>
          </cell>
          <cell r="F142">
            <v>36123</v>
          </cell>
          <cell r="G142">
            <v>25958</v>
          </cell>
          <cell r="H142" t="str">
            <v>18N</v>
          </cell>
          <cell r="I142" t="str">
            <v>SITE SUPERVISOR</v>
          </cell>
          <cell r="J142" t="str">
            <v>STD CHARTERED BANK - RUWI</v>
          </cell>
          <cell r="K142" t="str">
            <v>18 1212443 01</v>
          </cell>
          <cell r="L142">
            <v>250</v>
          </cell>
          <cell r="M142">
            <v>128</v>
          </cell>
          <cell r="N142">
            <v>0</v>
          </cell>
          <cell r="O142">
            <v>150</v>
          </cell>
        </row>
        <row r="143">
          <cell r="A143">
            <v>1501</v>
          </cell>
          <cell r="B143" t="str">
            <v>NASSER MASOUD SALIM AL MUZAHMI</v>
          </cell>
          <cell r="C143" t="str">
            <v>PROJECTS</v>
          </cell>
          <cell r="D143" t="str">
            <v>PROCUREMENT DEPARTMENTR</v>
          </cell>
          <cell r="E143" t="str">
            <v>OMN</v>
          </cell>
          <cell r="F143">
            <v>36194</v>
          </cell>
          <cell r="G143">
            <v>29208</v>
          </cell>
          <cell r="H143" t="str">
            <v>18N</v>
          </cell>
          <cell r="I143" t="str">
            <v>CUSTOMS CLEARANCE - ASSISTANT</v>
          </cell>
          <cell r="J143" t="str">
            <v>BANK MUSCAT - GHALA</v>
          </cell>
          <cell r="K143" t="str">
            <v>59 84449008401</v>
          </cell>
          <cell r="L143">
            <v>180</v>
          </cell>
          <cell r="M143">
            <v>65</v>
          </cell>
          <cell r="N143">
            <v>0</v>
          </cell>
          <cell r="O143">
            <v>135</v>
          </cell>
        </row>
        <row r="144">
          <cell r="A144">
            <v>1513</v>
          </cell>
          <cell r="B144" t="str">
            <v>RAJU ABRAHAM KALLINGAL</v>
          </cell>
          <cell r="C144" t="str">
            <v>PRODUCTION</v>
          </cell>
          <cell r="D144" t="str">
            <v>UPHOLSTERY</v>
          </cell>
          <cell r="E144" t="str">
            <v>EXP</v>
          </cell>
          <cell r="F144">
            <v>37499</v>
          </cell>
          <cell r="G144">
            <v>21656</v>
          </cell>
          <cell r="H144" t="str">
            <v>22R</v>
          </cell>
          <cell r="I144" t="str">
            <v>CARPENTER</v>
          </cell>
          <cell r="J144" t="str">
            <v>BANK MUSCAT - GHALA INDUSTRIAL</v>
          </cell>
          <cell r="K144" t="str">
            <v>0167 119680091013</v>
          </cell>
          <cell r="L144">
            <v>85</v>
          </cell>
          <cell r="M144">
            <v>32</v>
          </cell>
          <cell r="N144">
            <v>0</v>
          </cell>
          <cell r="O144">
            <v>0</v>
          </cell>
        </row>
        <row r="145">
          <cell r="A145">
            <v>1514</v>
          </cell>
          <cell r="B145" t="str">
            <v>SOMAN SUGATHAN</v>
          </cell>
          <cell r="C145" t="str">
            <v>PRODUCTION</v>
          </cell>
          <cell r="D145" t="str">
            <v>UPHOLSTERY</v>
          </cell>
          <cell r="E145" t="str">
            <v>EXP</v>
          </cell>
          <cell r="F145">
            <v>37525</v>
          </cell>
          <cell r="G145">
            <v>22068</v>
          </cell>
          <cell r="H145" t="str">
            <v>22R</v>
          </cell>
          <cell r="I145" t="str">
            <v>UPHOLSTERER</v>
          </cell>
          <cell r="J145" t="str">
            <v>BANK MUSCAT - GHALA INDUSTRIAL</v>
          </cell>
          <cell r="K145" t="str">
            <v>0167 132780091014</v>
          </cell>
          <cell r="L145">
            <v>90</v>
          </cell>
          <cell r="M145">
            <v>32</v>
          </cell>
          <cell r="N145">
            <v>0</v>
          </cell>
          <cell r="O145">
            <v>0</v>
          </cell>
        </row>
        <row r="146">
          <cell r="A146">
            <v>1515</v>
          </cell>
          <cell r="B146" t="str">
            <v>SUNDARALINGAM VIJAYA BHASKAR</v>
          </cell>
          <cell r="C146" t="str">
            <v>PRODUCTION</v>
          </cell>
          <cell r="D146" t="str">
            <v>UPHOLSTERY</v>
          </cell>
          <cell r="E146" t="str">
            <v>EXP</v>
          </cell>
          <cell r="F146">
            <v>37527</v>
          </cell>
          <cell r="G146">
            <v>29787</v>
          </cell>
          <cell r="H146" t="str">
            <v>22R</v>
          </cell>
          <cell r="I146" t="str">
            <v>UPHOLSTERER</v>
          </cell>
          <cell r="J146" t="str">
            <v>BANK MUSCAT - GHALA INDUSTRIAL</v>
          </cell>
          <cell r="K146" t="str">
            <v>0167 107430091018</v>
          </cell>
          <cell r="L146">
            <v>85</v>
          </cell>
          <cell r="M146">
            <v>32</v>
          </cell>
          <cell r="N146">
            <v>0</v>
          </cell>
          <cell r="O146">
            <v>0</v>
          </cell>
        </row>
        <row r="147">
          <cell r="A147">
            <v>1520</v>
          </cell>
          <cell r="B147" t="str">
            <v>ALI SALIM ALI AL SAADI</v>
          </cell>
          <cell r="C147" t="str">
            <v>PRODUCTION</v>
          </cell>
          <cell r="D147" t="str">
            <v>UPHOLSTERY</v>
          </cell>
          <cell r="E147" t="str">
            <v>OMN</v>
          </cell>
          <cell r="F147">
            <v>39018</v>
          </cell>
          <cell r="G147">
            <v>32525</v>
          </cell>
          <cell r="H147" t="str">
            <v>22R</v>
          </cell>
          <cell r="I147" t="str">
            <v>ASSISTANT UPHOLSTERER</v>
          </cell>
          <cell r="J147" t="str">
            <v>N B O - DHANK BRANCH</v>
          </cell>
          <cell r="K147" t="str">
            <v>1044 527819 017</v>
          </cell>
          <cell r="L147">
            <v>135</v>
          </cell>
          <cell r="M147">
            <v>65</v>
          </cell>
          <cell r="N147">
            <v>0</v>
          </cell>
          <cell r="O147">
            <v>0</v>
          </cell>
        </row>
        <row r="148">
          <cell r="A148">
            <v>1521</v>
          </cell>
          <cell r="B148" t="str">
            <v>PADMAKUMAR AYYAN PERUMAL</v>
          </cell>
          <cell r="C148" t="str">
            <v>PRODUCTION</v>
          </cell>
          <cell r="D148" t="str">
            <v>UPHOLSTERY</v>
          </cell>
          <cell r="E148" t="str">
            <v>EXP</v>
          </cell>
          <cell r="F148">
            <v>39867</v>
          </cell>
          <cell r="G148">
            <v>24936</v>
          </cell>
          <cell r="H148" t="str">
            <v>22R</v>
          </cell>
          <cell r="I148" t="str">
            <v>UPHOLSTERER</v>
          </cell>
          <cell r="L148">
            <v>70</v>
          </cell>
          <cell r="M148">
            <v>27</v>
          </cell>
        </row>
        <row r="149">
          <cell r="A149">
            <v>1608</v>
          </cell>
          <cell r="B149" t="str">
            <v>SAID RASHID ABDULLAH AL TUBI</v>
          </cell>
          <cell r="C149" t="str">
            <v>PRODUCTION</v>
          </cell>
          <cell r="D149" t="str">
            <v>POLISHING</v>
          </cell>
          <cell r="E149" t="str">
            <v>OMN</v>
          </cell>
          <cell r="F149">
            <v>37290</v>
          </cell>
          <cell r="G149">
            <v>30227</v>
          </cell>
          <cell r="H149" t="str">
            <v>22R</v>
          </cell>
          <cell r="I149" t="str">
            <v>ASSISTANT CARPENTER</v>
          </cell>
          <cell r="J149" t="str">
            <v>BANK MUSCAT - ALAMERAT</v>
          </cell>
          <cell r="K149" t="str">
            <v>075 212940084017</v>
          </cell>
          <cell r="L149">
            <v>140</v>
          </cell>
          <cell r="M149">
            <v>60</v>
          </cell>
          <cell r="N149">
            <v>0</v>
          </cell>
          <cell r="O149">
            <v>0</v>
          </cell>
        </row>
        <row r="150">
          <cell r="A150">
            <v>1610</v>
          </cell>
          <cell r="B150" t="str">
            <v>JIT KUMAR</v>
          </cell>
          <cell r="C150" t="str">
            <v>PRODUCTION</v>
          </cell>
          <cell r="D150" t="str">
            <v>ASSEMBLY</v>
          </cell>
          <cell r="E150" t="str">
            <v>EXP</v>
          </cell>
          <cell r="F150">
            <v>37485</v>
          </cell>
          <cell r="G150">
            <v>28245</v>
          </cell>
          <cell r="H150" t="str">
            <v>22R</v>
          </cell>
          <cell r="I150" t="str">
            <v>CARPENTER</v>
          </cell>
          <cell r="J150" t="str">
            <v>BANK MUSCAT - GHALA INDUSTRIAL</v>
          </cell>
          <cell r="K150" t="str">
            <v>0167 107440091017</v>
          </cell>
          <cell r="L150">
            <v>85</v>
          </cell>
          <cell r="M150">
            <v>32</v>
          </cell>
          <cell r="N150">
            <v>0</v>
          </cell>
          <cell r="O150">
            <v>0</v>
          </cell>
        </row>
        <row r="151">
          <cell r="A151">
            <v>1612</v>
          </cell>
          <cell r="B151" t="str">
            <v>PRASAD CHIRAKKAL</v>
          </cell>
          <cell r="C151" t="str">
            <v>PRODUCTION</v>
          </cell>
          <cell r="D151" t="str">
            <v>ASSEMBLY</v>
          </cell>
          <cell r="E151" t="str">
            <v>EXP</v>
          </cell>
          <cell r="F151">
            <v>37486</v>
          </cell>
          <cell r="G151">
            <v>29366</v>
          </cell>
          <cell r="H151" t="str">
            <v>22R</v>
          </cell>
          <cell r="I151" t="str">
            <v>CARPENTER</v>
          </cell>
          <cell r="J151" t="str">
            <v>BANK MUSCAT - GHALA INDUSTRIAL</v>
          </cell>
          <cell r="K151" t="str">
            <v>0167 107450091016</v>
          </cell>
          <cell r="L151">
            <v>85</v>
          </cell>
          <cell r="M151">
            <v>32</v>
          </cell>
          <cell r="N151">
            <v>0</v>
          </cell>
          <cell r="O151">
            <v>0</v>
          </cell>
        </row>
        <row r="152">
          <cell r="A152">
            <v>1615</v>
          </cell>
          <cell r="B152" t="str">
            <v>MOHAMMED ARIF INAYATULLAH</v>
          </cell>
          <cell r="C152" t="str">
            <v>PRODUCTION</v>
          </cell>
          <cell r="D152" t="str">
            <v>ASSEMBLY</v>
          </cell>
          <cell r="E152" t="str">
            <v>EXP</v>
          </cell>
          <cell r="F152">
            <v>37469</v>
          </cell>
          <cell r="G152">
            <v>20941</v>
          </cell>
          <cell r="H152" t="str">
            <v>21Q</v>
          </cell>
          <cell r="I152" t="str">
            <v>CARPENTER</v>
          </cell>
          <cell r="J152" t="str">
            <v>BANK MUSCAT - GHALA INDUSTRIAL</v>
          </cell>
          <cell r="K152" t="str">
            <v>0167 107460091015</v>
          </cell>
          <cell r="L152">
            <v>100</v>
          </cell>
          <cell r="M152">
            <v>24</v>
          </cell>
          <cell r="N152">
            <v>0</v>
          </cell>
          <cell r="O152">
            <v>0</v>
          </cell>
        </row>
        <row r="153">
          <cell r="A153">
            <v>1617</v>
          </cell>
          <cell r="B153" t="str">
            <v>MANOJ CHATHOTH</v>
          </cell>
          <cell r="C153" t="str">
            <v>PRODUCTION</v>
          </cell>
          <cell r="D153" t="str">
            <v>INTERIOR DESIGN AND FURNISHING DEPARTMENT</v>
          </cell>
          <cell r="E153" t="str">
            <v>EXP</v>
          </cell>
          <cell r="F153">
            <v>37507</v>
          </cell>
          <cell r="G153">
            <v>26451</v>
          </cell>
          <cell r="H153" t="str">
            <v>22R</v>
          </cell>
          <cell r="I153" t="str">
            <v>CARPENTER</v>
          </cell>
          <cell r="J153" t="str">
            <v>BANK MUSCAT - GHALA INDUSTRIAL</v>
          </cell>
          <cell r="K153" t="str">
            <v>0167 107470091014</v>
          </cell>
          <cell r="L153">
            <v>105</v>
          </cell>
          <cell r="M153">
            <v>32</v>
          </cell>
          <cell r="N153">
            <v>0</v>
          </cell>
          <cell r="O153">
            <v>0</v>
          </cell>
        </row>
        <row r="154">
          <cell r="A154">
            <v>1620</v>
          </cell>
          <cell r="B154" t="str">
            <v>JAYAPRAKASH KRISHNAN KUTTY</v>
          </cell>
          <cell r="C154" t="str">
            <v>PRODUCTION</v>
          </cell>
          <cell r="D154" t="str">
            <v>ASSEMBLY</v>
          </cell>
          <cell r="E154" t="str">
            <v>EXP</v>
          </cell>
          <cell r="F154">
            <v>37511</v>
          </cell>
          <cell r="G154">
            <v>26557</v>
          </cell>
          <cell r="H154" t="str">
            <v>22R</v>
          </cell>
          <cell r="I154" t="str">
            <v>CARPENTER</v>
          </cell>
          <cell r="J154" t="str">
            <v>BANK MUSCAT - GHALA INDUSTRIAL</v>
          </cell>
          <cell r="K154" t="str">
            <v>0167 107480091013</v>
          </cell>
          <cell r="L154">
            <v>95</v>
          </cell>
          <cell r="M154">
            <v>32</v>
          </cell>
          <cell r="N154">
            <v>0</v>
          </cell>
          <cell r="O154">
            <v>0</v>
          </cell>
        </row>
        <row r="155">
          <cell r="A155">
            <v>1626</v>
          </cell>
          <cell r="B155" t="str">
            <v>KHAMIS ALI SAID AL TUIRSHI</v>
          </cell>
          <cell r="C155" t="str">
            <v>PRODUCTION</v>
          </cell>
          <cell r="D155" t="str">
            <v>ASSEMBLY</v>
          </cell>
          <cell r="E155" t="str">
            <v>OMN</v>
          </cell>
          <cell r="F155">
            <v>37564</v>
          </cell>
          <cell r="G155">
            <v>29099</v>
          </cell>
          <cell r="H155" t="str">
            <v>20P</v>
          </cell>
          <cell r="I155" t="str">
            <v>CARPENTER</v>
          </cell>
          <cell r="J155" t="str">
            <v>BANK MUSCAT - SUWAIQ</v>
          </cell>
          <cell r="K155" t="str">
            <v>106 1481400840</v>
          </cell>
          <cell r="L155">
            <v>135</v>
          </cell>
          <cell r="M155">
            <v>60</v>
          </cell>
          <cell r="N155">
            <v>0</v>
          </cell>
          <cell r="O155">
            <v>0</v>
          </cell>
        </row>
        <row r="156">
          <cell r="A156">
            <v>1627</v>
          </cell>
          <cell r="B156" t="str">
            <v>HUSSAIN HAMADAH ALI AL MUQBALI</v>
          </cell>
          <cell r="C156" t="str">
            <v>PRODUCTION</v>
          </cell>
          <cell r="D156" t="str">
            <v>ASSEMBLY</v>
          </cell>
          <cell r="E156" t="str">
            <v>OMN</v>
          </cell>
          <cell r="F156">
            <v>37563</v>
          </cell>
          <cell r="G156">
            <v>30682</v>
          </cell>
          <cell r="H156" t="str">
            <v>22R</v>
          </cell>
          <cell r="I156" t="str">
            <v>ASSISTANT CARPENTER</v>
          </cell>
          <cell r="J156" t="str">
            <v>BANK MUSCAT - ALGHASHAB</v>
          </cell>
          <cell r="K156" t="str">
            <v>42 18194008401</v>
          </cell>
          <cell r="L156">
            <v>135</v>
          </cell>
          <cell r="M156">
            <v>68</v>
          </cell>
          <cell r="N156">
            <v>0</v>
          </cell>
          <cell r="O156">
            <v>0</v>
          </cell>
        </row>
        <row r="157">
          <cell r="A157">
            <v>1633</v>
          </cell>
          <cell r="B157" t="str">
            <v>MUBARAK KHAMIS ABDULLAH AL BAL</v>
          </cell>
          <cell r="C157" t="str">
            <v>PRODUCTION</v>
          </cell>
          <cell r="D157" t="str">
            <v>ADMIN</v>
          </cell>
          <cell r="E157" t="str">
            <v>OMN</v>
          </cell>
          <cell r="F157">
            <v>37723</v>
          </cell>
          <cell r="G157">
            <v>26755</v>
          </cell>
          <cell r="H157" t="str">
            <v>22R</v>
          </cell>
          <cell r="I157" t="str">
            <v>ASSISTANT CARPENTER</v>
          </cell>
          <cell r="J157" t="str">
            <v>BANK MUSCAT - BARKA</v>
          </cell>
          <cell r="K157" t="str">
            <v>0056 267840081016</v>
          </cell>
          <cell r="L157">
            <v>145</v>
          </cell>
          <cell r="M157">
            <v>60</v>
          </cell>
          <cell r="N157">
            <v>0</v>
          </cell>
          <cell r="O157">
            <v>0</v>
          </cell>
        </row>
        <row r="158">
          <cell r="A158">
            <v>1647</v>
          </cell>
          <cell r="B158" t="str">
            <v>HAMED HASSAN MUFTAR AL RIYAMI</v>
          </cell>
          <cell r="C158" t="str">
            <v>PRODUCTION</v>
          </cell>
          <cell r="D158" t="str">
            <v>ASSEMBLY</v>
          </cell>
          <cell r="E158" t="str">
            <v>OMN</v>
          </cell>
          <cell r="F158">
            <v>38088</v>
          </cell>
          <cell r="G158">
            <v>30114</v>
          </cell>
          <cell r="H158" t="str">
            <v>22R</v>
          </cell>
          <cell r="I158" t="str">
            <v>ASSISTANT CARPENTER</v>
          </cell>
          <cell r="J158" t="str">
            <v>BANK MUSCAT - ALKHOUD</v>
          </cell>
          <cell r="K158" t="str">
            <v>28 29676008401</v>
          </cell>
          <cell r="L158">
            <v>135</v>
          </cell>
          <cell r="M158">
            <v>60</v>
          </cell>
          <cell r="N158">
            <v>0</v>
          </cell>
          <cell r="O158">
            <v>0</v>
          </cell>
        </row>
        <row r="159">
          <cell r="A159">
            <v>1648</v>
          </cell>
          <cell r="B159" t="str">
            <v>SULAIYAM SALIM ADIM ALRAHBI</v>
          </cell>
          <cell r="C159" t="str">
            <v>PRODUCTION</v>
          </cell>
          <cell r="D159" t="str">
            <v>ASSEMBLY</v>
          </cell>
          <cell r="E159" t="str">
            <v>OMN</v>
          </cell>
          <cell r="F159">
            <v>38089</v>
          </cell>
          <cell r="G159">
            <v>28144</v>
          </cell>
          <cell r="H159" t="str">
            <v>22R</v>
          </cell>
          <cell r="I159" t="str">
            <v>ASSISTANT CARPENTER</v>
          </cell>
          <cell r="J159" t="str">
            <v>BANK MUSCAT - BAITHATAT</v>
          </cell>
          <cell r="K159" t="str">
            <v>26-21126008401</v>
          </cell>
          <cell r="L159">
            <v>140</v>
          </cell>
          <cell r="M159">
            <v>60</v>
          </cell>
          <cell r="N159">
            <v>0</v>
          </cell>
          <cell r="O159">
            <v>0</v>
          </cell>
        </row>
        <row r="160">
          <cell r="A160">
            <v>1650</v>
          </cell>
          <cell r="B160" t="str">
            <v>HUMAID SAID HUMAID AL-SALEHI</v>
          </cell>
          <cell r="C160" t="str">
            <v>PRODUCTION</v>
          </cell>
          <cell r="D160" t="str">
            <v>ASSEMBLY</v>
          </cell>
          <cell r="E160" t="str">
            <v>OMN</v>
          </cell>
          <cell r="F160">
            <v>38139</v>
          </cell>
          <cell r="G160">
            <v>30132</v>
          </cell>
          <cell r="H160" t="str">
            <v>22R</v>
          </cell>
          <cell r="I160" t="str">
            <v>ASSISTANT CARPENTER</v>
          </cell>
          <cell r="J160" t="str">
            <v>BANK MUSCAT - GHALA INDUSTRIAL</v>
          </cell>
          <cell r="K160" t="str">
            <v>0167 103020084011</v>
          </cell>
          <cell r="L160">
            <v>140</v>
          </cell>
          <cell r="M160">
            <v>60</v>
          </cell>
          <cell r="N160">
            <v>0</v>
          </cell>
          <cell r="O160">
            <v>0</v>
          </cell>
        </row>
        <row r="161">
          <cell r="A161">
            <v>1652</v>
          </cell>
          <cell r="B161" t="str">
            <v>IBRAHIM MOHAMMED ABDULLAH AL A</v>
          </cell>
          <cell r="C161" t="str">
            <v>PRODUCTION</v>
          </cell>
          <cell r="D161" t="str">
            <v>ADMIN</v>
          </cell>
          <cell r="E161" t="str">
            <v>OMN</v>
          </cell>
          <cell r="F161">
            <v>38171</v>
          </cell>
          <cell r="G161">
            <v>31124</v>
          </cell>
          <cell r="H161" t="str">
            <v>22R</v>
          </cell>
          <cell r="I161" t="str">
            <v>ADMIN.ASSISTANT</v>
          </cell>
          <cell r="J161" t="str">
            <v>BANK MUSCAT - SUWAIQ</v>
          </cell>
          <cell r="K161" t="str">
            <v>106 14053008401</v>
          </cell>
          <cell r="L161">
            <v>150</v>
          </cell>
          <cell r="M161">
            <v>60</v>
          </cell>
          <cell r="N161">
            <v>0</v>
          </cell>
          <cell r="O161">
            <v>0</v>
          </cell>
        </row>
        <row r="162">
          <cell r="A162">
            <v>1655</v>
          </cell>
          <cell r="B162" t="str">
            <v>BADAR SULAIMAN DAAMOUS AL HARR</v>
          </cell>
          <cell r="C162" t="str">
            <v>PRODUCTION</v>
          </cell>
          <cell r="D162" t="str">
            <v>ASSEMBLY</v>
          </cell>
          <cell r="E162" t="str">
            <v>OMN</v>
          </cell>
          <cell r="F162">
            <v>38171</v>
          </cell>
          <cell r="G162">
            <v>29763</v>
          </cell>
          <cell r="H162" t="str">
            <v>22R</v>
          </cell>
          <cell r="I162" t="str">
            <v>CARPENTER</v>
          </cell>
          <cell r="J162" t="str">
            <v>BANK MUSCAT - MULADDA</v>
          </cell>
          <cell r="K162" t="str">
            <v>063 1502400840</v>
          </cell>
          <cell r="L162">
            <v>135</v>
          </cell>
          <cell r="M162">
            <v>60</v>
          </cell>
          <cell r="N162">
            <v>0</v>
          </cell>
          <cell r="O162">
            <v>0</v>
          </cell>
        </row>
        <row r="163">
          <cell r="A163">
            <v>1657</v>
          </cell>
          <cell r="B163" t="str">
            <v>SURESHBABU VEENAKKAT</v>
          </cell>
          <cell r="C163" t="str">
            <v>PRODUCTION</v>
          </cell>
          <cell r="D163" t="str">
            <v>ASSEMBLY</v>
          </cell>
          <cell r="E163" t="str">
            <v>EXP</v>
          </cell>
          <cell r="F163">
            <v>38178</v>
          </cell>
          <cell r="G163">
            <v>22616</v>
          </cell>
          <cell r="H163" t="str">
            <v>22R</v>
          </cell>
          <cell r="I163" t="str">
            <v>CARPENTER</v>
          </cell>
          <cell r="J163" t="str">
            <v>BANK MUSCAT - GHALA INDUSTRIAL</v>
          </cell>
          <cell r="K163" t="str">
            <v>0167 107490091011</v>
          </cell>
          <cell r="L163">
            <v>80</v>
          </cell>
          <cell r="M163">
            <v>32</v>
          </cell>
          <cell r="N163">
            <v>0</v>
          </cell>
          <cell r="O163">
            <v>0</v>
          </cell>
        </row>
        <row r="164">
          <cell r="A164">
            <v>1659</v>
          </cell>
          <cell r="B164" t="str">
            <v>NANDA KUMAR CHERUSSERY</v>
          </cell>
          <cell r="C164" t="str">
            <v>PRODUCTION</v>
          </cell>
          <cell r="D164" t="str">
            <v>ASSEMBLY</v>
          </cell>
          <cell r="E164" t="str">
            <v>EXP</v>
          </cell>
          <cell r="F164">
            <v>38178</v>
          </cell>
          <cell r="G164">
            <v>26429</v>
          </cell>
          <cell r="H164" t="str">
            <v>22R</v>
          </cell>
          <cell r="I164" t="str">
            <v>CARPENTER</v>
          </cell>
          <cell r="J164" t="str">
            <v>BANK MUSCAT - GHALA INDUSTRIAL</v>
          </cell>
          <cell r="K164" t="str">
            <v>167 107500091018</v>
          </cell>
          <cell r="L164">
            <v>110</v>
          </cell>
          <cell r="M164">
            <v>32</v>
          </cell>
          <cell r="N164">
            <v>0</v>
          </cell>
          <cell r="O164">
            <v>0</v>
          </cell>
        </row>
        <row r="165">
          <cell r="A165">
            <v>1663</v>
          </cell>
          <cell r="B165" t="str">
            <v>SEKAR SELVA KUMAR</v>
          </cell>
          <cell r="C165" t="str">
            <v>PRODUCTION</v>
          </cell>
          <cell r="D165" t="str">
            <v>ASSEMBLY</v>
          </cell>
          <cell r="E165" t="str">
            <v>EXP</v>
          </cell>
          <cell r="F165">
            <v>38202</v>
          </cell>
          <cell r="G165">
            <v>29729</v>
          </cell>
          <cell r="H165" t="str">
            <v>22R</v>
          </cell>
          <cell r="I165" t="str">
            <v>CARPENTER</v>
          </cell>
          <cell r="J165" t="str">
            <v>BANK MUSCAT - GHALA INDUSTRIAL</v>
          </cell>
          <cell r="K165" t="str">
            <v>0167 107520091016</v>
          </cell>
          <cell r="L165">
            <v>82</v>
          </cell>
          <cell r="M165">
            <v>32</v>
          </cell>
          <cell r="N165">
            <v>0</v>
          </cell>
          <cell r="O165">
            <v>0</v>
          </cell>
        </row>
        <row r="166">
          <cell r="A166">
            <v>1664</v>
          </cell>
          <cell r="B166" t="str">
            <v>BALAMURALI GOPALA KRISHNAN ACH</v>
          </cell>
          <cell r="C166" t="str">
            <v>PRODUCTION</v>
          </cell>
          <cell r="D166" t="str">
            <v>ASSEMBLY</v>
          </cell>
          <cell r="E166" t="str">
            <v>EXP</v>
          </cell>
          <cell r="F166">
            <v>38207</v>
          </cell>
          <cell r="G166">
            <v>27885</v>
          </cell>
          <cell r="H166" t="str">
            <v>22R</v>
          </cell>
          <cell r="I166" t="str">
            <v>CARPENTER</v>
          </cell>
          <cell r="J166" t="str">
            <v>BANK MUSCAT - GHALA INDUSTRIAL</v>
          </cell>
          <cell r="K166" t="str">
            <v>016 7107530091015</v>
          </cell>
          <cell r="L166">
            <v>80</v>
          </cell>
          <cell r="M166">
            <v>32</v>
          </cell>
          <cell r="N166">
            <v>0</v>
          </cell>
          <cell r="O166">
            <v>0</v>
          </cell>
        </row>
        <row r="167">
          <cell r="A167">
            <v>1665</v>
          </cell>
          <cell r="B167" t="str">
            <v>PACKIRI SAMY SINGARAVEL</v>
          </cell>
          <cell r="C167" t="str">
            <v>PRODUCTION</v>
          </cell>
          <cell r="D167" t="str">
            <v>INTERIOR DESIGN AND FURNISHING DEPARTMENT</v>
          </cell>
          <cell r="E167" t="str">
            <v>EXP</v>
          </cell>
          <cell r="F167">
            <v>38211</v>
          </cell>
          <cell r="G167">
            <v>23995</v>
          </cell>
          <cell r="H167" t="str">
            <v>19O</v>
          </cell>
          <cell r="I167" t="str">
            <v>SR.CHARGE HAND</v>
          </cell>
          <cell r="J167" t="str">
            <v>BANK MUSCAT - GHALA INDUSTRIAL</v>
          </cell>
          <cell r="K167" t="str">
            <v>0167 107540091014</v>
          </cell>
          <cell r="L167">
            <v>100</v>
          </cell>
          <cell r="M167">
            <v>32</v>
          </cell>
          <cell r="N167">
            <v>0</v>
          </cell>
          <cell r="O167">
            <v>0</v>
          </cell>
        </row>
        <row r="168">
          <cell r="A168">
            <v>1668</v>
          </cell>
          <cell r="B168" t="str">
            <v>BADER MOHAMMED BADAR AL BURAID</v>
          </cell>
          <cell r="C168" t="str">
            <v>PRODUCTION</v>
          </cell>
          <cell r="D168" t="str">
            <v>ASSEMBLY</v>
          </cell>
          <cell r="E168" t="str">
            <v>OMN</v>
          </cell>
          <cell r="F168">
            <v>38235</v>
          </cell>
          <cell r="G168">
            <v>28083</v>
          </cell>
          <cell r="H168" t="str">
            <v>22R</v>
          </cell>
          <cell r="I168" t="str">
            <v>ASSISTANT CARPENTER</v>
          </cell>
          <cell r="J168" t="str">
            <v>BANK MUSCAT - BATHAHILAL</v>
          </cell>
          <cell r="K168" t="str">
            <v>068 15253008401</v>
          </cell>
          <cell r="L168">
            <v>135</v>
          </cell>
          <cell r="M168">
            <v>60</v>
          </cell>
          <cell r="N168">
            <v>0</v>
          </cell>
          <cell r="O168">
            <v>0</v>
          </cell>
        </row>
        <row r="169">
          <cell r="A169">
            <v>1669</v>
          </cell>
          <cell r="B169" t="str">
            <v>IBRAHIM MOHAMMED HAMOOD AL SHU</v>
          </cell>
          <cell r="C169" t="str">
            <v>PRODUCTION</v>
          </cell>
          <cell r="D169" t="str">
            <v>ASSEMBLY</v>
          </cell>
          <cell r="E169" t="str">
            <v>OMN</v>
          </cell>
          <cell r="F169">
            <v>38236</v>
          </cell>
          <cell r="G169">
            <v>29474</v>
          </cell>
          <cell r="H169" t="str">
            <v>22R</v>
          </cell>
          <cell r="I169" t="str">
            <v>CARPENTER</v>
          </cell>
          <cell r="J169" t="str">
            <v>O I B - RUSTAQ</v>
          </cell>
          <cell r="K169" t="str">
            <v>47 198502 20</v>
          </cell>
          <cell r="L169">
            <v>135</v>
          </cell>
          <cell r="M169">
            <v>60</v>
          </cell>
          <cell r="N169">
            <v>0</v>
          </cell>
          <cell r="O169">
            <v>0</v>
          </cell>
        </row>
        <row r="170">
          <cell r="A170">
            <v>1670</v>
          </cell>
          <cell r="B170" t="str">
            <v>VISHWAKARMA DURGESH</v>
          </cell>
          <cell r="C170" t="str">
            <v>PRODUCTION</v>
          </cell>
          <cell r="D170" t="str">
            <v>ASSEMBLY</v>
          </cell>
          <cell r="E170" t="str">
            <v>EXP</v>
          </cell>
          <cell r="F170">
            <v>38237</v>
          </cell>
          <cell r="G170">
            <v>30091</v>
          </cell>
          <cell r="H170" t="str">
            <v>20P</v>
          </cell>
          <cell r="I170" t="str">
            <v>CHARGE HAND</v>
          </cell>
          <cell r="J170" t="str">
            <v>BANK MUSCAT - GHALA INDUSTRIAL</v>
          </cell>
          <cell r="K170" t="str">
            <v>0167 107550091013</v>
          </cell>
          <cell r="L170">
            <v>120</v>
          </cell>
          <cell r="M170">
            <v>32</v>
          </cell>
          <cell r="N170">
            <v>0</v>
          </cell>
          <cell r="O170">
            <v>0</v>
          </cell>
        </row>
        <row r="171">
          <cell r="A171">
            <v>1674</v>
          </cell>
          <cell r="B171" t="str">
            <v>ASHISH KUMAR</v>
          </cell>
          <cell r="C171" t="str">
            <v>PRODUCTION</v>
          </cell>
          <cell r="D171" t="str">
            <v>ASSEMBLY</v>
          </cell>
          <cell r="E171" t="str">
            <v>EXP</v>
          </cell>
          <cell r="F171">
            <v>38242</v>
          </cell>
          <cell r="G171">
            <v>29435</v>
          </cell>
          <cell r="H171" t="str">
            <v>20P</v>
          </cell>
          <cell r="I171" t="str">
            <v>CHARGE HAND</v>
          </cell>
          <cell r="J171" t="str">
            <v>BANK MUSCAT - GHALA INDUSTRIAL</v>
          </cell>
          <cell r="K171" t="str">
            <v>0167 107560091012</v>
          </cell>
          <cell r="L171">
            <v>110</v>
          </cell>
          <cell r="M171">
            <v>32</v>
          </cell>
          <cell r="N171">
            <v>0</v>
          </cell>
          <cell r="O171">
            <v>0</v>
          </cell>
        </row>
        <row r="172">
          <cell r="A172">
            <v>1677</v>
          </cell>
          <cell r="B172" t="str">
            <v>CHANDRAN KOLANGARATH VALAPPIL</v>
          </cell>
          <cell r="C172" t="str">
            <v>PROJECTS</v>
          </cell>
          <cell r="D172" t="str">
            <v>PLANNING AND PRODUCTION CONTROL</v>
          </cell>
          <cell r="E172" t="str">
            <v>EXP</v>
          </cell>
          <cell r="F172">
            <v>38241</v>
          </cell>
          <cell r="G172">
            <v>25344</v>
          </cell>
          <cell r="H172" t="str">
            <v>18N</v>
          </cell>
          <cell r="I172" t="str">
            <v>SUPERVISOR</v>
          </cell>
          <cell r="J172" t="str">
            <v>STD CHARTERED BANK - RUWI</v>
          </cell>
          <cell r="K172" t="str">
            <v>18 1111612 01</v>
          </cell>
          <cell r="L172">
            <v>150</v>
          </cell>
          <cell r="M172">
            <v>38</v>
          </cell>
          <cell r="N172">
            <v>0</v>
          </cell>
          <cell r="O172">
            <v>97.5</v>
          </cell>
        </row>
        <row r="173">
          <cell r="A173">
            <v>1683</v>
          </cell>
          <cell r="B173" t="str">
            <v>DOODH NATH SHARMA</v>
          </cell>
          <cell r="C173" t="str">
            <v>PRODUCTION</v>
          </cell>
          <cell r="D173" t="str">
            <v>ASSEMBLY</v>
          </cell>
          <cell r="E173" t="str">
            <v>EXP</v>
          </cell>
          <cell r="F173">
            <v>38276</v>
          </cell>
          <cell r="G173">
            <v>25425</v>
          </cell>
          <cell r="H173" t="str">
            <v>22R</v>
          </cell>
          <cell r="I173" t="str">
            <v>CARPENTER</v>
          </cell>
          <cell r="J173" t="str">
            <v>BANK MUSCAT - GHALA INDUSTRIAL</v>
          </cell>
          <cell r="K173" t="str">
            <v>0167 107570091011</v>
          </cell>
          <cell r="L173">
            <v>85</v>
          </cell>
          <cell r="M173">
            <v>32</v>
          </cell>
          <cell r="N173">
            <v>0</v>
          </cell>
          <cell r="O173">
            <v>0</v>
          </cell>
        </row>
        <row r="174">
          <cell r="A174">
            <v>1686</v>
          </cell>
          <cell r="B174" t="str">
            <v>VIJAYA KUMAR REGHUNADHAN</v>
          </cell>
          <cell r="C174" t="str">
            <v>PRODUCTION</v>
          </cell>
          <cell r="D174" t="str">
            <v>SITE ASSEMBLY</v>
          </cell>
          <cell r="E174" t="str">
            <v>EXP</v>
          </cell>
          <cell r="F174">
            <v>38392</v>
          </cell>
          <cell r="G174">
            <v>23852</v>
          </cell>
          <cell r="H174" t="str">
            <v>22R</v>
          </cell>
          <cell r="I174" t="str">
            <v>CARPENTER</v>
          </cell>
          <cell r="J174" t="str">
            <v>DUBAI EMPLOYEES</v>
          </cell>
          <cell r="K174" t="str">
            <v>XXX-XXX-XXX</v>
          </cell>
          <cell r="L174">
            <v>105</v>
          </cell>
          <cell r="M174">
            <v>32</v>
          </cell>
          <cell r="N174">
            <v>0</v>
          </cell>
          <cell r="O174">
            <v>0</v>
          </cell>
        </row>
        <row r="175">
          <cell r="A175">
            <v>1687</v>
          </cell>
          <cell r="B175" t="str">
            <v>VIJAYA KUMAR BALAKRISHNAN</v>
          </cell>
          <cell r="C175" t="str">
            <v>PRODUCTION</v>
          </cell>
          <cell r="D175" t="str">
            <v>SITE ASSEMBLY</v>
          </cell>
          <cell r="E175" t="str">
            <v>EXP</v>
          </cell>
          <cell r="F175">
            <v>38396</v>
          </cell>
          <cell r="G175">
            <v>29731</v>
          </cell>
          <cell r="H175" t="str">
            <v>22R</v>
          </cell>
          <cell r="I175" t="str">
            <v>CARPENTER</v>
          </cell>
          <cell r="J175" t="str">
            <v>DUBAI EMPLOYEES</v>
          </cell>
          <cell r="K175" t="str">
            <v>XXX-XXX-XXX</v>
          </cell>
          <cell r="L175">
            <v>105</v>
          </cell>
          <cell r="M175">
            <v>32</v>
          </cell>
          <cell r="N175">
            <v>0</v>
          </cell>
          <cell r="O175">
            <v>0</v>
          </cell>
        </row>
        <row r="176">
          <cell r="A176">
            <v>1688</v>
          </cell>
          <cell r="B176" t="str">
            <v>ADRUKUZHY KARUNAKARAN NARAYANA</v>
          </cell>
          <cell r="C176" t="str">
            <v>PRODUCTION</v>
          </cell>
          <cell r="D176" t="str">
            <v>SITE ASSEMBLY</v>
          </cell>
          <cell r="E176" t="str">
            <v>EXP</v>
          </cell>
          <cell r="F176">
            <v>38396</v>
          </cell>
          <cell r="G176">
            <v>27468</v>
          </cell>
          <cell r="H176" t="str">
            <v>22R</v>
          </cell>
          <cell r="I176" t="str">
            <v>CARPENTER</v>
          </cell>
          <cell r="J176" t="str">
            <v>DUBAI EMPLOYEES</v>
          </cell>
          <cell r="K176" t="str">
            <v>XXX-XXX-XXX</v>
          </cell>
          <cell r="L176">
            <v>105</v>
          </cell>
          <cell r="M176">
            <v>32</v>
          </cell>
          <cell r="N176">
            <v>0</v>
          </cell>
          <cell r="O176">
            <v>0</v>
          </cell>
        </row>
        <row r="177">
          <cell r="A177">
            <v>1689</v>
          </cell>
          <cell r="B177" t="str">
            <v>JAYAN THOTTEKATT</v>
          </cell>
          <cell r="C177" t="str">
            <v>PRODUCTION</v>
          </cell>
          <cell r="D177" t="str">
            <v>SITE ASSEMBLY</v>
          </cell>
          <cell r="E177" t="str">
            <v>EXP</v>
          </cell>
          <cell r="F177">
            <v>38402</v>
          </cell>
          <cell r="G177">
            <v>26992</v>
          </cell>
          <cell r="H177" t="str">
            <v>22R</v>
          </cell>
          <cell r="I177" t="str">
            <v>CARPENTER</v>
          </cell>
          <cell r="J177" t="str">
            <v>DUBAI EMPLOYEES</v>
          </cell>
          <cell r="K177" t="str">
            <v>XXX-XXX-XXX</v>
          </cell>
          <cell r="L177">
            <v>105</v>
          </cell>
          <cell r="M177">
            <v>32</v>
          </cell>
          <cell r="N177">
            <v>0</v>
          </cell>
          <cell r="O177">
            <v>0</v>
          </cell>
        </row>
        <row r="178">
          <cell r="A178">
            <v>1691</v>
          </cell>
          <cell r="B178" t="str">
            <v>SULTAN HAMED SAIF AL SULIMANI</v>
          </cell>
          <cell r="C178" t="str">
            <v>PRODUCTION</v>
          </cell>
          <cell r="D178" t="str">
            <v>ASSEMBLY</v>
          </cell>
          <cell r="E178" t="str">
            <v>OMN</v>
          </cell>
          <cell r="F178">
            <v>38433</v>
          </cell>
          <cell r="G178">
            <v>31093</v>
          </cell>
          <cell r="H178" t="str">
            <v>22R</v>
          </cell>
          <cell r="I178" t="str">
            <v>ASSISTANT CARPENTER</v>
          </cell>
          <cell r="J178" t="str">
            <v>BANK MUSCAT - MABELAH</v>
          </cell>
          <cell r="K178" t="str">
            <v>54 19640008401</v>
          </cell>
          <cell r="L178">
            <v>140</v>
          </cell>
          <cell r="M178">
            <v>60</v>
          </cell>
          <cell r="N178">
            <v>0</v>
          </cell>
          <cell r="O178">
            <v>0</v>
          </cell>
        </row>
        <row r="179">
          <cell r="A179">
            <v>1692</v>
          </cell>
          <cell r="B179" t="str">
            <v>SAIF SALIM RASHID AL BADI</v>
          </cell>
          <cell r="C179" t="str">
            <v>PRODUCTION</v>
          </cell>
          <cell r="D179" t="str">
            <v>ASSEMBLY</v>
          </cell>
          <cell r="E179" t="str">
            <v>OMN</v>
          </cell>
          <cell r="F179">
            <v>38479</v>
          </cell>
          <cell r="G179">
            <v>30176</v>
          </cell>
          <cell r="H179" t="str">
            <v>22R</v>
          </cell>
          <cell r="I179" t="str">
            <v>ASSISTANT CARPENTER</v>
          </cell>
          <cell r="J179" t="str">
            <v>BANK MUSCAT - BURJALSAHWA</v>
          </cell>
          <cell r="K179" t="str">
            <v>36 19071008401</v>
          </cell>
          <cell r="L179">
            <v>140</v>
          </cell>
          <cell r="M179">
            <v>60</v>
          </cell>
          <cell r="N179">
            <v>0</v>
          </cell>
          <cell r="O179">
            <v>0</v>
          </cell>
        </row>
        <row r="180">
          <cell r="A180">
            <v>1694</v>
          </cell>
          <cell r="B180" t="str">
            <v>ZAHRAN HUMAID SALIM AL JABRI</v>
          </cell>
          <cell r="C180" t="str">
            <v>PRODUCTION</v>
          </cell>
          <cell r="D180" t="str">
            <v>ASSEMBLY</v>
          </cell>
          <cell r="E180" t="str">
            <v>OMN</v>
          </cell>
          <cell r="F180">
            <v>38539</v>
          </cell>
          <cell r="G180">
            <v>30467</v>
          </cell>
          <cell r="H180" t="str">
            <v>22R</v>
          </cell>
          <cell r="I180" t="str">
            <v>ASSISTANT CARPENTER</v>
          </cell>
          <cell r="J180" t="str">
            <v>N B O - CBD</v>
          </cell>
          <cell r="K180" t="str">
            <v>1049 587172 017</v>
          </cell>
          <cell r="L180">
            <v>135</v>
          </cell>
          <cell r="M180">
            <v>65</v>
          </cell>
          <cell r="N180">
            <v>0</v>
          </cell>
          <cell r="O180">
            <v>0</v>
          </cell>
        </row>
        <row r="181">
          <cell r="A181">
            <v>1698</v>
          </cell>
          <cell r="B181" t="str">
            <v>MIYAR RATHNAKAR ACHARY</v>
          </cell>
          <cell r="C181" t="str">
            <v>SALES AND MARKETING</v>
          </cell>
          <cell r="D181" t="str">
            <v>ESTIMATION DEPARTMENT</v>
          </cell>
          <cell r="E181" t="str">
            <v>EXP</v>
          </cell>
          <cell r="F181">
            <v>38577</v>
          </cell>
          <cell r="G181">
            <v>27398</v>
          </cell>
          <cell r="H181" t="str">
            <v>18N</v>
          </cell>
          <cell r="I181" t="str">
            <v>JR.ESTIMATOR</v>
          </cell>
          <cell r="J181" t="str">
            <v>BANK MUSCAT - GHALA INDUSTRIAL</v>
          </cell>
          <cell r="K181" t="str">
            <v>0167 119670091014</v>
          </cell>
          <cell r="L181">
            <v>135</v>
          </cell>
          <cell r="M181">
            <v>115</v>
          </cell>
          <cell r="N181">
            <v>0</v>
          </cell>
          <cell r="O181">
            <v>75</v>
          </cell>
        </row>
        <row r="182">
          <cell r="A182">
            <v>1706</v>
          </cell>
          <cell r="B182" t="str">
            <v>KAMLESH KUMAR M</v>
          </cell>
          <cell r="C182" t="str">
            <v>PRODUCTION</v>
          </cell>
          <cell r="D182" t="str">
            <v>MAINTENANCE</v>
          </cell>
          <cell r="E182" t="str">
            <v>EXP</v>
          </cell>
          <cell r="F182">
            <v>36348</v>
          </cell>
          <cell r="G182">
            <v>25251</v>
          </cell>
          <cell r="H182" t="str">
            <v>22R</v>
          </cell>
          <cell r="I182" t="str">
            <v>CARPENTER</v>
          </cell>
          <cell r="J182" t="str">
            <v>O A B - RUWI</v>
          </cell>
          <cell r="K182" t="str">
            <v>3101 015048700</v>
          </cell>
          <cell r="L182">
            <v>86</v>
          </cell>
          <cell r="M182">
            <v>32</v>
          </cell>
          <cell r="N182">
            <v>0</v>
          </cell>
          <cell r="O182">
            <v>0</v>
          </cell>
        </row>
        <row r="183">
          <cell r="A183">
            <v>1711</v>
          </cell>
          <cell r="B183" t="str">
            <v>BAIJESH THEKKE.A.K</v>
          </cell>
          <cell r="C183" t="str">
            <v>PRODUCTION</v>
          </cell>
          <cell r="D183" t="str">
            <v>MACHINE SHOP</v>
          </cell>
          <cell r="E183" t="str">
            <v>EXP</v>
          </cell>
          <cell r="F183">
            <v>36398</v>
          </cell>
          <cell r="G183">
            <v>27812</v>
          </cell>
          <cell r="H183" t="str">
            <v>22R</v>
          </cell>
          <cell r="I183" t="str">
            <v>CARPENTER</v>
          </cell>
          <cell r="J183" t="str">
            <v>O A B - RUWI</v>
          </cell>
          <cell r="K183" t="str">
            <v>3101 033176700</v>
          </cell>
          <cell r="L183">
            <v>130</v>
          </cell>
          <cell r="M183">
            <v>32</v>
          </cell>
          <cell r="N183">
            <v>0</v>
          </cell>
          <cell r="O183">
            <v>0</v>
          </cell>
        </row>
        <row r="184">
          <cell r="A184">
            <v>1716</v>
          </cell>
          <cell r="B184" t="str">
            <v>SAVITHAN VANNARKAN POYILIL</v>
          </cell>
          <cell r="C184" t="str">
            <v>PROJECTS</v>
          </cell>
          <cell r="D184" t="str">
            <v>PLANNING AND PRODUCTION CONTROL</v>
          </cell>
          <cell r="E184" t="str">
            <v>EXP</v>
          </cell>
          <cell r="F184">
            <v>36400</v>
          </cell>
          <cell r="G184">
            <v>24158</v>
          </cell>
          <cell r="H184" t="str">
            <v>18N</v>
          </cell>
          <cell r="I184" t="str">
            <v>SUPERVISOR</v>
          </cell>
          <cell r="J184" t="str">
            <v>BANK MUSCAT - GHALA INDUSTRIAL</v>
          </cell>
          <cell r="K184" t="str">
            <v>0167 132790091013</v>
          </cell>
          <cell r="L184">
            <v>165</v>
          </cell>
          <cell r="M184">
            <v>38</v>
          </cell>
          <cell r="N184">
            <v>0</v>
          </cell>
          <cell r="O184">
            <v>112.5</v>
          </cell>
        </row>
        <row r="185">
          <cell r="A185">
            <v>1720</v>
          </cell>
          <cell r="B185" t="str">
            <v>PRABAKAR ACHARYA</v>
          </cell>
          <cell r="C185" t="str">
            <v>PRODUCTION</v>
          </cell>
          <cell r="D185" t="str">
            <v>ASSEMBLY</v>
          </cell>
          <cell r="E185" t="str">
            <v>EXP</v>
          </cell>
          <cell r="F185">
            <v>36400</v>
          </cell>
          <cell r="G185">
            <v>24603</v>
          </cell>
          <cell r="H185" t="str">
            <v>22R</v>
          </cell>
          <cell r="I185" t="str">
            <v>CARPENTER</v>
          </cell>
          <cell r="J185" t="str">
            <v>BANK MUSCAT - GHALA INDUSTRIAL</v>
          </cell>
          <cell r="K185" t="str">
            <v>0167 107590091018</v>
          </cell>
          <cell r="L185">
            <v>95</v>
          </cell>
          <cell r="M185">
            <v>32</v>
          </cell>
          <cell r="N185">
            <v>0</v>
          </cell>
          <cell r="O185">
            <v>0</v>
          </cell>
        </row>
        <row r="186">
          <cell r="A186">
            <v>1721</v>
          </cell>
          <cell r="B186" t="str">
            <v>GANGADHARA L ACHARY</v>
          </cell>
          <cell r="C186" t="str">
            <v>PROJECTS</v>
          </cell>
          <cell r="D186" t="str">
            <v>CONTRACTS DEPARTMENT</v>
          </cell>
          <cell r="E186" t="str">
            <v>EXP</v>
          </cell>
          <cell r="F186">
            <v>36400</v>
          </cell>
          <cell r="G186">
            <v>26634</v>
          </cell>
          <cell r="H186" t="str">
            <v>18N</v>
          </cell>
          <cell r="I186" t="str">
            <v>SUPERVISOR</v>
          </cell>
          <cell r="J186" t="str">
            <v>O A B - RUWI</v>
          </cell>
          <cell r="K186" t="str">
            <v>3101 024383700</v>
          </cell>
          <cell r="L186">
            <v>180</v>
          </cell>
          <cell r="M186">
            <v>38</v>
          </cell>
          <cell r="N186">
            <v>0</v>
          </cell>
          <cell r="O186">
            <v>108</v>
          </cell>
        </row>
        <row r="187">
          <cell r="A187">
            <v>1723</v>
          </cell>
          <cell r="B187" t="str">
            <v>GOPINADHAN SATHEESH KUMAR</v>
          </cell>
          <cell r="C187" t="str">
            <v>PRODUCTION</v>
          </cell>
          <cell r="D187" t="str">
            <v>INTERIOR DESIGN AND FURNISHING DEPARTMENT</v>
          </cell>
          <cell r="E187" t="str">
            <v>EXP</v>
          </cell>
          <cell r="F187">
            <v>36405</v>
          </cell>
          <cell r="G187">
            <v>24978</v>
          </cell>
          <cell r="H187" t="str">
            <v>19O</v>
          </cell>
          <cell r="I187" t="str">
            <v>SR.CHARGE HAND</v>
          </cell>
          <cell r="J187" t="str">
            <v>BANK MUSCAT - GHALA INDUSTRIAL</v>
          </cell>
          <cell r="K187" t="str">
            <v>0167 259260084013</v>
          </cell>
          <cell r="L187">
            <v>115</v>
          </cell>
          <cell r="M187">
            <v>32</v>
          </cell>
          <cell r="N187">
            <v>0</v>
          </cell>
          <cell r="O187">
            <v>0</v>
          </cell>
        </row>
        <row r="188">
          <cell r="A188">
            <v>1728</v>
          </cell>
          <cell r="B188" t="str">
            <v>NIKED K KORAMBETH</v>
          </cell>
          <cell r="C188" t="str">
            <v>PRODUCTION</v>
          </cell>
          <cell r="D188" t="str">
            <v>UPHOLSTERY</v>
          </cell>
          <cell r="E188" t="str">
            <v>EXP</v>
          </cell>
          <cell r="F188">
            <v>36408</v>
          </cell>
          <cell r="G188">
            <v>26804</v>
          </cell>
          <cell r="H188" t="str">
            <v>22R</v>
          </cell>
          <cell r="I188" t="str">
            <v>CARPENTER</v>
          </cell>
          <cell r="J188" t="str">
            <v>BANK MUSCAT - GHALA INDUSTRIAL</v>
          </cell>
          <cell r="K188" t="str">
            <v>0167 112410091013</v>
          </cell>
          <cell r="L188">
            <v>100</v>
          </cell>
          <cell r="M188">
            <v>32</v>
          </cell>
          <cell r="N188">
            <v>0</v>
          </cell>
          <cell r="O188">
            <v>0</v>
          </cell>
        </row>
        <row r="189">
          <cell r="A189">
            <v>1730</v>
          </cell>
          <cell r="B189" t="str">
            <v>BIJU SUKUMARAN</v>
          </cell>
          <cell r="C189" t="str">
            <v>PRODUCTION</v>
          </cell>
          <cell r="D189" t="str">
            <v>VEENERING</v>
          </cell>
          <cell r="E189" t="str">
            <v>EXP</v>
          </cell>
          <cell r="F189">
            <v>36414</v>
          </cell>
          <cell r="G189">
            <v>26439</v>
          </cell>
          <cell r="H189" t="str">
            <v>22R</v>
          </cell>
          <cell r="I189" t="str">
            <v>CARPENTER</v>
          </cell>
          <cell r="J189" t="str">
            <v>BANK MUSCAT - GHALA INDUSTRIAL</v>
          </cell>
          <cell r="K189" t="str">
            <v>0167 119560091018</v>
          </cell>
          <cell r="L189">
            <v>83</v>
          </cell>
          <cell r="M189">
            <v>32</v>
          </cell>
          <cell r="N189">
            <v>0</v>
          </cell>
          <cell r="O189">
            <v>0</v>
          </cell>
        </row>
        <row r="190">
          <cell r="A190">
            <v>1731</v>
          </cell>
          <cell r="B190" t="str">
            <v>RAMACHANDRAN M KUTTY</v>
          </cell>
          <cell r="C190" t="str">
            <v>PRODUCTION</v>
          </cell>
          <cell r="D190" t="str">
            <v>ASSEMBLY</v>
          </cell>
          <cell r="E190" t="str">
            <v>EXP</v>
          </cell>
          <cell r="F190">
            <v>36415</v>
          </cell>
          <cell r="G190">
            <v>25583</v>
          </cell>
          <cell r="H190" t="str">
            <v>22R</v>
          </cell>
          <cell r="I190" t="str">
            <v>CARPENTER</v>
          </cell>
          <cell r="J190" t="str">
            <v>BANK MUSCAT - GHALA INDUSTRIAL</v>
          </cell>
          <cell r="K190" t="str">
            <v>0168 179090084011</v>
          </cell>
          <cell r="L190">
            <v>95</v>
          </cell>
          <cell r="M190">
            <v>32</v>
          </cell>
          <cell r="N190">
            <v>0</v>
          </cell>
          <cell r="O190">
            <v>0</v>
          </cell>
        </row>
        <row r="191">
          <cell r="A191">
            <v>1733</v>
          </cell>
          <cell r="B191" t="str">
            <v>S A RAJENDRAN</v>
          </cell>
          <cell r="C191" t="str">
            <v>PROJECTS</v>
          </cell>
          <cell r="D191" t="str">
            <v>PLANNING AND PRODUCTION CONTROL</v>
          </cell>
          <cell r="E191" t="str">
            <v>EXP</v>
          </cell>
          <cell r="F191">
            <v>36429</v>
          </cell>
          <cell r="G191">
            <v>21956</v>
          </cell>
          <cell r="H191" t="str">
            <v>18N</v>
          </cell>
          <cell r="I191" t="str">
            <v>SUPERVISOR</v>
          </cell>
          <cell r="J191" t="str">
            <v>O A B - RUWI</v>
          </cell>
          <cell r="K191" t="str">
            <v>3101 015208700</v>
          </cell>
          <cell r="L191">
            <v>165</v>
          </cell>
          <cell r="M191">
            <v>42</v>
          </cell>
          <cell r="N191">
            <v>0</v>
          </cell>
          <cell r="O191">
            <v>112.5</v>
          </cell>
        </row>
        <row r="192">
          <cell r="A192">
            <v>1734</v>
          </cell>
          <cell r="B192" t="str">
            <v>RAMA VENKATA SATYANARAYANA G</v>
          </cell>
          <cell r="C192" t="str">
            <v>PRODUCTION</v>
          </cell>
          <cell r="D192" t="str">
            <v>MACHINE SHOP</v>
          </cell>
          <cell r="E192" t="str">
            <v>EXP</v>
          </cell>
          <cell r="F192">
            <v>36684</v>
          </cell>
          <cell r="G192">
            <v>24259</v>
          </cell>
          <cell r="H192" t="str">
            <v>22R</v>
          </cell>
          <cell r="I192" t="str">
            <v>CARPENTER</v>
          </cell>
          <cell r="J192" t="str">
            <v>BANK MUSCAT - GHALA INDUSTRIAL</v>
          </cell>
          <cell r="K192" t="str">
            <v>0167 129210091018</v>
          </cell>
          <cell r="L192">
            <v>105</v>
          </cell>
          <cell r="M192">
            <v>32</v>
          </cell>
          <cell r="N192">
            <v>0</v>
          </cell>
          <cell r="O192">
            <v>0</v>
          </cell>
        </row>
        <row r="193">
          <cell r="A193">
            <v>1735</v>
          </cell>
          <cell r="B193" t="str">
            <v>RINU GOPINADHAN BABU</v>
          </cell>
          <cell r="C193" t="str">
            <v>SALES AND MARKETING</v>
          </cell>
          <cell r="D193" t="str">
            <v>ESTIMATION DEPARTMENT</v>
          </cell>
          <cell r="E193" t="str">
            <v>EXP</v>
          </cell>
          <cell r="F193">
            <v>36747</v>
          </cell>
          <cell r="G193">
            <v>29000</v>
          </cell>
          <cell r="H193" t="str">
            <v>18N</v>
          </cell>
          <cell r="I193" t="str">
            <v>JR.ESTIMATOR</v>
          </cell>
          <cell r="J193" t="str">
            <v>BANK MUSCAT - GHALA INDUSTRIAL</v>
          </cell>
          <cell r="K193" t="str">
            <v>0167 259240084015</v>
          </cell>
          <cell r="L193">
            <v>135</v>
          </cell>
          <cell r="M193">
            <v>112</v>
          </cell>
          <cell r="N193">
            <v>0</v>
          </cell>
          <cell r="O193">
            <v>75</v>
          </cell>
        </row>
        <row r="194">
          <cell r="A194">
            <v>1736</v>
          </cell>
          <cell r="B194" t="str">
            <v>VEYYEGANDLA RAGHUPATHI</v>
          </cell>
          <cell r="C194" t="str">
            <v>PRODUCTION</v>
          </cell>
          <cell r="D194" t="str">
            <v>ASSEMBLY</v>
          </cell>
          <cell r="E194" t="str">
            <v>EXP</v>
          </cell>
          <cell r="F194">
            <v>36747</v>
          </cell>
          <cell r="G194">
            <v>25792</v>
          </cell>
          <cell r="H194" t="str">
            <v>20P</v>
          </cell>
          <cell r="I194" t="str">
            <v>CHARGE HAND</v>
          </cell>
          <cell r="J194" t="str">
            <v>O A B - RUWI</v>
          </cell>
          <cell r="K194" t="str">
            <v>3101 068245 700</v>
          </cell>
          <cell r="L194">
            <v>95</v>
          </cell>
          <cell r="M194">
            <v>32</v>
          </cell>
          <cell r="N194">
            <v>0</v>
          </cell>
          <cell r="O194">
            <v>0</v>
          </cell>
        </row>
        <row r="195">
          <cell r="A195">
            <v>1737</v>
          </cell>
          <cell r="B195" t="str">
            <v>ANIL KUMAR VISHWAKARMA</v>
          </cell>
          <cell r="C195" t="str">
            <v>PRODUCTION</v>
          </cell>
          <cell r="D195" t="str">
            <v>ASSEMBLY</v>
          </cell>
          <cell r="E195" t="str">
            <v>EXP</v>
          </cell>
          <cell r="F195">
            <v>36750</v>
          </cell>
          <cell r="G195">
            <v>27576</v>
          </cell>
          <cell r="H195" t="str">
            <v>20P</v>
          </cell>
          <cell r="I195" t="str">
            <v>CHARGE HAND</v>
          </cell>
          <cell r="J195" t="str">
            <v>BANK MUSCAT - GHALA INDUSTRIAL</v>
          </cell>
          <cell r="K195" t="str">
            <v>0167 112530091019</v>
          </cell>
          <cell r="L195">
            <v>100</v>
          </cell>
          <cell r="M195">
            <v>32</v>
          </cell>
          <cell r="N195">
            <v>0</v>
          </cell>
          <cell r="O195">
            <v>0</v>
          </cell>
        </row>
        <row r="196">
          <cell r="A196">
            <v>1740</v>
          </cell>
          <cell r="B196" t="str">
            <v>GOPALAKRISHNAN A P ACHARY</v>
          </cell>
          <cell r="C196" t="str">
            <v>PRODUCTION</v>
          </cell>
          <cell r="D196" t="str">
            <v>VEENERING</v>
          </cell>
          <cell r="E196" t="str">
            <v>EXP</v>
          </cell>
          <cell r="F196">
            <v>36757</v>
          </cell>
          <cell r="G196">
            <v>19098</v>
          </cell>
          <cell r="H196" t="str">
            <v>22R</v>
          </cell>
          <cell r="I196" t="str">
            <v>CARPENTER</v>
          </cell>
          <cell r="J196" t="str">
            <v>BANK MUSCAT - GHALA INDUSTRIAL</v>
          </cell>
          <cell r="K196" t="str">
            <v>0167 112540091018</v>
          </cell>
          <cell r="L196">
            <v>83</v>
          </cell>
          <cell r="M196">
            <v>32</v>
          </cell>
          <cell r="N196">
            <v>0</v>
          </cell>
          <cell r="O196">
            <v>0</v>
          </cell>
        </row>
        <row r="197">
          <cell r="A197">
            <v>1743</v>
          </cell>
          <cell r="B197" t="str">
            <v>KASI VISWANADHAN SIVANANDAN</v>
          </cell>
          <cell r="C197" t="str">
            <v>PRODUCTION</v>
          </cell>
          <cell r="D197" t="str">
            <v>MAINTENANCE</v>
          </cell>
          <cell r="E197" t="str">
            <v>EXP</v>
          </cell>
          <cell r="F197">
            <v>36757</v>
          </cell>
          <cell r="G197">
            <v>24989</v>
          </cell>
          <cell r="H197" t="str">
            <v>22R</v>
          </cell>
          <cell r="I197" t="str">
            <v>CARPENTER</v>
          </cell>
          <cell r="J197" t="str">
            <v>O A B - RUWI</v>
          </cell>
          <cell r="K197" t="str">
            <v>3101 023900700</v>
          </cell>
          <cell r="L197">
            <v>85</v>
          </cell>
          <cell r="M197">
            <v>32</v>
          </cell>
          <cell r="N197">
            <v>0</v>
          </cell>
          <cell r="O197">
            <v>0</v>
          </cell>
        </row>
        <row r="198">
          <cell r="A198">
            <v>1746</v>
          </cell>
          <cell r="B198" t="str">
            <v>KISHORKUMAR VANMALI DAS PRAJAP</v>
          </cell>
          <cell r="C198" t="str">
            <v>PRODUCTION</v>
          </cell>
          <cell r="D198" t="str">
            <v>ASSEMBLY</v>
          </cell>
          <cell r="E198" t="str">
            <v>EXP</v>
          </cell>
          <cell r="F198">
            <v>36764</v>
          </cell>
          <cell r="G198">
            <v>23894</v>
          </cell>
          <cell r="H198" t="str">
            <v>22R</v>
          </cell>
          <cell r="I198" t="str">
            <v>CARPENTER</v>
          </cell>
          <cell r="J198" t="str">
            <v>BANK MUSCAT - GHALA INDUSTRIAL</v>
          </cell>
          <cell r="K198" t="str">
            <v>0167 112550091016</v>
          </cell>
          <cell r="L198">
            <v>88</v>
          </cell>
          <cell r="M198">
            <v>32</v>
          </cell>
          <cell r="N198">
            <v>0</v>
          </cell>
          <cell r="O198">
            <v>0</v>
          </cell>
        </row>
        <row r="199">
          <cell r="A199">
            <v>1748</v>
          </cell>
          <cell r="B199" t="str">
            <v>ANTHONI SAMY SEBASTINE</v>
          </cell>
          <cell r="C199" t="str">
            <v>PROJECTS</v>
          </cell>
          <cell r="D199" t="str">
            <v>PLANNING AND PRODUCTION CONTROL</v>
          </cell>
          <cell r="E199" t="str">
            <v>EXP</v>
          </cell>
          <cell r="F199">
            <v>36794</v>
          </cell>
          <cell r="G199">
            <v>26760</v>
          </cell>
          <cell r="H199" t="str">
            <v>18N</v>
          </cell>
          <cell r="I199" t="str">
            <v>SUPERVISOR</v>
          </cell>
          <cell r="J199" t="str">
            <v>BANK MUSCAT - GHALA INDUSTRIAL</v>
          </cell>
          <cell r="K199" t="str">
            <v>0167 132750091017</v>
          </cell>
          <cell r="L199">
            <v>165</v>
          </cell>
          <cell r="M199">
            <v>38</v>
          </cell>
          <cell r="N199">
            <v>0</v>
          </cell>
          <cell r="O199">
            <v>112.5</v>
          </cell>
        </row>
        <row r="200">
          <cell r="A200">
            <v>1752</v>
          </cell>
          <cell r="B200" t="str">
            <v>CHANDRHASA HEJAMADY</v>
          </cell>
          <cell r="C200" t="str">
            <v>PRODUCTION</v>
          </cell>
          <cell r="D200" t="str">
            <v>ASSEMBLY</v>
          </cell>
          <cell r="E200" t="str">
            <v>EXP</v>
          </cell>
          <cell r="F200">
            <v>36804</v>
          </cell>
          <cell r="G200">
            <v>26745</v>
          </cell>
          <cell r="H200" t="str">
            <v>22R</v>
          </cell>
          <cell r="I200" t="str">
            <v>CARPENTER</v>
          </cell>
          <cell r="J200" t="str">
            <v>BANK MUSCAT - GHALA INDUSTRIAL</v>
          </cell>
          <cell r="K200" t="str">
            <v>0167 189870091014</v>
          </cell>
          <cell r="L200">
            <v>85</v>
          </cell>
          <cell r="M200">
            <v>32</v>
          </cell>
          <cell r="N200">
            <v>0</v>
          </cell>
          <cell r="O200">
            <v>0</v>
          </cell>
        </row>
        <row r="201">
          <cell r="A201">
            <v>1756</v>
          </cell>
          <cell r="B201" t="str">
            <v>WALEED NASSER MOHAMED AL HINAA</v>
          </cell>
          <cell r="C201" t="str">
            <v>PRODUCTION</v>
          </cell>
          <cell r="D201" t="str">
            <v>ASSEMBLY</v>
          </cell>
          <cell r="E201" t="str">
            <v>OMN</v>
          </cell>
          <cell r="F201">
            <v>36848</v>
          </cell>
          <cell r="G201">
            <v>25569</v>
          </cell>
          <cell r="H201" t="str">
            <v>22R</v>
          </cell>
          <cell r="I201" t="str">
            <v>ASSISTANT CARPENTER</v>
          </cell>
          <cell r="J201" t="str">
            <v>BANK MUSCAT - GHALA</v>
          </cell>
          <cell r="K201" t="str">
            <v>59 153280084019</v>
          </cell>
          <cell r="L201">
            <v>140</v>
          </cell>
          <cell r="M201">
            <v>68</v>
          </cell>
          <cell r="N201">
            <v>0</v>
          </cell>
          <cell r="O201">
            <v>0</v>
          </cell>
        </row>
        <row r="202">
          <cell r="A202">
            <v>1758</v>
          </cell>
          <cell r="B202" t="str">
            <v>K W SUMITH KUMARA FONSEKA</v>
          </cell>
          <cell r="C202" t="str">
            <v>PRODUCTION</v>
          </cell>
          <cell r="D202" t="str">
            <v>STORES</v>
          </cell>
          <cell r="E202" t="str">
            <v>EXP</v>
          </cell>
          <cell r="F202">
            <v>36786</v>
          </cell>
          <cell r="G202">
            <v>23757</v>
          </cell>
          <cell r="H202" t="str">
            <v>22R</v>
          </cell>
          <cell r="I202" t="str">
            <v>CARPENTER</v>
          </cell>
          <cell r="J202" t="str">
            <v>O A B - RUWI</v>
          </cell>
          <cell r="K202" t="str">
            <v>3101 014098700</v>
          </cell>
          <cell r="L202">
            <v>105</v>
          </cell>
          <cell r="M202">
            <v>38</v>
          </cell>
          <cell r="N202">
            <v>0</v>
          </cell>
          <cell r="O202">
            <v>0</v>
          </cell>
        </row>
        <row r="203">
          <cell r="A203">
            <v>1761</v>
          </cell>
          <cell r="B203" t="str">
            <v>HUMAID SULAIMAN HUMAID AL AMRI</v>
          </cell>
          <cell r="C203" t="str">
            <v>PRODUCTION</v>
          </cell>
          <cell r="D203" t="str">
            <v>ASSEMBLY</v>
          </cell>
          <cell r="E203" t="str">
            <v>OMN</v>
          </cell>
          <cell r="F203">
            <v>36892</v>
          </cell>
          <cell r="G203">
            <v>29729</v>
          </cell>
          <cell r="H203" t="str">
            <v>20P</v>
          </cell>
          <cell r="I203" t="str">
            <v>CHARGE HAND</v>
          </cell>
          <cell r="J203" t="str">
            <v>BANK MUSCAT - MABELAH</v>
          </cell>
          <cell r="K203" t="str">
            <v>054 16024008401</v>
          </cell>
          <cell r="L203">
            <v>170</v>
          </cell>
          <cell r="M203">
            <v>65</v>
          </cell>
          <cell r="N203">
            <v>0</v>
          </cell>
          <cell r="O203">
            <v>0</v>
          </cell>
        </row>
        <row r="204">
          <cell r="A204">
            <v>1771</v>
          </cell>
          <cell r="B204" t="str">
            <v>RAVI ARUMUGHAN</v>
          </cell>
          <cell r="C204" t="str">
            <v>PRODUCTION</v>
          </cell>
          <cell r="D204" t="str">
            <v>ASSEMBLY</v>
          </cell>
          <cell r="E204" t="str">
            <v>EXP</v>
          </cell>
          <cell r="F204">
            <v>36904</v>
          </cell>
          <cell r="G204">
            <v>24178</v>
          </cell>
          <cell r="H204" t="str">
            <v>22R</v>
          </cell>
          <cell r="I204" t="str">
            <v>CARPENTER</v>
          </cell>
          <cell r="J204" t="str">
            <v>O A B - RUWI</v>
          </cell>
          <cell r="K204" t="str">
            <v>3101 033166700</v>
          </cell>
          <cell r="L204">
            <v>85</v>
          </cell>
          <cell r="M204">
            <v>32</v>
          </cell>
          <cell r="N204">
            <v>0</v>
          </cell>
          <cell r="O204">
            <v>0</v>
          </cell>
        </row>
        <row r="205">
          <cell r="A205">
            <v>1772</v>
          </cell>
          <cell r="B205" t="str">
            <v>SIVAKUMAR P RAJAN</v>
          </cell>
          <cell r="C205" t="str">
            <v>SALES AND MARKETING</v>
          </cell>
          <cell r="D205" t="str">
            <v>ESTIMATION DEPARTMENT</v>
          </cell>
          <cell r="E205" t="str">
            <v>EXP</v>
          </cell>
          <cell r="F205">
            <v>36904</v>
          </cell>
          <cell r="G205">
            <v>26809</v>
          </cell>
          <cell r="H205" t="str">
            <v>18N</v>
          </cell>
          <cell r="I205" t="str">
            <v>JR.ESTIMATOR</v>
          </cell>
          <cell r="J205" t="str">
            <v>STD CHARTERED BANK - RUWI</v>
          </cell>
          <cell r="K205" t="str">
            <v>18 1189832 01</v>
          </cell>
          <cell r="L205">
            <v>175</v>
          </cell>
          <cell r="M205">
            <v>140</v>
          </cell>
          <cell r="N205">
            <v>0</v>
          </cell>
          <cell r="O205">
            <v>75</v>
          </cell>
        </row>
        <row r="206">
          <cell r="A206">
            <v>1773</v>
          </cell>
          <cell r="B206" t="str">
            <v>SURAJ POOJARY</v>
          </cell>
          <cell r="C206" t="str">
            <v>PRODUCTION</v>
          </cell>
          <cell r="D206" t="str">
            <v>ASSEMBLY</v>
          </cell>
          <cell r="E206" t="str">
            <v>EXP</v>
          </cell>
          <cell r="F206">
            <v>36902</v>
          </cell>
          <cell r="G206">
            <v>25936</v>
          </cell>
          <cell r="H206" t="str">
            <v>20P</v>
          </cell>
          <cell r="I206" t="str">
            <v>CHARGE HAND</v>
          </cell>
          <cell r="J206" t="str">
            <v>O A B - RUWI</v>
          </cell>
          <cell r="K206" t="str">
            <v>3101 024399700</v>
          </cell>
          <cell r="L206">
            <v>150</v>
          </cell>
          <cell r="M206">
            <v>32</v>
          </cell>
          <cell r="N206">
            <v>0</v>
          </cell>
          <cell r="O206">
            <v>0</v>
          </cell>
        </row>
        <row r="207">
          <cell r="A207">
            <v>1774</v>
          </cell>
          <cell r="B207" t="str">
            <v>DAVARAJI SURESH KUMAR</v>
          </cell>
          <cell r="C207" t="str">
            <v>PRODUCTION</v>
          </cell>
          <cell r="D207" t="str">
            <v>ASSEMBLY</v>
          </cell>
          <cell r="E207" t="str">
            <v>EXP</v>
          </cell>
          <cell r="F207">
            <v>36902</v>
          </cell>
          <cell r="G207">
            <v>26745</v>
          </cell>
          <cell r="H207" t="str">
            <v>20P</v>
          </cell>
          <cell r="I207" t="str">
            <v>CHARGE HAND</v>
          </cell>
          <cell r="J207" t="str">
            <v>O A B - RUWI</v>
          </cell>
          <cell r="K207" t="str">
            <v>3101 38569 700</v>
          </cell>
          <cell r="L207">
            <v>130</v>
          </cell>
          <cell r="M207">
            <v>32</v>
          </cell>
          <cell r="N207">
            <v>0</v>
          </cell>
          <cell r="O207">
            <v>0</v>
          </cell>
        </row>
        <row r="208">
          <cell r="A208">
            <v>1776</v>
          </cell>
          <cell r="B208" t="str">
            <v>FRANCIS P JOSEPH</v>
          </cell>
          <cell r="C208" t="str">
            <v>PRODUCTION</v>
          </cell>
          <cell r="D208" t="str">
            <v>ASSEMBLY</v>
          </cell>
          <cell r="E208" t="str">
            <v>EXP</v>
          </cell>
          <cell r="F208">
            <v>36902</v>
          </cell>
          <cell r="G208">
            <v>28611</v>
          </cell>
          <cell r="H208" t="str">
            <v>22R</v>
          </cell>
          <cell r="I208" t="str">
            <v>CARPENTER</v>
          </cell>
          <cell r="J208" t="str">
            <v>O A B - RUWI</v>
          </cell>
          <cell r="K208" t="str">
            <v>3101 043732 700</v>
          </cell>
          <cell r="L208">
            <v>85</v>
          </cell>
          <cell r="M208">
            <v>32</v>
          </cell>
          <cell r="N208">
            <v>0</v>
          </cell>
          <cell r="O208">
            <v>0</v>
          </cell>
        </row>
        <row r="209">
          <cell r="A209">
            <v>1777</v>
          </cell>
          <cell r="B209" t="str">
            <v>GANGADAR ARAGA K ACHARY</v>
          </cell>
          <cell r="C209" t="str">
            <v>PRODUCTION</v>
          </cell>
          <cell r="D209" t="str">
            <v>ASSEMBLY</v>
          </cell>
          <cell r="E209" t="str">
            <v>EXP</v>
          </cell>
          <cell r="F209">
            <v>36892</v>
          </cell>
          <cell r="G209">
            <v>29091</v>
          </cell>
          <cell r="H209" t="str">
            <v>20P</v>
          </cell>
          <cell r="I209" t="str">
            <v>CHARGE HAND</v>
          </cell>
          <cell r="J209" t="str">
            <v>BANK MUSCAT - GHALA INDUSTRIAL</v>
          </cell>
          <cell r="K209" t="str">
            <v>0167 132770091015</v>
          </cell>
          <cell r="L209">
            <v>115</v>
          </cell>
          <cell r="M209">
            <v>32</v>
          </cell>
          <cell r="N209">
            <v>0</v>
          </cell>
          <cell r="O209">
            <v>0</v>
          </cell>
        </row>
        <row r="210">
          <cell r="A210">
            <v>1778</v>
          </cell>
          <cell r="B210" t="str">
            <v>SELVARAJ KIRUBAINATHAN</v>
          </cell>
          <cell r="C210" t="str">
            <v>PRODUCTION</v>
          </cell>
          <cell r="D210" t="str">
            <v>ASSEMBLY</v>
          </cell>
          <cell r="E210" t="str">
            <v>EXP</v>
          </cell>
          <cell r="F210">
            <v>36902</v>
          </cell>
          <cell r="G210">
            <v>26481</v>
          </cell>
          <cell r="H210" t="str">
            <v>22R</v>
          </cell>
          <cell r="I210" t="str">
            <v>CHARGE HAND</v>
          </cell>
          <cell r="J210" t="str">
            <v>BANK MUSCAT - GHALA INDUSTRIAL</v>
          </cell>
          <cell r="K210" t="str">
            <v>0167 112560091015</v>
          </cell>
          <cell r="L210">
            <v>180</v>
          </cell>
          <cell r="M210">
            <v>32</v>
          </cell>
          <cell r="N210">
            <v>0</v>
          </cell>
          <cell r="O210">
            <v>0</v>
          </cell>
        </row>
        <row r="211">
          <cell r="A211">
            <v>1780</v>
          </cell>
          <cell r="B211" t="str">
            <v>JAGADESH VASU ACHARYA</v>
          </cell>
          <cell r="C211" t="str">
            <v>PRODUCTION</v>
          </cell>
          <cell r="D211" t="str">
            <v>QUALITY CONTROL</v>
          </cell>
          <cell r="E211" t="str">
            <v>EXP</v>
          </cell>
          <cell r="F211">
            <v>36902</v>
          </cell>
          <cell r="G211">
            <v>21511</v>
          </cell>
          <cell r="H211" t="str">
            <v>22R</v>
          </cell>
          <cell r="I211" t="str">
            <v>CHARGE HAND</v>
          </cell>
          <cell r="J211" t="str">
            <v>O A B - RUWI</v>
          </cell>
          <cell r="K211" t="str">
            <v>3101 039463700</v>
          </cell>
          <cell r="L211">
            <v>130</v>
          </cell>
          <cell r="M211">
            <v>32</v>
          </cell>
          <cell r="N211">
            <v>0</v>
          </cell>
          <cell r="O211">
            <v>0</v>
          </cell>
        </row>
        <row r="212">
          <cell r="A212">
            <v>1786</v>
          </cell>
          <cell r="B212" t="str">
            <v>GURCHARAN SINGH</v>
          </cell>
          <cell r="C212" t="str">
            <v>PRODUCTION</v>
          </cell>
          <cell r="D212" t="str">
            <v>ADMIN</v>
          </cell>
          <cell r="E212" t="str">
            <v>EXP</v>
          </cell>
          <cell r="F212">
            <v>36925</v>
          </cell>
          <cell r="G212">
            <v>27307</v>
          </cell>
          <cell r="H212" t="str">
            <v>22R</v>
          </cell>
          <cell r="I212" t="str">
            <v>CARPENTER</v>
          </cell>
          <cell r="J212" t="str">
            <v>BANK MUSCAT - GHALA INDUSTRIAL</v>
          </cell>
          <cell r="K212" t="str">
            <v>0167 112570091014</v>
          </cell>
          <cell r="L212">
            <v>75</v>
          </cell>
          <cell r="M212">
            <v>32</v>
          </cell>
          <cell r="N212">
            <v>0</v>
          </cell>
          <cell r="O212">
            <v>0</v>
          </cell>
        </row>
        <row r="213">
          <cell r="A213">
            <v>1787</v>
          </cell>
          <cell r="B213" t="str">
            <v>SUBRAMANIAM SENTHIL</v>
          </cell>
          <cell r="C213" t="str">
            <v>PRODUCTION</v>
          </cell>
          <cell r="D213" t="str">
            <v>UPHOLSTERY</v>
          </cell>
          <cell r="E213" t="str">
            <v>EXP</v>
          </cell>
          <cell r="F213">
            <v>36928</v>
          </cell>
          <cell r="G213">
            <v>27904</v>
          </cell>
          <cell r="H213" t="str">
            <v>22R</v>
          </cell>
          <cell r="I213" t="str">
            <v>CARPENTER</v>
          </cell>
          <cell r="J213" t="str">
            <v>O A B - RUWI</v>
          </cell>
          <cell r="K213" t="str">
            <v>3101 055561 700</v>
          </cell>
          <cell r="L213">
            <v>87</v>
          </cell>
          <cell r="M213">
            <v>32</v>
          </cell>
          <cell r="N213">
            <v>0</v>
          </cell>
          <cell r="O213">
            <v>0</v>
          </cell>
        </row>
        <row r="214">
          <cell r="A214">
            <v>1791</v>
          </cell>
          <cell r="B214" t="str">
            <v>V K VASU</v>
          </cell>
          <cell r="C214" t="str">
            <v>PRODUCTION</v>
          </cell>
          <cell r="D214" t="str">
            <v>UPHOLSTERY</v>
          </cell>
          <cell r="E214" t="str">
            <v>EXP</v>
          </cell>
          <cell r="F214">
            <v>37012</v>
          </cell>
          <cell r="G214">
            <v>21916</v>
          </cell>
          <cell r="H214" t="str">
            <v>22R</v>
          </cell>
          <cell r="I214" t="str">
            <v>CARPENTER</v>
          </cell>
          <cell r="J214" t="str">
            <v>O A B - RUWI</v>
          </cell>
          <cell r="K214" t="str">
            <v>3101 007202707</v>
          </cell>
          <cell r="L214">
            <v>99</v>
          </cell>
          <cell r="M214">
            <v>32</v>
          </cell>
          <cell r="N214">
            <v>0</v>
          </cell>
          <cell r="O214">
            <v>0</v>
          </cell>
        </row>
        <row r="215">
          <cell r="A215">
            <v>1792</v>
          </cell>
          <cell r="B215" t="str">
            <v>GUNDU MANJUNATH ACHARY</v>
          </cell>
          <cell r="C215" t="str">
            <v>PRODUCTION</v>
          </cell>
          <cell r="D215" t="str">
            <v>ASSEMBLY</v>
          </cell>
          <cell r="E215" t="str">
            <v>EXP</v>
          </cell>
          <cell r="F215">
            <v>37028</v>
          </cell>
          <cell r="G215">
            <v>27914</v>
          </cell>
          <cell r="H215" t="str">
            <v>22R</v>
          </cell>
          <cell r="I215" t="str">
            <v>CHARGE HAND</v>
          </cell>
          <cell r="J215" t="str">
            <v>O A B - RUWI</v>
          </cell>
          <cell r="K215" t="str">
            <v>3101 068246 700</v>
          </cell>
          <cell r="L215">
            <v>120</v>
          </cell>
          <cell r="M215">
            <v>32</v>
          </cell>
          <cell r="N215">
            <v>0</v>
          </cell>
          <cell r="O215">
            <v>0</v>
          </cell>
        </row>
        <row r="216">
          <cell r="A216">
            <v>1793</v>
          </cell>
          <cell r="B216" t="str">
            <v>AHMED HAMDAN ALI AL MAGBALI</v>
          </cell>
          <cell r="C216" t="str">
            <v>PRODUCTION</v>
          </cell>
          <cell r="D216" t="str">
            <v>ASSEMBLY</v>
          </cell>
          <cell r="E216" t="str">
            <v>OMN</v>
          </cell>
          <cell r="F216">
            <v>37135</v>
          </cell>
          <cell r="G216">
            <v>29952</v>
          </cell>
          <cell r="H216" t="str">
            <v>22R</v>
          </cell>
          <cell r="I216" t="str">
            <v>ASSISTANT CARPENTER</v>
          </cell>
          <cell r="J216" t="str">
            <v>O I B - RUSTAQ</v>
          </cell>
          <cell r="K216" t="str">
            <v>47 208236 20</v>
          </cell>
          <cell r="L216">
            <v>135</v>
          </cell>
          <cell r="M216">
            <v>60</v>
          </cell>
          <cell r="N216">
            <v>0</v>
          </cell>
          <cell r="O216">
            <v>0</v>
          </cell>
        </row>
        <row r="217">
          <cell r="A217">
            <v>1797</v>
          </cell>
          <cell r="B217" t="str">
            <v>MAADH MARZOUQ RAMAS AL SADI</v>
          </cell>
          <cell r="C217" t="str">
            <v>PRODUCTION</v>
          </cell>
          <cell r="D217" t="str">
            <v>INTERIOR DESIGN AND FURNISHING DEPARTMENT</v>
          </cell>
          <cell r="E217" t="str">
            <v>OMN</v>
          </cell>
          <cell r="F217">
            <v>37151</v>
          </cell>
          <cell r="G217">
            <v>30022</v>
          </cell>
          <cell r="H217" t="str">
            <v>22R</v>
          </cell>
          <cell r="I217" t="str">
            <v xml:space="preserve"> DRIVER AND CARPENTER</v>
          </cell>
          <cell r="J217" t="str">
            <v>BANK MUSCAT - GHALA INDUSTRIAL</v>
          </cell>
          <cell r="K217" t="str">
            <v>0167 138550084014</v>
          </cell>
          <cell r="L217">
            <v>145</v>
          </cell>
          <cell r="M217">
            <v>60</v>
          </cell>
          <cell r="N217">
            <v>0</v>
          </cell>
          <cell r="O217">
            <v>0</v>
          </cell>
        </row>
        <row r="218">
          <cell r="A218">
            <v>1811</v>
          </cell>
          <cell r="B218" t="str">
            <v>SALEEM KHATAR MUSAKHOUT AL SAD</v>
          </cell>
          <cell r="C218" t="str">
            <v>PRODUCTION</v>
          </cell>
          <cell r="D218" t="str">
            <v>ADMIN</v>
          </cell>
          <cell r="E218" t="str">
            <v>OMN</v>
          </cell>
          <cell r="F218">
            <v>36102</v>
          </cell>
          <cell r="G218">
            <v>18749</v>
          </cell>
          <cell r="H218" t="str">
            <v>22R</v>
          </cell>
          <cell r="I218" t="str">
            <v>HELPER</v>
          </cell>
          <cell r="J218" t="str">
            <v>N B O - IBRA</v>
          </cell>
          <cell r="K218" t="str">
            <v>1036 184157017</v>
          </cell>
          <cell r="L218">
            <v>145</v>
          </cell>
          <cell r="M218">
            <v>60</v>
          </cell>
          <cell r="N218">
            <v>0</v>
          </cell>
          <cell r="O218">
            <v>0</v>
          </cell>
        </row>
        <row r="219">
          <cell r="A219">
            <v>1813</v>
          </cell>
          <cell r="B219" t="str">
            <v>R L ANAND KUMAR</v>
          </cell>
          <cell r="C219" t="str">
            <v>PRODUCTION</v>
          </cell>
          <cell r="D219" t="str">
            <v>MAINTENANCE</v>
          </cell>
          <cell r="E219" t="str">
            <v>EXP</v>
          </cell>
          <cell r="F219">
            <v>36319</v>
          </cell>
          <cell r="G219">
            <v>23392</v>
          </cell>
          <cell r="H219" t="str">
            <v>21Q</v>
          </cell>
          <cell r="I219" t="str">
            <v>ELECTRICIAN</v>
          </cell>
          <cell r="J219" t="str">
            <v>BANK MUSCAT - GHALA INDUSTRIAL</v>
          </cell>
          <cell r="K219" t="str">
            <v>0167 241510084014</v>
          </cell>
          <cell r="L219">
            <v>133</v>
          </cell>
          <cell r="M219">
            <v>32</v>
          </cell>
          <cell r="N219">
            <v>0</v>
          </cell>
          <cell r="O219">
            <v>0</v>
          </cell>
        </row>
        <row r="220">
          <cell r="A220">
            <v>1814</v>
          </cell>
          <cell r="B220" t="str">
            <v>ABDUL RAZAQ SHIHAB RAJAB AL-BA</v>
          </cell>
          <cell r="C220" t="str">
            <v>FINANCE</v>
          </cell>
          <cell r="D220" t="str">
            <v>ACCOUNTS</v>
          </cell>
          <cell r="E220" t="str">
            <v>OMN</v>
          </cell>
          <cell r="F220">
            <v>36351</v>
          </cell>
          <cell r="G220">
            <v>26841</v>
          </cell>
          <cell r="H220" t="str">
            <v>20P</v>
          </cell>
          <cell r="I220" t="str">
            <v>ACCOUNTANT</v>
          </cell>
          <cell r="J220" t="str">
            <v>N B O - MABELAH</v>
          </cell>
          <cell r="K220" t="str">
            <v>1050 376716017</v>
          </cell>
          <cell r="L220">
            <v>165</v>
          </cell>
          <cell r="M220">
            <v>80</v>
          </cell>
          <cell r="N220">
            <v>0</v>
          </cell>
          <cell r="O220">
            <v>0</v>
          </cell>
        </row>
        <row r="221">
          <cell r="A221">
            <v>1815</v>
          </cell>
          <cell r="B221" t="str">
            <v>TALIB SHAH MURAD AL-ZADJALI</v>
          </cell>
          <cell r="C221" t="str">
            <v>PRODUCTION</v>
          </cell>
          <cell r="D221" t="str">
            <v>TRANSPORT</v>
          </cell>
          <cell r="E221" t="str">
            <v>OMN</v>
          </cell>
          <cell r="F221">
            <v>36373</v>
          </cell>
          <cell r="G221">
            <v>22679</v>
          </cell>
          <cell r="H221" t="str">
            <v>22R</v>
          </cell>
          <cell r="I221" t="str">
            <v>DRIVER</v>
          </cell>
          <cell r="J221" t="str">
            <v>BANK MUSCAT - SEEB</v>
          </cell>
          <cell r="K221" t="str">
            <v>34 260480081018</v>
          </cell>
          <cell r="L221">
            <v>160</v>
          </cell>
          <cell r="M221">
            <v>80</v>
          </cell>
          <cell r="N221">
            <v>0</v>
          </cell>
          <cell r="O221">
            <v>0</v>
          </cell>
        </row>
        <row r="222">
          <cell r="A222">
            <v>1816</v>
          </cell>
          <cell r="B222" t="str">
            <v>SANDRA CHINA BABANNA</v>
          </cell>
          <cell r="C222" t="str">
            <v>PRODUCTION</v>
          </cell>
          <cell r="D222" t="str">
            <v>ADMIN</v>
          </cell>
          <cell r="E222" t="str">
            <v>EXP</v>
          </cell>
          <cell r="F222">
            <v>36503</v>
          </cell>
          <cell r="G222">
            <v>27895</v>
          </cell>
          <cell r="H222" t="str">
            <v>22R</v>
          </cell>
          <cell r="I222" t="str">
            <v>CLEANER</v>
          </cell>
          <cell r="J222" t="str">
            <v>BANK MUSCAT - GHALA INDUSTRIAL</v>
          </cell>
          <cell r="K222" t="str">
            <v>0167 112580091013</v>
          </cell>
          <cell r="L222">
            <v>70</v>
          </cell>
          <cell r="M222">
            <v>32</v>
          </cell>
          <cell r="N222">
            <v>0</v>
          </cell>
          <cell r="O222">
            <v>0</v>
          </cell>
        </row>
        <row r="223">
          <cell r="A223">
            <v>1818</v>
          </cell>
          <cell r="B223" t="str">
            <v>DINESHAN KUTTY</v>
          </cell>
          <cell r="C223" t="str">
            <v>PROJECTS</v>
          </cell>
          <cell r="D223" t="str">
            <v>PLANNING AND PRODUCTION CONTROL</v>
          </cell>
          <cell r="E223" t="str">
            <v>EXP</v>
          </cell>
          <cell r="F223">
            <v>36689</v>
          </cell>
          <cell r="G223">
            <v>27343</v>
          </cell>
          <cell r="H223" t="str">
            <v>18N</v>
          </cell>
          <cell r="I223" t="str">
            <v>SUPERVISOR</v>
          </cell>
          <cell r="J223" t="str">
            <v>O A B - RUWI</v>
          </cell>
          <cell r="K223" t="str">
            <v>3101 036874700</v>
          </cell>
          <cell r="L223">
            <v>160</v>
          </cell>
          <cell r="M223">
            <v>113</v>
          </cell>
          <cell r="N223">
            <v>0</v>
          </cell>
          <cell r="O223">
            <v>120</v>
          </cell>
        </row>
        <row r="224">
          <cell r="A224">
            <v>1819</v>
          </cell>
          <cell r="B224" t="str">
            <v>KRISHNA PILLAI RAJEEV</v>
          </cell>
          <cell r="C224" t="str">
            <v>PRODUCTION</v>
          </cell>
          <cell r="D224" t="str">
            <v>TRANSPORT</v>
          </cell>
          <cell r="E224" t="str">
            <v>EXP</v>
          </cell>
          <cell r="F224">
            <v>36711</v>
          </cell>
          <cell r="G224">
            <v>23384</v>
          </cell>
          <cell r="H224" t="str">
            <v>22R</v>
          </cell>
          <cell r="I224" t="str">
            <v>HELPER</v>
          </cell>
          <cell r="J224" t="str">
            <v>BANK MUSCAT - GHALA INDUSTRIAL</v>
          </cell>
          <cell r="K224" t="str">
            <v>0167 112590091012</v>
          </cell>
          <cell r="L224">
            <v>98</v>
          </cell>
          <cell r="M224">
            <v>32</v>
          </cell>
          <cell r="N224">
            <v>0</v>
          </cell>
          <cell r="O224">
            <v>0</v>
          </cell>
        </row>
        <row r="225">
          <cell r="A225">
            <v>1820</v>
          </cell>
          <cell r="B225" t="str">
            <v>ROBIN CHACKO</v>
          </cell>
          <cell r="C225" t="str">
            <v>PRODUCTION</v>
          </cell>
          <cell r="D225" t="str">
            <v>MACHINE SHOP</v>
          </cell>
          <cell r="E225" t="str">
            <v>EXP</v>
          </cell>
          <cell r="F225">
            <v>36743</v>
          </cell>
          <cell r="G225">
            <v>27447</v>
          </cell>
          <cell r="H225" t="str">
            <v>22R</v>
          </cell>
          <cell r="I225" t="str">
            <v>MACHINE OPERATOR</v>
          </cell>
          <cell r="J225" t="str">
            <v>O A B - RUWI</v>
          </cell>
          <cell r="K225" t="str">
            <v>3101 036872700</v>
          </cell>
          <cell r="L225">
            <v>95</v>
          </cell>
          <cell r="M225">
            <v>32</v>
          </cell>
          <cell r="N225">
            <v>0</v>
          </cell>
          <cell r="O225">
            <v>0</v>
          </cell>
        </row>
        <row r="226">
          <cell r="A226">
            <v>1824</v>
          </cell>
          <cell r="B226" t="str">
            <v>MATHEW JOSE KALLUPARAMPIL</v>
          </cell>
          <cell r="C226" t="str">
            <v>PRODUCTION</v>
          </cell>
          <cell r="D226" t="str">
            <v>TRANSPORT</v>
          </cell>
          <cell r="E226" t="str">
            <v>EXP</v>
          </cell>
          <cell r="F226">
            <v>36863</v>
          </cell>
          <cell r="G226">
            <v>20436</v>
          </cell>
          <cell r="H226" t="str">
            <v>22R</v>
          </cell>
          <cell r="I226" t="str">
            <v>HELPER</v>
          </cell>
          <cell r="J226" t="str">
            <v>O A B - RUWI</v>
          </cell>
          <cell r="K226" t="str">
            <v>3101 036865700</v>
          </cell>
          <cell r="L226">
            <v>100</v>
          </cell>
          <cell r="M226">
            <v>32</v>
          </cell>
          <cell r="N226">
            <v>0</v>
          </cell>
          <cell r="O226">
            <v>0</v>
          </cell>
        </row>
        <row r="227">
          <cell r="A227">
            <v>1826</v>
          </cell>
          <cell r="B227" t="str">
            <v>KHALIL HAMOOD SAIF AL WAHEIBI</v>
          </cell>
          <cell r="C227" t="str">
            <v>PRODUCTION</v>
          </cell>
          <cell r="D227" t="str">
            <v>TRANSPORT</v>
          </cell>
          <cell r="E227" t="str">
            <v>OMN</v>
          </cell>
          <cell r="F227">
            <v>37003</v>
          </cell>
          <cell r="G227">
            <v>30046</v>
          </cell>
          <cell r="H227" t="str">
            <v>22R</v>
          </cell>
          <cell r="I227" t="str">
            <v>HELPER</v>
          </cell>
          <cell r="J227" t="str">
            <v>O I B - ALKHUWAIR</v>
          </cell>
          <cell r="K227" t="str">
            <v>08-451445 2001</v>
          </cell>
          <cell r="L227">
            <v>145</v>
          </cell>
          <cell r="M227">
            <v>60</v>
          </cell>
          <cell r="N227">
            <v>0</v>
          </cell>
          <cell r="O227">
            <v>0</v>
          </cell>
        </row>
        <row r="228">
          <cell r="A228">
            <v>1833</v>
          </cell>
          <cell r="B228" t="str">
            <v>HILAL ABDULLAH HABIB AL HASANI</v>
          </cell>
          <cell r="C228" t="str">
            <v>PRODUCTION</v>
          </cell>
          <cell r="D228" t="str">
            <v>ADMIN</v>
          </cell>
          <cell r="E228" t="str">
            <v>OMN</v>
          </cell>
          <cell r="F228">
            <v>37591</v>
          </cell>
          <cell r="G228">
            <v>28715</v>
          </cell>
          <cell r="H228" t="str">
            <v>20P</v>
          </cell>
          <cell r="I228" t="str">
            <v>WATCHMAN</v>
          </cell>
          <cell r="J228" t="str">
            <v>BANK MUSCAT - GHALA</v>
          </cell>
          <cell r="K228" t="str">
            <v>59 19513008401</v>
          </cell>
          <cell r="L228">
            <v>145</v>
          </cell>
          <cell r="M228">
            <v>60</v>
          </cell>
          <cell r="N228">
            <v>0</v>
          </cell>
          <cell r="O228">
            <v>0</v>
          </cell>
        </row>
        <row r="229">
          <cell r="A229">
            <v>1835</v>
          </cell>
          <cell r="B229" t="str">
            <v>MOHAMMED HASHIL MOHD AL MUSALH</v>
          </cell>
          <cell r="C229" t="str">
            <v>PRODUCTION</v>
          </cell>
          <cell r="D229" t="str">
            <v>STORES</v>
          </cell>
          <cell r="E229" t="str">
            <v>OMN</v>
          </cell>
          <cell r="F229">
            <v>37628</v>
          </cell>
          <cell r="G229">
            <v>20795</v>
          </cell>
          <cell r="H229" t="str">
            <v>22R</v>
          </cell>
          <cell r="I229" t="str">
            <v>HELPER</v>
          </cell>
          <cell r="J229" t="str">
            <v>BANK MUSCAT - GHALA</v>
          </cell>
          <cell r="K229" t="str">
            <v>59 22332008401</v>
          </cell>
          <cell r="L229">
            <v>140</v>
          </cell>
          <cell r="M229">
            <v>60</v>
          </cell>
          <cell r="N229">
            <v>0</v>
          </cell>
          <cell r="O229">
            <v>0</v>
          </cell>
        </row>
        <row r="230">
          <cell r="A230">
            <v>1851</v>
          </cell>
          <cell r="B230" t="str">
            <v>SAIF HAMED HAMOOD AL KHARUSI</v>
          </cell>
          <cell r="C230" t="str">
            <v>PRODUCTION</v>
          </cell>
          <cell r="D230" t="str">
            <v>STORES</v>
          </cell>
          <cell r="E230" t="str">
            <v>OMN</v>
          </cell>
          <cell r="F230">
            <v>38517</v>
          </cell>
          <cell r="G230">
            <v>25831</v>
          </cell>
          <cell r="H230" t="str">
            <v>20P</v>
          </cell>
          <cell r="I230" t="str">
            <v>STORE KEEPER</v>
          </cell>
          <cell r="J230" t="str">
            <v>BANK MUSCAT - MANAH</v>
          </cell>
          <cell r="K230" t="str">
            <v>0164 105090084011</v>
          </cell>
          <cell r="L230">
            <v>135</v>
          </cell>
          <cell r="M230">
            <v>110</v>
          </cell>
          <cell r="N230">
            <v>0</v>
          </cell>
          <cell r="O230">
            <v>0</v>
          </cell>
        </row>
        <row r="231">
          <cell r="A231">
            <v>1857</v>
          </cell>
          <cell r="B231" t="str">
            <v>MOHAMED JAMIL SULAIMAN AL HADH</v>
          </cell>
          <cell r="C231" t="str">
            <v>PRODUCTION</v>
          </cell>
          <cell r="D231" t="str">
            <v>POLISHING</v>
          </cell>
          <cell r="E231" t="str">
            <v>OMN</v>
          </cell>
          <cell r="F231">
            <v>39067</v>
          </cell>
          <cell r="G231">
            <v>30268</v>
          </cell>
          <cell r="H231" t="str">
            <v>22R</v>
          </cell>
          <cell r="I231" t="str">
            <v>HELPER</v>
          </cell>
          <cell r="J231" t="str">
            <v>BANK MUSCAT - MULADDA</v>
          </cell>
          <cell r="K231" t="str">
            <v>0063 197220084012</v>
          </cell>
          <cell r="L231">
            <v>140</v>
          </cell>
          <cell r="M231">
            <v>65</v>
          </cell>
          <cell r="N231">
            <v>0</v>
          </cell>
          <cell r="O231">
            <v>0</v>
          </cell>
        </row>
        <row r="232">
          <cell r="A232">
            <v>1858</v>
          </cell>
          <cell r="B232" t="str">
            <v>JIHAD RAJAB SHASHOK BALUSHI</v>
          </cell>
          <cell r="C232" t="str">
            <v>PRODUCTION</v>
          </cell>
          <cell r="D232" t="str">
            <v>STORES</v>
          </cell>
          <cell r="E232" t="str">
            <v>OMN</v>
          </cell>
          <cell r="F232">
            <v>39452</v>
          </cell>
          <cell r="G232">
            <v>29384</v>
          </cell>
          <cell r="H232" t="str">
            <v>20P</v>
          </cell>
          <cell r="I232" t="str">
            <v>STORE HOUSE MAN</v>
          </cell>
          <cell r="J232" t="str">
            <v>BANK MUSCAT - MABELAH</v>
          </cell>
          <cell r="K232" t="str">
            <v>54 18990008401</v>
          </cell>
          <cell r="L232">
            <v>160</v>
          </cell>
          <cell r="M232">
            <v>55</v>
          </cell>
          <cell r="N232">
            <v>0</v>
          </cell>
          <cell r="O232">
            <v>0</v>
          </cell>
        </row>
        <row r="233">
          <cell r="A233">
            <v>1859</v>
          </cell>
          <cell r="B233" t="str">
            <v>BADAR SULAIMAN SAID AL WARDI</v>
          </cell>
          <cell r="C233" t="str">
            <v>PRODUCTION</v>
          </cell>
          <cell r="D233" t="str">
            <v>TRANSPORT</v>
          </cell>
          <cell r="E233" t="str">
            <v>OMN</v>
          </cell>
          <cell r="F233">
            <v>39546</v>
          </cell>
          <cell r="G233">
            <v>30553</v>
          </cell>
          <cell r="H233" t="str">
            <v>22R</v>
          </cell>
          <cell r="I233" t="str">
            <v>TRUCK DRIVER</v>
          </cell>
          <cell r="J233" t="str">
            <v>BANK MUSCAT - BHALA</v>
          </cell>
          <cell r="K233" t="str">
            <v>062 14712008401</v>
          </cell>
          <cell r="L233">
            <v>160</v>
          </cell>
          <cell r="M233">
            <v>80</v>
          </cell>
          <cell r="N233">
            <v>0</v>
          </cell>
          <cell r="O233">
            <v>0</v>
          </cell>
        </row>
        <row r="234">
          <cell r="A234">
            <v>1861</v>
          </cell>
          <cell r="B234" t="str">
            <v>RASHID ALI JUMA AL NAABI</v>
          </cell>
          <cell r="C234" t="str">
            <v>PRODUCTION</v>
          </cell>
          <cell r="D234" t="str">
            <v>MAINTENANCE</v>
          </cell>
          <cell r="E234" t="str">
            <v>OMN</v>
          </cell>
          <cell r="F234">
            <v>39571</v>
          </cell>
          <cell r="G234">
            <v>28491</v>
          </cell>
          <cell r="H234" t="str">
            <v>20P</v>
          </cell>
          <cell r="I234" t="str">
            <v>TECHNICIAN-MAINTENANCE</v>
          </cell>
          <cell r="J234" t="str">
            <v>BANK MUSCAT - GHALA INDUSTRIAL</v>
          </cell>
          <cell r="K234" t="str">
            <v>0167 247550084012</v>
          </cell>
          <cell r="L234">
            <v>130</v>
          </cell>
          <cell r="M234">
            <v>55</v>
          </cell>
          <cell r="N234">
            <v>0</v>
          </cell>
          <cell r="O234">
            <v>0</v>
          </cell>
        </row>
        <row r="235">
          <cell r="A235">
            <v>1862</v>
          </cell>
          <cell r="B235" t="str">
            <v>MOHAMED MAHMOOD RAMADHAN AL ZADJALI</v>
          </cell>
          <cell r="C235" t="str">
            <v>PRODUCTION</v>
          </cell>
          <cell r="D235" t="str">
            <v>TRANSPORT</v>
          </cell>
          <cell r="E235" t="str">
            <v>OMN</v>
          </cell>
          <cell r="F235">
            <v>39845</v>
          </cell>
          <cell r="G235">
            <v>30674</v>
          </cell>
          <cell r="H235" t="str">
            <v>22R</v>
          </cell>
          <cell r="I235" t="str">
            <v>PACKING &amp;&amp; PACKAGING WORKE</v>
          </cell>
          <cell r="L235">
            <v>120</v>
          </cell>
          <cell r="M235">
            <v>40</v>
          </cell>
          <cell r="O235">
            <v>0</v>
          </cell>
        </row>
        <row r="236">
          <cell r="A236">
            <v>1863</v>
          </cell>
          <cell r="B236" t="str">
            <v>MATTAR JUMA SAID AL NAAIMI</v>
          </cell>
          <cell r="C236" t="str">
            <v>PRODUCTION</v>
          </cell>
          <cell r="D236" t="str">
            <v>TRANSPORT</v>
          </cell>
          <cell r="E236" t="str">
            <v>OMN</v>
          </cell>
          <cell r="F236">
            <v>39845</v>
          </cell>
          <cell r="G236">
            <v>25934</v>
          </cell>
          <cell r="H236" t="str">
            <v>22R</v>
          </cell>
          <cell r="I236" t="str">
            <v>PACKING &amp;&amp; PACKAGING WORKE</v>
          </cell>
          <cell r="L236">
            <v>120</v>
          </cell>
          <cell r="M236">
            <v>40</v>
          </cell>
        </row>
        <row r="237">
          <cell r="A237">
            <v>1864</v>
          </cell>
          <cell r="B237" t="str">
            <v>KANNU VAYALILKUNIYEL SURESH</v>
          </cell>
          <cell r="C237" t="str">
            <v>PRODUCTION</v>
          </cell>
          <cell r="D237" t="str">
            <v>MAINTENANCE</v>
          </cell>
          <cell r="E237" t="str">
            <v>EXP</v>
          </cell>
          <cell r="F237">
            <v>39879</v>
          </cell>
          <cell r="G237">
            <v>27887</v>
          </cell>
          <cell r="H237" t="str">
            <v>21Q</v>
          </cell>
          <cell r="I237" t="str">
            <v>TECHNICIAN-MAINTENANCE</v>
          </cell>
          <cell r="L237">
            <v>90</v>
          </cell>
          <cell r="M237">
            <v>27</v>
          </cell>
        </row>
        <row r="238">
          <cell r="A238">
            <v>1865</v>
          </cell>
          <cell r="B238" t="str">
            <v>MURAD ALI HUMAID AL BALUSHI</v>
          </cell>
          <cell r="C238" t="str">
            <v>PRODUCTION</v>
          </cell>
          <cell r="D238" t="str">
            <v>TRANSPORT</v>
          </cell>
          <cell r="E238" t="str">
            <v>OMN</v>
          </cell>
          <cell r="F238">
            <v>39889</v>
          </cell>
          <cell r="G238">
            <v>24838</v>
          </cell>
          <cell r="H238" t="str">
            <v>21Q</v>
          </cell>
          <cell r="I238" t="str">
            <v>HEAVY DUTY DRIVER</v>
          </cell>
          <cell r="L238">
            <v>160</v>
          </cell>
          <cell r="M238">
            <v>80</v>
          </cell>
          <cell r="O238">
            <v>0</v>
          </cell>
        </row>
        <row r="239">
          <cell r="A239">
            <v>1901</v>
          </cell>
          <cell r="B239" t="str">
            <v>YAQOOB GHAFIL HAMOUD AL SIYABI</v>
          </cell>
          <cell r="C239" t="str">
            <v>PRODUCTION</v>
          </cell>
          <cell r="D239" t="str">
            <v>GYPSUM</v>
          </cell>
          <cell r="E239" t="str">
            <v>OMN</v>
          </cell>
          <cell r="F239">
            <v>33944</v>
          </cell>
          <cell r="G239">
            <v>25569</v>
          </cell>
          <cell r="H239" t="str">
            <v>22R</v>
          </cell>
          <cell r="I239" t="str">
            <v>DRIVER</v>
          </cell>
          <cell r="J239" t="str">
            <v>BANK DHOFAR - AZAIBA BRANCH</v>
          </cell>
          <cell r="K239" t="str">
            <v>014 1117158700</v>
          </cell>
          <cell r="L239">
            <v>140</v>
          </cell>
          <cell r="M239">
            <v>75</v>
          </cell>
          <cell r="N239">
            <v>0</v>
          </cell>
          <cell r="O239">
            <v>0</v>
          </cell>
        </row>
        <row r="240">
          <cell r="A240">
            <v>1918</v>
          </cell>
          <cell r="B240" t="str">
            <v>AMBA YADGIRI</v>
          </cell>
          <cell r="C240" t="str">
            <v>PRODUCTION</v>
          </cell>
          <cell r="D240" t="str">
            <v>INTERIOR DESIGN AND FURNISHING DEPARTMENT</v>
          </cell>
          <cell r="E240" t="str">
            <v>EXP</v>
          </cell>
          <cell r="F240">
            <v>37469</v>
          </cell>
          <cell r="G240">
            <v>19491</v>
          </cell>
          <cell r="H240" t="str">
            <v>20P</v>
          </cell>
          <cell r="I240" t="str">
            <v>CHARGE HAND</v>
          </cell>
          <cell r="J240" t="str">
            <v>BANK MUSCAT - GHALA INDUSTRIAL</v>
          </cell>
          <cell r="K240" t="str">
            <v>0167 112610091019</v>
          </cell>
          <cell r="L240">
            <v>90</v>
          </cell>
          <cell r="M240">
            <v>32</v>
          </cell>
          <cell r="N240">
            <v>0</v>
          </cell>
          <cell r="O240">
            <v>0</v>
          </cell>
        </row>
        <row r="241">
          <cell r="A241">
            <v>1931</v>
          </cell>
          <cell r="B241" t="str">
            <v>KALITH ALIYARUKUNJU</v>
          </cell>
          <cell r="C241" t="str">
            <v>PRODUCTION</v>
          </cell>
          <cell r="D241" t="str">
            <v>ADMIN</v>
          </cell>
          <cell r="E241" t="str">
            <v>EXP</v>
          </cell>
          <cell r="F241">
            <v>34646</v>
          </cell>
          <cell r="G241">
            <v>20524</v>
          </cell>
          <cell r="H241" t="str">
            <v>22R</v>
          </cell>
          <cell r="I241" t="str">
            <v>HELPER</v>
          </cell>
          <cell r="J241" t="str">
            <v>O A B - RUWI</v>
          </cell>
          <cell r="K241" t="str">
            <v>3101 008502700</v>
          </cell>
          <cell r="L241">
            <v>93</v>
          </cell>
          <cell r="M241">
            <v>36</v>
          </cell>
          <cell r="N241">
            <v>0</v>
          </cell>
          <cell r="O241">
            <v>0</v>
          </cell>
        </row>
        <row r="242">
          <cell r="A242">
            <v>1935</v>
          </cell>
          <cell r="B242" t="str">
            <v>T BOMAIYA</v>
          </cell>
          <cell r="C242" t="str">
            <v>PRODUCTION</v>
          </cell>
          <cell r="D242" t="str">
            <v>FACTORY</v>
          </cell>
          <cell r="E242" t="str">
            <v>EXP</v>
          </cell>
          <cell r="F242">
            <v>34723</v>
          </cell>
          <cell r="G242">
            <v>27030</v>
          </cell>
          <cell r="H242" t="str">
            <v>22R</v>
          </cell>
          <cell r="I242" t="str">
            <v>HELPER</v>
          </cell>
          <cell r="J242" t="str">
            <v>BANK MUSCAT - GHALA INDUSTRIAL</v>
          </cell>
          <cell r="K242" t="str">
            <v>0167 112620091018</v>
          </cell>
          <cell r="L242">
            <v>75</v>
          </cell>
          <cell r="M242">
            <v>32</v>
          </cell>
          <cell r="N242">
            <v>0</v>
          </cell>
          <cell r="O242">
            <v>0</v>
          </cell>
        </row>
        <row r="243">
          <cell r="A243">
            <v>1936</v>
          </cell>
          <cell r="B243" t="str">
            <v>KEPARAMBATH BALAN SURESH KUMAR</v>
          </cell>
          <cell r="C243" t="str">
            <v>PRODUCTION</v>
          </cell>
          <cell r="D243" t="str">
            <v>TRANSPORT</v>
          </cell>
          <cell r="E243" t="str">
            <v>EXP</v>
          </cell>
          <cell r="F243">
            <v>37469</v>
          </cell>
          <cell r="G243">
            <v>24911</v>
          </cell>
          <cell r="H243" t="str">
            <v>20P</v>
          </cell>
          <cell r="I243" t="str">
            <v>HELPER</v>
          </cell>
          <cell r="J243" t="str">
            <v>O A B - RUWI</v>
          </cell>
          <cell r="K243" t="str">
            <v>3101 012930700</v>
          </cell>
          <cell r="L243">
            <v>95</v>
          </cell>
          <cell r="M243">
            <v>32</v>
          </cell>
          <cell r="N243">
            <v>0</v>
          </cell>
          <cell r="O243">
            <v>0</v>
          </cell>
        </row>
        <row r="244">
          <cell r="A244">
            <v>1980</v>
          </cell>
          <cell r="B244" t="str">
            <v>R RAJARAM MANDA</v>
          </cell>
          <cell r="C244" t="str">
            <v>PRODUCTION</v>
          </cell>
          <cell r="D244" t="str">
            <v>MAINTENANCE</v>
          </cell>
          <cell r="E244" t="str">
            <v>EXP</v>
          </cell>
          <cell r="F244">
            <v>35422</v>
          </cell>
          <cell r="G244">
            <v>19864</v>
          </cell>
          <cell r="H244" t="str">
            <v>22R</v>
          </cell>
          <cell r="I244" t="str">
            <v>PLUMBER</v>
          </cell>
          <cell r="J244" t="str">
            <v>O A B - RUWI</v>
          </cell>
          <cell r="K244" t="str">
            <v>3101 016004700</v>
          </cell>
          <cell r="L244">
            <v>95</v>
          </cell>
          <cell r="M244">
            <v>36</v>
          </cell>
          <cell r="N244">
            <v>0</v>
          </cell>
          <cell r="O244">
            <v>0</v>
          </cell>
        </row>
        <row r="245">
          <cell r="A245">
            <v>1981</v>
          </cell>
          <cell r="B245" t="str">
            <v>KHALIFA SAID KHALAF AL TABI</v>
          </cell>
          <cell r="C245" t="str">
            <v>PRODUCTION</v>
          </cell>
          <cell r="D245" t="str">
            <v>ADMIN</v>
          </cell>
          <cell r="E245" t="str">
            <v>OMN</v>
          </cell>
          <cell r="F245">
            <v>35432</v>
          </cell>
          <cell r="G245">
            <v>18994</v>
          </cell>
          <cell r="H245" t="str">
            <v>20P</v>
          </cell>
          <cell r="I245" t="str">
            <v>WATCHMAN</v>
          </cell>
          <cell r="J245" t="str">
            <v>N B O - AZAIBA</v>
          </cell>
          <cell r="K245" t="str">
            <v>1051 287482017</v>
          </cell>
          <cell r="L245">
            <v>145</v>
          </cell>
          <cell r="M245">
            <v>60</v>
          </cell>
          <cell r="N245">
            <v>0</v>
          </cell>
          <cell r="O245">
            <v>0</v>
          </cell>
        </row>
        <row r="246">
          <cell r="A246">
            <v>3001</v>
          </cell>
          <cell r="B246" t="str">
            <v>SALIM AHMED MUSLEM AL MUSALHI</v>
          </cell>
          <cell r="C246" t="str">
            <v>PRODUCTION</v>
          </cell>
          <cell r="D246" t="str">
            <v>MACHINE SHOP</v>
          </cell>
          <cell r="E246" t="str">
            <v>OMN</v>
          </cell>
          <cell r="F246">
            <v>37817</v>
          </cell>
          <cell r="G246">
            <v>30207</v>
          </cell>
          <cell r="H246" t="str">
            <v>22R</v>
          </cell>
          <cell r="I246" t="str">
            <v>MACHINIST</v>
          </cell>
          <cell r="J246" t="str">
            <v>O A B - GHALA</v>
          </cell>
          <cell r="K246" t="str">
            <v>3119 676156700</v>
          </cell>
          <cell r="L246">
            <v>150</v>
          </cell>
          <cell r="M246">
            <v>60</v>
          </cell>
          <cell r="N246">
            <v>0</v>
          </cell>
          <cell r="O246">
            <v>0</v>
          </cell>
        </row>
        <row r="247">
          <cell r="A247">
            <v>3006</v>
          </cell>
          <cell r="B247" t="str">
            <v>ISSA KHALIFA KHADAM AL NOUMAHI</v>
          </cell>
          <cell r="C247" t="str">
            <v>PRODUCTION</v>
          </cell>
          <cell r="D247" t="str">
            <v>MACHINE SHOP</v>
          </cell>
          <cell r="E247" t="str">
            <v>OMN</v>
          </cell>
          <cell r="F247">
            <v>37870</v>
          </cell>
          <cell r="G247">
            <v>29049</v>
          </cell>
          <cell r="H247" t="str">
            <v>22R</v>
          </cell>
          <cell r="I247" t="str">
            <v>ASSISTANT MACHINIST</v>
          </cell>
          <cell r="J247" t="str">
            <v>O A B - ALGHUBRA</v>
          </cell>
          <cell r="K247" t="str">
            <v>3128 231934700</v>
          </cell>
          <cell r="L247">
            <v>145</v>
          </cell>
          <cell r="M247">
            <v>60</v>
          </cell>
          <cell r="N247">
            <v>0</v>
          </cell>
          <cell r="O247">
            <v>0</v>
          </cell>
        </row>
        <row r="248">
          <cell r="A248">
            <v>3012</v>
          </cell>
          <cell r="B248" t="str">
            <v>HANI KHALIL SALIM AL RAWAHI</v>
          </cell>
          <cell r="C248" t="str">
            <v>PRODUCTION</v>
          </cell>
          <cell r="D248" t="str">
            <v>MACHINE SHOP</v>
          </cell>
          <cell r="E248" t="str">
            <v>OMN</v>
          </cell>
          <cell r="F248">
            <v>38171</v>
          </cell>
          <cell r="G248">
            <v>31343</v>
          </cell>
          <cell r="H248" t="str">
            <v>22R</v>
          </cell>
          <cell r="I248" t="str">
            <v>MACHINIST</v>
          </cell>
          <cell r="J248" t="str">
            <v>BANK MUSCAT - QURUM</v>
          </cell>
          <cell r="K248" t="str">
            <v>35 19524008401</v>
          </cell>
          <cell r="L248">
            <v>140</v>
          </cell>
          <cell r="M248">
            <v>60</v>
          </cell>
          <cell r="N248">
            <v>0</v>
          </cell>
          <cell r="O248">
            <v>0</v>
          </cell>
        </row>
        <row r="249">
          <cell r="A249">
            <v>3013</v>
          </cell>
          <cell r="B249" t="str">
            <v>MOHD AHMED MUSALLAM AL MUSALHI</v>
          </cell>
          <cell r="C249" t="str">
            <v>PRODUCTION</v>
          </cell>
          <cell r="D249" t="str">
            <v>MACHINE SHOP</v>
          </cell>
          <cell r="E249" t="str">
            <v>OMN</v>
          </cell>
          <cell r="F249">
            <v>38172</v>
          </cell>
          <cell r="G249">
            <v>29688</v>
          </cell>
          <cell r="H249" t="str">
            <v>22R</v>
          </cell>
          <cell r="I249" t="str">
            <v>ASSISTANT MACHINIST</v>
          </cell>
          <cell r="J249" t="str">
            <v>O A B - GHALA</v>
          </cell>
          <cell r="K249" t="str">
            <v>3119 676152700</v>
          </cell>
          <cell r="L249">
            <v>150</v>
          </cell>
          <cell r="M249">
            <v>60</v>
          </cell>
          <cell r="N249">
            <v>0</v>
          </cell>
          <cell r="O249">
            <v>0</v>
          </cell>
        </row>
        <row r="250">
          <cell r="A250">
            <v>3016</v>
          </cell>
          <cell r="B250" t="str">
            <v>OMAR GOPALAKRISHNAN NAIR S</v>
          </cell>
          <cell r="C250" t="str">
            <v>FINANCE</v>
          </cell>
          <cell r="D250" t="str">
            <v>ACCOUNTS</v>
          </cell>
          <cell r="E250" t="str">
            <v>EXP</v>
          </cell>
          <cell r="F250">
            <v>38174</v>
          </cell>
          <cell r="G250">
            <v>27490</v>
          </cell>
          <cell r="H250" t="str">
            <v>18N</v>
          </cell>
          <cell r="I250" t="str">
            <v>ACCOUNTANT</v>
          </cell>
          <cell r="J250" t="str">
            <v>BANK MUSCAT - GHALA INDUSTRIAL</v>
          </cell>
          <cell r="K250" t="str">
            <v>0167 129320091014</v>
          </cell>
          <cell r="L250">
            <v>120</v>
          </cell>
          <cell r="M250">
            <v>112</v>
          </cell>
          <cell r="N250">
            <v>0</v>
          </cell>
          <cell r="O250">
            <v>50</v>
          </cell>
        </row>
        <row r="251">
          <cell r="A251">
            <v>3017</v>
          </cell>
          <cell r="B251" t="str">
            <v>CHANRASHEKAR ACHARY</v>
          </cell>
          <cell r="C251" t="str">
            <v>PRODUCTION</v>
          </cell>
          <cell r="D251" t="str">
            <v>MACHINE SHOP</v>
          </cell>
          <cell r="E251" t="str">
            <v>EXP</v>
          </cell>
          <cell r="F251">
            <v>38178</v>
          </cell>
          <cell r="G251">
            <v>28469</v>
          </cell>
          <cell r="H251" t="str">
            <v>22R</v>
          </cell>
          <cell r="I251" t="str">
            <v>MACHINE OPERATOR</v>
          </cell>
          <cell r="J251" t="str">
            <v>BANK MUSCAT - GHALA INDUSTRIAL</v>
          </cell>
          <cell r="K251" t="str">
            <v>0167 112630091017</v>
          </cell>
          <cell r="L251">
            <v>95</v>
          </cell>
          <cell r="M251">
            <v>32</v>
          </cell>
          <cell r="N251">
            <v>0</v>
          </cell>
          <cell r="O251">
            <v>0</v>
          </cell>
        </row>
        <row r="252">
          <cell r="A252">
            <v>3020</v>
          </cell>
          <cell r="B252" t="str">
            <v>HAKMANARALALAGE SARATH KUMARA</v>
          </cell>
          <cell r="C252" t="str">
            <v>PRODUCTION</v>
          </cell>
          <cell r="D252" t="str">
            <v>MACHINE SHOP</v>
          </cell>
          <cell r="E252" t="str">
            <v>EXP</v>
          </cell>
          <cell r="F252">
            <v>38202</v>
          </cell>
          <cell r="G252">
            <v>28145</v>
          </cell>
          <cell r="H252" t="str">
            <v>22R</v>
          </cell>
          <cell r="I252" t="str">
            <v>MACHINE OPERATOR</v>
          </cell>
          <cell r="J252" t="str">
            <v>BANK MUSCAT - GHALA INDUSTRIAL</v>
          </cell>
          <cell r="K252" t="str">
            <v>0167 112640091016</v>
          </cell>
          <cell r="L252">
            <v>82</v>
          </cell>
          <cell r="M252">
            <v>33</v>
          </cell>
          <cell r="N252">
            <v>0</v>
          </cell>
          <cell r="O252">
            <v>0</v>
          </cell>
        </row>
        <row r="253">
          <cell r="A253">
            <v>3026</v>
          </cell>
          <cell r="B253" t="str">
            <v>WAHALA TANTRIGE DON SHANTH S</v>
          </cell>
          <cell r="C253" t="str">
            <v>PRODUCTION</v>
          </cell>
          <cell r="D253" t="str">
            <v>MACHINE SHOP</v>
          </cell>
          <cell r="E253" t="str">
            <v>EXP</v>
          </cell>
          <cell r="F253">
            <v>38243</v>
          </cell>
          <cell r="G253">
            <v>29310</v>
          </cell>
          <cell r="H253" t="str">
            <v>22R</v>
          </cell>
          <cell r="I253" t="str">
            <v>MACHINIST</v>
          </cell>
          <cell r="J253" t="str">
            <v>BANK MUSCAT - GHALA INDUSTRIAL</v>
          </cell>
          <cell r="K253" t="str">
            <v>0167 112650091014</v>
          </cell>
          <cell r="L253">
            <v>82</v>
          </cell>
          <cell r="M253">
            <v>33</v>
          </cell>
          <cell r="N253">
            <v>0</v>
          </cell>
          <cell r="O253">
            <v>0</v>
          </cell>
        </row>
        <row r="254">
          <cell r="A254">
            <v>3041</v>
          </cell>
          <cell r="B254" t="str">
            <v>ABDULLAH DARWISH LAHI AL KHAMI</v>
          </cell>
          <cell r="C254" t="str">
            <v>PRODUCTION</v>
          </cell>
          <cell r="D254" t="str">
            <v>MACHINE SHOP</v>
          </cell>
          <cell r="E254" t="str">
            <v>OMN</v>
          </cell>
          <cell r="F254">
            <v>38628</v>
          </cell>
          <cell r="G254">
            <v>29243</v>
          </cell>
          <cell r="H254" t="str">
            <v>22R</v>
          </cell>
          <cell r="I254" t="str">
            <v>ASSISTANT MACHINIST</v>
          </cell>
          <cell r="J254" t="str">
            <v>O I B - MASANA</v>
          </cell>
          <cell r="K254" t="str">
            <v>42 221499 20</v>
          </cell>
          <cell r="L254">
            <v>135</v>
          </cell>
          <cell r="M254">
            <v>65</v>
          </cell>
          <cell r="N254">
            <v>0</v>
          </cell>
          <cell r="O254">
            <v>0</v>
          </cell>
        </row>
        <row r="255">
          <cell r="A255">
            <v>3045</v>
          </cell>
          <cell r="B255" t="str">
            <v>SAMIR MOHD OTHMAN AL BALUSHI</v>
          </cell>
          <cell r="C255" t="str">
            <v>PRODUCTION</v>
          </cell>
          <cell r="D255" t="str">
            <v>MACHINE SHOP</v>
          </cell>
          <cell r="E255" t="str">
            <v>OMN</v>
          </cell>
          <cell r="F255">
            <v>38836</v>
          </cell>
          <cell r="G255">
            <v>28066</v>
          </cell>
          <cell r="H255" t="str">
            <v>22R</v>
          </cell>
          <cell r="I255" t="str">
            <v>ASSISTANT MACHINIST</v>
          </cell>
          <cell r="J255" t="str">
            <v>BANK MUSCAT - GHALA</v>
          </cell>
          <cell r="K255" t="str">
            <v>059 230360084015</v>
          </cell>
          <cell r="L255">
            <v>130</v>
          </cell>
          <cell r="M255">
            <v>65</v>
          </cell>
          <cell r="N255">
            <v>0</v>
          </cell>
          <cell r="O255">
            <v>0</v>
          </cell>
        </row>
        <row r="256">
          <cell r="A256">
            <v>3047</v>
          </cell>
          <cell r="B256" t="str">
            <v>YOUSUF MOHAMED ISSA AL ZADJALI</v>
          </cell>
          <cell r="C256" t="str">
            <v>PRODUCTION</v>
          </cell>
          <cell r="D256" t="str">
            <v>MACHINE SHOP</v>
          </cell>
          <cell r="E256" t="str">
            <v>OMN</v>
          </cell>
          <cell r="F256">
            <v>38885</v>
          </cell>
          <cell r="G256">
            <v>28360</v>
          </cell>
          <cell r="H256" t="str">
            <v>22R</v>
          </cell>
          <cell r="I256" t="str">
            <v>ASSISTANT MACHINIST</v>
          </cell>
          <cell r="J256" t="str">
            <v>BANK MUSCAT - ALKHOUD</v>
          </cell>
          <cell r="K256" t="str">
            <v>28 28639008401</v>
          </cell>
          <cell r="L256">
            <v>130</v>
          </cell>
          <cell r="M256">
            <v>65</v>
          </cell>
          <cell r="N256">
            <v>0</v>
          </cell>
          <cell r="O256">
            <v>0</v>
          </cell>
        </row>
        <row r="257">
          <cell r="A257">
            <v>3050</v>
          </cell>
          <cell r="B257" t="str">
            <v>OBAID PEER MOHAMED NIKSAAL HAS</v>
          </cell>
          <cell r="C257" t="str">
            <v>PRODUCTION</v>
          </cell>
          <cell r="D257" t="str">
            <v>MACHINE SHOP</v>
          </cell>
          <cell r="E257" t="str">
            <v>OMN</v>
          </cell>
          <cell r="F257">
            <v>39001</v>
          </cell>
          <cell r="G257">
            <v>30281</v>
          </cell>
          <cell r="H257" t="str">
            <v>22R</v>
          </cell>
          <cell r="I257" t="str">
            <v>MACHINIST</v>
          </cell>
          <cell r="J257" t="str">
            <v>BANK MUSCAT - MABELAH</v>
          </cell>
          <cell r="K257" t="str">
            <v>143 1555000840</v>
          </cell>
          <cell r="L257">
            <v>150</v>
          </cell>
          <cell r="M257">
            <v>65</v>
          </cell>
          <cell r="N257">
            <v>0</v>
          </cell>
          <cell r="O257">
            <v>0</v>
          </cell>
        </row>
        <row r="258">
          <cell r="A258">
            <v>3051</v>
          </cell>
          <cell r="B258" t="str">
            <v>AHMED THANI RASHID AL FAURI</v>
          </cell>
          <cell r="C258" t="str">
            <v>PRODUCTION</v>
          </cell>
          <cell r="D258" t="str">
            <v>MACHINE SHOP</v>
          </cell>
          <cell r="E258" t="str">
            <v>OMN</v>
          </cell>
          <cell r="F258">
            <v>39033</v>
          </cell>
          <cell r="G258">
            <v>30442</v>
          </cell>
          <cell r="H258" t="str">
            <v>22R</v>
          </cell>
          <cell r="I258" t="str">
            <v>ASSISTANT MACHINIST</v>
          </cell>
          <cell r="J258" t="str">
            <v>BANK MUSCAT - SEEB</v>
          </cell>
          <cell r="K258" t="str">
            <v>34 87909008401</v>
          </cell>
          <cell r="L258">
            <v>135</v>
          </cell>
          <cell r="M258">
            <v>65</v>
          </cell>
          <cell r="N258">
            <v>0</v>
          </cell>
          <cell r="O258">
            <v>0</v>
          </cell>
        </row>
        <row r="259">
          <cell r="A259">
            <v>3053</v>
          </cell>
          <cell r="B259" t="str">
            <v>YOUSUF SALIM RASHID AL SAIDI</v>
          </cell>
          <cell r="C259" t="str">
            <v>PRODUCTION</v>
          </cell>
          <cell r="D259" t="str">
            <v>MACHINE SHOP</v>
          </cell>
          <cell r="E259" t="str">
            <v>OMN</v>
          </cell>
          <cell r="F259">
            <v>39343</v>
          </cell>
          <cell r="G259">
            <v>27941</v>
          </cell>
          <cell r="H259" t="str">
            <v>22R</v>
          </cell>
          <cell r="I259" t="str">
            <v>MACHINE OPERATOR</v>
          </cell>
          <cell r="J259" t="str">
            <v>BANK MUSCAT - ALSAHAM</v>
          </cell>
          <cell r="K259" t="str">
            <v>061 22293</v>
          </cell>
          <cell r="L259">
            <v>165</v>
          </cell>
          <cell r="M259">
            <v>45</v>
          </cell>
          <cell r="N259">
            <v>0</v>
          </cell>
          <cell r="O259">
            <v>0</v>
          </cell>
        </row>
        <row r="260">
          <cell r="A260">
            <v>3054</v>
          </cell>
          <cell r="B260" t="str">
            <v>PALANI NEMEINATHAN</v>
          </cell>
          <cell r="C260" t="str">
            <v>PRODUCTION</v>
          </cell>
          <cell r="D260" t="str">
            <v>MACHINE SHOP</v>
          </cell>
          <cell r="E260" t="str">
            <v>EXP</v>
          </cell>
          <cell r="F260">
            <v>39354</v>
          </cell>
          <cell r="G260">
            <v>25343</v>
          </cell>
          <cell r="H260" t="str">
            <v>20P</v>
          </cell>
          <cell r="I260" t="str">
            <v>CHARGE HAND</v>
          </cell>
          <cell r="J260" t="str">
            <v>BANK MUSCAT - GHALA INDUSTRIAL</v>
          </cell>
          <cell r="K260" t="str">
            <v>0167 189850091017</v>
          </cell>
          <cell r="L260">
            <v>150</v>
          </cell>
          <cell r="M260">
            <v>32</v>
          </cell>
          <cell r="N260">
            <v>0</v>
          </cell>
          <cell r="O260">
            <v>0</v>
          </cell>
        </row>
        <row r="261">
          <cell r="A261">
            <v>3055</v>
          </cell>
          <cell r="B261" t="str">
            <v>MAJID ABDULLAH MUBARAK AL RAHB</v>
          </cell>
          <cell r="C261" t="str">
            <v>PRODUCTION</v>
          </cell>
          <cell r="D261" t="str">
            <v>MACHINE SHOP</v>
          </cell>
          <cell r="E261" t="str">
            <v>OMN</v>
          </cell>
          <cell r="F261">
            <v>39606</v>
          </cell>
          <cell r="G261">
            <v>30336</v>
          </cell>
          <cell r="H261" t="str">
            <v>22R</v>
          </cell>
          <cell r="I261" t="str">
            <v>MACHINIST</v>
          </cell>
          <cell r="J261" t="str">
            <v>BANK MUSCAT - ALGHUBRA</v>
          </cell>
          <cell r="K261" t="str">
            <v>089 12771008401</v>
          </cell>
          <cell r="L261">
            <v>120</v>
          </cell>
          <cell r="M261">
            <v>55</v>
          </cell>
          <cell r="N261">
            <v>0</v>
          </cell>
          <cell r="O261">
            <v>0</v>
          </cell>
        </row>
        <row r="262">
          <cell r="A262">
            <v>3056</v>
          </cell>
          <cell r="B262" t="str">
            <v>YASIR KHALIFA KHADOUM AL SADI</v>
          </cell>
          <cell r="C262" t="str">
            <v>PRODUCTION</v>
          </cell>
          <cell r="D262" t="str">
            <v>MACHINE SHOP</v>
          </cell>
          <cell r="E262" t="str">
            <v>OMN</v>
          </cell>
          <cell r="F262">
            <v>39697</v>
          </cell>
          <cell r="G262">
            <v>29627</v>
          </cell>
          <cell r="H262" t="str">
            <v>22R</v>
          </cell>
          <cell r="I262" t="str">
            <v>MACHINIST</v>
          </cell>
          <cell r="J262" t="str">
            <v>BANK MUSCAT - MUSANAH</v>
          </cell>
          <cell r="K262" t="str">
            <v>107 191430084013</v>
          </cell>
          <cell r="L262">
            <v>120</v>
          </cell>
          <cell r="M262">
            <v>55</v>
          </cell>
          <cell r="N262">
            <v>0</v>
          </cell>
          <cell r="O262">
            <v>0</v>
          </cell>
        </row>
        <row r="263">
          <cell r="A263">
            <v>3059</v>
          </cell>
          <cell r="B263" t="str">
            <v>HASHEL MUSABAH HASHIL AL SAADI</v>
          </cell>
          <cell r="C263" t="str">
            <v>PRODUCTION</v>
          </cell>
          <cell r="D263" t="str">
            <v>MACHINE SHOP</v>
          </cell>
          <cell r="E263" t="str">
            <v>OMN</v>
          </cell>
          <cell r="F263">
            <v>39761</v>
          </cell>
          <cell r="G263">
            <v>32790</v>
          </cell>
          <cell r="H263" t="str">
            <v>22R</v>
          </cell>
          <cell r="I263" t="str">
            <v>FURNITURE WOOD WORKER ASSISTANT</v>
          </cell>
          <cell r="L263">
            <v>120</v>
          </cell>
          <cell r="M263">
            <v>40</v>
          </cell>
          <cell r="N263">
            <v>0</v>
          </cell>
          <cell r="O263">
            <v>0</v>
          </cell>
        </row>
        <row r="264">
          <cell r="A264">
            <v>3060</v>
          </cell>
          <cell r="B264" t="str">
            <v>MAHFOODH AYYAD BAKHIT AL DOWAI</v>
          </cell>
          <cell r="C264" t="str">
            <v>PRODUCTION</v>
          </cell>
          <cell r="D264" t="str">
            <v>MACHINE SHOP</v>
          </cell>
          <cell r="E264" t="str">
            <v>OMN</v>
          </cell>
          <cell r="F264">
            <v>39785</v>
          </cell>
          <cell r="G264">
            <v>31222</v>
          </cell>
          <cell r="H264" t="str">
            <v>22R</v>
          </cell>
          <cell r="I264" t="str">
            <v>FURNITURE WOOD WORKER ASSISTANT</v>
          </cell>
          <cell r="L264">
            <v>120</v>
          </cell>
          <cell r="M264">
            <v>40</v>
          </cell>
          <cell r="N264">
            <v>0</v>
          </cell>
          <cell r="O264">
            <v>0</v>
          </cell>
        </row>
        <row r="265">
          <cell r="A265">
            <v>3061</v>
          </cell>
          <cell r="B265" t="str">
            <v>NASIR SAIF NASIR AL ADWI</v>
          </cell>
          <cell r="C265" t="str">
            <v>PRODUCTION</v>
          </cell>
          <cell r="D265" t="str">
            <v>MACHINE SHOP</v>
          </cell>
          <cell r="E265" t="str">
            <v>OMN</v>
          </cell>
          <cell r="F265">
            <v>39824</v>
          </cell>
          <cell r="G265">
            <v>31772</v>
          </cell>
          <cell r="H265" t="str">
            <v>22R</v>
          </cell>
          <cell r="I265" t="str">
            <v>WOOD SAWING MACHINES OPERATOR</v>
          </cell>
          <cell r="L265">
            <v>120</v>
          </cell>
          <cell r="M265">
            <v>80</v>
          </cell>
          <cell r="N265">
            <v>0</v>
          </cell>
          <cell r="O265">
            <v>0</v>
          </cell>
        </row>
        <row r="266">
          <cell r="A266">
            <v>3062</v>
          </cell>
          <cell r="B266" t="str">
            <v>LIYANADURA DEWAYALAGE UPUL NISANTHA</v>
          </cell>
          <cell r="C266" t="str">
            <v>PRODUCTION</v>
          </cell>
          <cell r="D266" t="str">
            <v>MACHINE SHOP</v>
          </cell>
          <cell r="E266" t="str">
            <v>EXP</v>
          </cell>
          <cell r="F266">
            <v>39837</v>
          </cell>
          <cell r="G266">
            <v>24744</v>
          </cell>
          <cell r="H266" t="str">
            <v>22R</v>
          </cell>
          <cell r="I266" t="str">
            <v>MACHINIST</v>
          </cell>
          <cell r="L266">
            <v>70</v>
          </cell>
          <cell r="M266">
            <v>28</v>
          </cell>
        </row>
        <row r="267">
          <cell r="A267">
            <v>3063</v>
          </cell>
          <cell r="B267" t="str">
            <v>PRAHLAD RAM JANGID</v>
          </cell>
          <cell r="C267" t="str">
            <v>PRODUCTION</v>
          </cell>
          <cell r="D267" t="str">
            <v>MACHINE SHOP</v>
          </cell>
          <cell r="E267" t="str">
            <v>EXP</v>
          </cell>
          <cell r="F267">
            <v>39860</v>
          </cell>
          <cell r="G267">
            <v>24158</v>
          </cell>
          <cell r="I267" t="str">
            <v>CARPENTER</v>
          </cell>
          <cell r="L267">
            <v>90</v>
          </cell>
          <cell r="M267">
            <v>27</v>
          </cell>
        </row>
        <row r="268">
          <cell r="A268">
            <v>3064</v>
          </cell>
          <cell r="B268" t="str">
            <v>LIYANARACHCHIGE PRASANNA SUDARMAN</v>
          </cell>
          <cell r="C268" t="str">
            <v>PRODUCTION</v>
          </cell>
          <cell r="D268" t="str">
            <v>MACHINE SHOP</v>
          </cell>
          <cell r="E268" t="str">
            <v>EXP</v>
          </cell>
          <cell r="F268">
            <v>39865</v>
          </cell>
          <cell r="G268">
            <v>27722</v>
          </cell>
          <cell r="H268" t="str">
            <v>22R</v>
          </cell>
          <cell r="I268" t="str">
            <v>MACHINIST</v>
          </cell>
          <cell r="L268">
            <v>70</v>
          </cell>
          <cell r="M268">
            <v>28</v>
          </cell>
        </row>
        <row r="269">
          <cell r="A269">
            <v>3065</v>
          </cell>
          <cell r="B269" t="str">
            <v>HARISCHANDRA ACHARY RAKESHA</v>
          </cell>
          <cell r="C269" t="str">
            <v>PRODUCTION</v>
          </cell>
          <cell r="D269" t="str">
            <v>MACHINE SHOP</v>
          </cell>
          <cell r="E269" t="str">
            <v>EXP</v>
          </cell>
          <cell r="F269">
            <v>39873</v>
          </cell>
          <cell r="G269">
            <v>30893</v>
          </cell>
          <cell r="H269" t="str">
            <v>22R</v>
          </cell>
          <cell r="I269" t="str">
            <v>MACHINIST</v>
          </cell>
          <cell r="L269">
            <v>65</v>
          </cell>
          <cell r="M269">
            <v>27</v>
          </cell>
          <cell r="N269">
            <v>0</v>
          </cell>
        </row>
        <row r="270">
          <cell r="A270">
            <v>3066</v>
          </cell>
          <cell r="B270" t="str">
            <v>MOHOPPU ARACHCHIGE JANITHA</v>
          </cell>
          <cell r="C270" t="str">
            <v>PRODUCTION</v>
          </cell>
          <cell r="D270" t="str">
            <v>MACHINE SHOP</v>
          </cell>
          <cell r="E270" t="str">
            <v>EXP</v>
          </cell>
          <cell r="F270">
            <v>39879</v>
          </cell>
          <cell r="G270">
            <v>25900</v>
          </cell>
          <cell r="H270" t="str">
            <v>22R</v>
          </cell>
          <cell r="I270" t="str">
            <v>MACHINIST</v>
          </cell>
          <cell r="L270">
            <v>85</v>
          </cell>
          <cell r="M270">
            <v>28</v>
          </cell>
        </row>
        <row r="271">
          <cell r="A271">
            <v>3067</v>
          </cell>
          <cell r="B271" t="str">
            <v>GONIYA MALIMAGE THUSITHA</v>
          </cell>
          <cell r="C271" t="str">
            <v>PRODUCTION</v>
          </cell>
          <cell r="D271" t="str">
            <v>MACHINE SHOP</v>
          </cell>
          <cell r="E271" t="str">
            <v>EXP</v>
          </cell>
          <cell r="F271">
            <v>39879</v>
          </cell>
          <cell r="G271">
            <v>29513</v>
          </cell>
          <cell r="H271" t="str">
            <v>22R</v>
          </cell>
          <cell r="I271" t="str">
            <v>MACHINIST</v>
          </cell>
          <cell r="L271">
            <v>70</v>
          </cell>
          <cell r="M271">
            <v>28</v>
          </cell>
        </row>
        <row r="272">
          <cell r="A272">
            <v>3068</v>
          </cell>
          <cell r="B272" t="str">
            <v>JESSI RAJENDRAN SYAMALA</v>
          </cell>
          <cell r="C272" t="str">
            <v>PRODUCTION</v>
          </cell>
          <cell r="D272" t="str">
            <v>MACHINE SHOP</v>
          </cell>
          <cell r="E272" t="str">
            <v>EXP</v>
          </cell>
          <cell r="F272">
            <v>39881</v>
          </cell>
          <cell r="G272">
            <v>31157</v>
          </cell>
          <cell r="H272" t="str">
            <v>22R</v>
          </cell>
          <cell r="I272" t="str">
            <v>CARPENTER</v>
          </cell>
          <cell r="L272">
            <v>65</v>
          </cell>
          <cell r="M272">
            <v>27</v>
          </cell>
        </row>
        <row r="273">
          <cell r="A273">
            <v>3069</v>
          </cell>
          <cell r="B273" t="str">
            <v>CHAKKALAKAL GEORGE JOSEPH</v>
          </cell>
          <cell r="C273" t="str">
            <v>PRODUCTION</v>
          </cell>
          <cell r="D273" t="str">
            <v>MACHINE SHOP</v>
          </cell>
          <cell r="E273" t="str">
            <v>EXP</v>
          </cell>
          <cell r="F273">
            <v>39886</v>
          </cell>
          <cell r="G273">
            <v>27895</v>
          </cell>
          <cell r="H273" t="str">
            <v>22R</v>
          </cell>
          <cell r="I273" t="str">
            <v>CARPENTER</v>
          </cell>
          <cell r="L273">
            <v>65</v>
          </cell>
          <cell r="M273">
            <v>27</v>
          </cell>
          <cell r="N273">
            <v>0</v>
          </cell>
          <cell r="O273">
            <v>0</v>
          </cell>
        </row>
        <row r="274">
          <cell r="A274">
            <v>3070</v>
          </cell>
          <cell r="B274" t="str">
            <v>PALACKAL  PAPPACHEN SHIJUMON</v>
          </cell>
          <cell r="C274" t="str">
            <v>PRODUCTION</v>
          </cell>
          <cell r="D274" t="str">
            <v>MACHINE SHOP</v>
          </cell>
          <cell r="E274" t="str">
            <v>EXP</v>
          </cell>
          <cell r="F274">
            <v>39886</v>
          </cell>
          <cell r="G274">
            <v>27366</v>
          </cell>
          <cell r="H274" t="str">
            <v>21Q</v>
          </cell>
          <cell r="I274" t="str">
            <v>CNC OPERATOR</v>
          </cell>
          <cell r="L274">
            <v>70</v>
          </cell>
          <cell r="M274">
            <v>27</v>
          </cell>
          <cell r="N274">
            <v>0</v>
          </cell>
          <cell r="O274">
            <v>0</v>
          </cell>
        </row>
        <row r="275">
          <cell r="A275">
            <v>3071</v>
          </cell>
          <cell r="B275" t="str">
            <v>KASUN PRASANGA ARACHCHIGE DON</v>
          </cell>
          <cell r="C275" t="str">
            <v>PRODUCTION</v>
          </cell>
          <cell r="D275" t="str">
            <v>MACHINE SHOP</v>
          </cell>
          <cell r="E275" t="str">
            <v>EXP</v>
          </cell>
          <cell r="F275">
            <v>39893</v>
          </cell>
          <cell r="G275">
            <v>28153</v>
          </cell>
          <cell r="H275" t="str">
            <v>22R</v>
          </cell>
          <cell r="I275" t="str">
            <v>MACHINIST</v>
          </cell>
          <cell r="L275">
            <v>70</v>
          </cell>
          <cell r="M275">
            <v>28</v>
          </cell>
        </row>
        <row r="276">
          <cell r="A276">
            <v>4011</v>
          </cell>
          <cell r="B276" t="str">
            <v>KAILSAHNATH PRASAD</v>
          </cell>
          <cell r="C276" t="str">
            <v>PRODUCTION</v>
          </cell>
          <cell r="D276" t="str">
            <v>POLISHING</v>
          </cell>
          <cell r="E276" t="str">
            <v>EXP</v>
          </cell>
          <cell r="F276">
            <v>34848</v>
          </cell>
          <cell r="G276">
            <v>23894</v>
          </cell>
          <cell r="H276" t="str">
            <v>21Q</v>
          </cell>
          <cell r="I276" t="str">
            <v>POLISHER</v>
          </cell>
          <cell r="J276" t="str">
            <v>O A B - RUWI</v>
          </cell>
          <cell r="K276" t="str">
            <v>3101 009554700</v>
          </cell>
          <cell r="L276">
            <v>115</v>
          </cell>
          <cell r="M276">
            <v>41</v>
          </cell>
          <cell r="N276">
            <v>0</v>
          </cell>
          <cell r="O276">
            <v>0</v>
          </cell>
        </row>
        <row r="277">
          <cell r="A277">
            <v>4054</v>
          </cell>
          <cell r="B277" t="str">
            <v>KOLATTUPURAKKAL N VISWAMBHARAN</v>
          </cell>
          <cell r="C277" t="str">
            <v>PRODUCTION</v>
          </cell>
          <cell r="D277" t="str">
            <v>POLISHING</v>
          </cell>
          <cell r="E277" t="str">
            <v>EXP</v>
          </cell>
          <cell r="F277">
            <v>35564</v>
          </cell>
          <cell r="G277">
            <v>25701</v>
          </cell>
          <cell r="H277" t="str">
            <v>22R</v>
          </cell>
          <cell r="I277" t="str">
            <v>POLISHER</v>
          </cell>
          <cell r="J277" t="str">
            <v>O A B - RUWI</v>
          </cell>
          <cell r="K277" t="str">
            <v>3101  055640700</v>
          </cell>
          <cell r="L277">
            <v>105</v>
          </cell>
          <cell r="M277">
            <v>32</v>
          </cell>
          <cell r="N277">
            <v>0</v>
          </cell>
          <cell r="O277">
            <v>0</v>
          </cell>
        </row>
        <row r="278">
          <cell r="A278">
            <v>4072</v>
          </cell>
          <cell r="B278" t="str">
            <v>CHAKKALKAL GEORGE JOYE</v>
          </cell>
          <cell r="C278" t="str">
            <v>PRODUCTION</v>
          </cell>
          <cell r="D278" t="str">
            <v>POLISHING</v>
          </cell>
          <cell r="E278" t="str">
            <v>EXP</v>
          </cell>
          <cell r="F278">
            <v>35635</v>
          </cell>
          <cell r="G278">
            <v>26052</v>
          </cell>
          <cell r="H278" t="str">
            <v>22R</v>
          </cell>
          <cell r="I278" t="str">
            <v>POLISHER</v>
          </cell>
          <cell r="J278" t="str">
            <v>O A B - RUWI</v>
          </cell>
          <cell r="K278" t="str">
            <v>3101 063876 700</v>
          </cell>
          <cell r="L278">
            <v>95</v>
          </cell>
          <cell r="M278">
            <v>32</v>
          </cell>
          <cell r="N278">
            <v>0</v>
          </cell>
          <cell r="O278">
            <v>0</v>
          </cell>
        </row>
        <row r="279">
          <cell r="A279">
            <v>4105</v>
          </cell>
          <cell r="B279" t="str">
            <v>F.RAJAN</v>
          </cell>
          <cell r="C279" t="str">
            <v>PRODUCTION</v>
          </cell>
          <cell r="D279" t="str">
            <v>GYPSUM</v>
          </cell>
          <cell r="E279" t="str">
            <v>EXP</v>
          </cell>
          <cell r="F279">
            <v>38838</v>
          </cell>
          <cell r="G279">
            <v>29348</v>
          </cell>
          <cell r="H279" t="str">
            <v>21Q</v>
          </cell>
          <cell r="I279" t="str">
            <v>SR.GYPSUM MASON</v>
          </cell>
          <cell r="J279" t="str">
            <v>BANK MUSCAT - GHALA</v>
          </cell>
          <cell r="K279" t="str">
            <v>59 80819008401</v>
          </cell>
          <cell r="L279">
            <v>95</v>
          </cell>
          <cell r="M279">
            <v>32</v>
          </cell>
          <cell r="N279">
            <v>0</v>
          </cell>
          <cell r="O279">
            <v>0</v>
          </cell>
        </row>
        <row r="280">
          <cell r="A280">
            <v>4106</v>
          </cell>
          <cell r="B280" t="str">
            <v>BHASKARAN RAJU</v>
          </cell>
          <cell r="C280" t="str">
            <v>PRODUCTION</v>
          </cell>
          <cell r="D280" t="str">
            <v>POLISHING</v>
          </cell>
          <cell r="E280" t="str">
            <v>EXP</v>
          </cell>
          <cell r="F280">
            <v>38857</v>
          </cell>
          <cell r="G280">
            <v>24978</v>
          </cell>
          <cell r="H280" t="str">
            <v>21Q</v>
          </cell>
          <cell r="I280" t="str">
            <v>POLISHER</v>
          </cell>
          <cell r="J280" t="str">
            <v>BANK MUSCAT - GHALA INDUSTRIAL</v>
          </cell>
          <cell r="K280" t="str">
            <v>0167 119550091019</v>
          </cell>
          <cell r="L280">
            <v>80</v>
          </cell>
          <cell r="M280">
            <v>32</v>
          </cell>
          <cell r="N280">
            <v>0</v>
          </cell>
          <cell r="O280">
            <v>0</v>
          </cell>
        </row>
        <row r="281">
          <cell r="A281">
            <v>4110</v>
          </cell>
          <cell r="B281" t="str">
            <v>MAHFOODH JAMIL SAID AL BAKRI</v>
          </cell>
          <cell r="C281" t="str">
            <v>PRODUCTION</v>
          </cell>
          <cell r="D281" t="str">
            <v>POLISHING</v>
          </cell>
          <cell r="E281" t="str">
            <v>OMN</v>
          </cell>
          <cell r="F281">
            <v>39753</v>
          </cell>
          <cell r="G281">
            <v>30318</v>
          </cell>
          <cell r="H281" t="str">
            <v>22R</v>
          </cell>
          <cell r="I281" t="str">
            <v>FURNITURE WOOD PAINTER</v>
          </cell>
          <cell r="J281" t="str">
            <v>BANK MUSCAT - SUWAIQ</v>
          </cell>
          <cell r="K281" t="str">
            <v>036 3002209540015</v>
          </cell>
          <cell r="L281">
            <v>120</v>
          </cell>
          <cell r="M281">
            <v>40</v>
          </cell>
          <cell r="N281">
            <v>0</v>
          </cell>
          <cell r="O281">
            <v>0</v>
          </cell>
        </row>
        <row r="282">
          <cell r="A282">
            <v>4111</v>
          </cell>
          <cell r="B282" t="str">
            <v>JASIM MOHAMED OBAID AL HINDI</v>
          </cell>
          <cell r="C282" t="str">
            <v>PRODUCTION</v>
          </cell>
          <cell r="D282" t="str">
            <v>POLISHING</v>
          </cell>
          <cell r="E282" t="str">
            <v>OMN</v>
          </cell>
          <cell r="F282">
            <v>39756</v>
          </cell>
          <cell r="G282">
            <v>29159</v>
          </cell>
          <cell r="H282" t="str">
            <v>22R</v>
          </cell>
          <cell r="I282" t="str">
            <v>FURNITURE WOOD PAINTER</v>
          </cell>
          <cell r="L282">
            <v>120</v>
          </cell>
          <cell r="M282">
            <v>40</v>
          </cell>
          <cell r="N282">
            <v>0</v>
          </cell>
          <cell r="O282">
            <v>0</v>
          </cell>
        </row>
        <row r="283">
          <cell r="A283">
            <v>4113</v>
          </cell>
          <cell r="B283" t="str">
            <v>ALI MURAD KHUDADAT AL BALUSHI</v>
          </cell>
          <cell r="C283" t="str">
            <v>PRODUCTION</v>
          </cell>
          <cell r="D283" t="str">
            <v>POLISHING</v>
          </cell>
          <cell r="E283" t="str">
            <v>OMN</v>
          </cell>
          <cell r="F283">
            <v>39817</v>
          </cell>
          <cell r="G283">
            <v>29925</v>
          </cell>
          <cell r="H283" t="str">
            <v>22R</v>
          </cell>
          <cell r="I283" t="str">
            <v>FURNITURE WOOD PAINTER</v>
          </cell>
          <cell r="L283">
            <v>120</v>
          </cell>
          <cell r="M283">
            <v>40</v>
          </cell>
          <cell r="N283">
            <v>0</v>
          </cell>
          <cell r="O283">
            <v>0</v>
          </cell>
        </row>
        <row r="284">
          <cell r="A284">
            <v>4114</v>
          </cell>
          <cell r="B284" t="str">
            <v>YAQOOB ALI SAID AL HATTALI`</v>
          </cell>
          <cell r="C284" t="str">
            <v>PRODUCTION</v>
          </cell>
          <cell r="D284" t="str">
            <v>POLISHING</v>
          </cell>
          <cell r="E284" t="str">
            <v>OMN</v>
          </cell>
          <cell r="F284">
            <v>39853</v>
          </cell>
          <cell r="G284">
            <v>32446</v>
          </cell>
          <cell r="H284" t="str">
            <v>22R</v>
          </cell>
          <cell r="I284" t="str">
            <v>FURNITURE WOOD PAINTER</v>
          </cell>
          <cell r="L284">
            <v>120</v>
          </cell>
          <cell r="M284">
            <v>40</v>
          </cell>
        </row>
        <row r="285">
          <cell r="A285">
            <v>4115</v>
          </cell>
          <cell r="B285" t="str">
            <v>SURENDREN DIVAKARAN</v>
          </cell>
          <cell r="C285" t="str">
            <v>PRODUCTION</v>
          </cell>
          <cell r="D285" t="str">
            <v>POLISHING</v>
          </cell>
          <cell r="E285" t="str">
            <v>EXP</v>
          </cell>
          <cell r="F285">
            <v>39870</v>
          </cell>
          <cell r="G285">
            <v>26789</v>
          </cell>
          <cell r="H285" t="str">
            <v>22R</v>
          </cell>
          <cell r="I285" t="str">
            <v>POLISHER</v>
          </cell>
          <cell r="L285">
            <v>70</v>
          </cell>
          <cell r="M285">
            <v>27</v>
          </cell>
        </row>
        <row r="286">
          <cell r="A286">
            <v>4116</v>
          </cell>
          <cell r="B286" t="str">
            <v>RAGHAVAN PILLI UNNIKRISHNAN</v>
          </cell>
          <cell r="C286" t="str">
            <v>PRODUCTION</v>
          </cell>
          <cell r="D286" t="str">
            <v>POLISHING</v>
          </cell>
          <cell r="E286" t="str">
            <v>EXP</v>
          </cell>
          <cell r="F286">
            <v>39870</v>
          </cell>
          <cell r="G286">
            <v>27908</v>
          </cell>
          <cell r="H286" t="str">
            <v>22R</v>
          </cell>
          <cell r="I286" t="str">
            <v>POLISHER</v>
          </cell>
          <cell r="L286">
            <v>65</v>
          </cell>
          <cell r="M286">
            <v>27</v>
          </cell>
        </row>
        <row r="287">
          <cell r="A287">
            <v>4117</v>
          </cell>
          <cell r="B287" t="str">
            <v>BALAKRISHNAN BALAGOPALAN</v>
          </cell>
          <cell r="C287" t="str">
            <v>PRODUCTION</v>
          </cell>
          <cell r="D287" t="str">
            <v>POLISHING</v>
          </cell>
          <cell r="E287" t="str">
            <v>EXP</v>
          </cell>
          <cell r="F287">
            <v>39870</v>
          </cell>
          <cell r="G287">
            <v>28530</v>
          </cell>
          <cell r="H287" t="str">
            <v>22R</v>
          </cell>
          <cell r="I287" t="str">
            <v>POLISHER</v>
          </cell>
          <cell r="L287">
            <v>65</v>
          </cell>
          <cell r="M287">
            <v>27</v>
          </cell>
        </row>
        <row r="288">
          <cell r="A288">
            <v>4119</v>
          </cell>
          <cell r="B288" t="str">
            <v>UMASANGAR RAJADURAI</v>
          </cell>
          <cell r="C288" t="str">
            <v>PRODUCTION</v>
          </cell>
          <cell r="D288" t="str">
            <v>POLISHING</v>
          </cell>
          <cell r="E288" t="str">
            <v>EXP</v>
          </cell>
          <cell r="F288">
            <v>39873</v>
          </cell>
          <cell r="G288">
            <v>26096</v>
          </cell>
          <cell r="H288" t="str">
            <v>22R</v>
          </cell>
          <cell r="I288" t="str">
            <v>POLISHER</v>
          </cell>
          <cell r="L288">
            <v>80</v>
          </cell>
          <cell r="M288">
            <v>28</v>
          </cell>
        </row>
        <row r="289">
          <cell r="A289">
            <v>4120</v>
          </cell>
          <cell r="B289" t="str">
            <v>JUDE JENATHAS ASEERVATHAM</v>
          </cell>
          <cell r="C289" t="str">
            <v>PRODUCTION</v>
          </cell>
          <cell r="D289" t="str">
            <v>POLISHING</v>
          </cell>
          <cell r="E289" t="str">
            <v>EXP</v>
          </cell>
          <cell r="F289">
            <v>39873</v>
          </cell>
          <cell r="G289">
            <v>25869</v>
          </cell>
          <cell r="H289" t="str">
            <v>22R</v>
          </cell>
          <cell r="I289" t="str">
            <v>POLISHER</v>
          </cell>
          <cell r="L289">
            <v>80</v>
          </cell>
          <cell r="M289">
            <v>28</v>
          </cell>
        </row>
        <row r="290">
          <cell r="A290">
            <v>4121</v>
          </cell>
          <cell r="B290" t="str">
            <v>BALAMUGAN NALLATHAMBI</v>
          </cell>
          <cell r="C290" t="str">
            <v>PRODUCTION</v>
          </cell>
          <cell r="D290" t="str">
            <v>GYPSUM</v>
          </cell>
          <cell r="E290" t="str">
            <v>EXP</v>
          </cell>
          <cell r="F290">
            <v>39873</v>
          </cell>
          <cell r="G290">
            <v>29738</v>
          </cell>
          <cell r="H290" t="str">
            <v>22R</v>
          </cell>
          <cell r="I290" t="str">
            <v>GYPSUM WORKER</v>
          </cell>
          <cell r="L290">
            <v>75</v>
          </cell>
          <cell r="M290">
            <v>27</v>
          </cell>
        </row>
        <row r="291">
          <cell r="A291">
            <v>4122</v>
          </cell>
          <cell r="B291" t="str">
            <v>VINOD VIJAYAN</v>
          </cell>
          <cell r="C291" t="str">
            <v>PRODUCTION</v>
          </cell>
          <cell r="D291" t="str">
            <v>POLISHING</v>
          </cell>
          <cell r="E291" t="str">
            <v>EXP</v>
          </cell>
          <cell r="F291">
            <v>39879</v>
          </cell>
          <cell r="G291">
            <v>29372</v>
          </cell>
          <cell r="H291" t="str">
            <v>22R</v>
          </cell>
          <cell r="I291" t="str">
            <v>POLISHER</v>
          </cell>
          <cell r="L291">
            <v>70</v>
          </cell>
          <cell r="M291">
            <v>27</v>
          </cell>
        </row>
        <row r="292">
          <cell r="A292">
            <v>4123</v>
          </cell>
          <cell r="B292" t="str">
            <v>ASHOK KUMAR PRAJAPATI</v>
          </cell>
          <cell r="C292" t="str">
            <v>PRODUCTION</v>
          </cell>
          <cell r="D292" t="str">
            <v>POLISHING</v>
          </cell>
          <cell r="E292" t="str">
            <v>EXP</v>
          </cell>
          <cell r="F292">
            <v>39889</v>
          </cell>
          <cell r="G292">
            <v>31594</v>
          </cell>
          <cell r="H292" t="str">
            <v>22R</v>
          </cell>
          <cell r="I292" t="str">
            <v>POLISHER</v>
          </cell>
          <cell r="L292">
            <v>70</v>
          </cell>
          <cell r="M292">
            <v>27</v>
          </cell>
        </row>
        <row r="293">
          <cell r="A293">
            <v>4124</v>
          </cell>
          <cell r="B293" t="str">
            <v>KAPPUMUGHATHU MOHAMMED MUSTHAFA</v>
          </cell>
          <cell r="C293" t="str">
            <v>PRODUCTION</v>
          </cell>
          <cell r="D293" t="str">
            <v>POLISHING</v>
          </cell>
          <cell r="E293" t="str">
            <v>EXP</v>
          </cell>
          <cell r="F293">
            <v>39891</v>
          </cell>
          <cell r="G293">
            <v>28638</v>
          </cell>
          <cell r="H293" t="str">
            <v>22R</v>
          </cell>
          <cell r="I293" t="str">
            <v>POLISHER</v>
          </cell>
          <cell r="L293">
            <v>70</v>
          </cell>
          <cell r="M293">
            <v>27</v>
          </cell>
        </row>
        <row r="294">
          <cell r="A294">
            <v>4125</v>
          </cell>
          <cell r="B294" t="str">
            <v>ANIKKADAN EASAL BABU</v>
          </cell>
          <cell r="C294" t="str">
            <v>PRODUCTION</v>
          </cell>
          <cell r="D294" t="str">
            <v>POLISHING</v>
          </cell>
          <cell r="E294" t="str">
            <v>EXP</v>
          </cell>
          <cell r="F294">
            <v>39891</v>
          </cell>
          <cell r="G294">
            <v>28997</v>
          </cell>
          <cell r="H294" t="str">
            <v>22R</v>
          </cell>
          <cell r="I294" t="str">
            <v>POLISHER</v>
          </cell>
          <cell r="L294">
            <v>70</v>
          </cell>
          <cell r="M294">
            <v>27</v>
          </cell>
        </row>
        <row r="295">
          <cell r="A295">
            <v>4126</v>
          </cell>
          <cell r="B295" t="str">
            <v>BABU LAL</v>
          </cell>
          <cell r="C295" t="str">
            <v>PRODUCTION</v>
          </cell>
          <cell r="D295" t="str">
            <v>GYPSUM</v>
          </cell>
          <cell r="E295" t="str">
            <v>EXP</v>
          </cell>
          <cell r="F295">
            <v>39904</v>
          </cell>
          <cell r="H295" t="str">
            <v>22R</v>
          </cell>
          <cell r="I295" t="str">
            <v>GYPSUM WORKER</v>
          </cell>
          <cell r="L295">
            <v>70</v>
          </cell>
          <cell r="M295">
            <v>27</v>
          </cell>
        </row>
        <row r="296">
          <cell r="A296">
            <v>5009</v>
          </cell>
          <cell r="B296" t="str">
            <v>GOPI K T</v>
          </cell>
          <cell r="C296" t="str">
            <v>PRODUCTION</v>
          </cell>
          <cell r="D296" t="str">
            <v>CARVING</v>
          </cell>
          <cell r="E296" t="str">
            <v>EXP</v>
          </cell>
          <cell r="F296">
            <v>33933</v>
          </cell>
          <cell r="G296">
            <v>21857</v>
          </cell>
          <cell r="H296" t="str">
            <v>22R</v>
          </cell>
          <cell r="I296" t="str">
            <v>CARVER</v>
          </cell>
          <cell r="J296" t="str">
            <v>O A B - RUWI</v>
          </cell>
          <cell r="K296" t="str">
            <v>3101 003762700</v>
          </cell>
          <cell r="L296">
            <v>93</v>
          </cell>
          <cell r="M296">
            <v>36</v>
          </cell>
          <cell r="N296">
            <v>0</v>
          </cell>
          <cell r="O296">
            <v>0</v>
          </cell>
        </row>
        <row r="297">
          <cell r="A297">
            <v>5010</v>
          </cell>
          <cell r="B297" t="str">
            <v>RAMAKRISHNAN SATHEESAN</v>
          </cell>
          <cell r="C297" t="str">
            <v>PRODUCTION</v>
          </cell>
          <cell r="D297" t="str">
            <v>CARVING</v>
          </cell>
          <cell r="E297" t="str">
            <v>EXP</v>
          </cell>
          <cell r="F297">
            <v>33933</v>
          </cell>
          <cell r="G297">
            <v>19216</v>
          </cell>
          <cell r="H297" t="str">
            <v>22R</v>
          </cell>
          <cell r="I297" t="str">
            <v>CARVER</v>
          </cell>
          <cell r="J297" t="str">
            <v>BANK MUSCAT - MAIN</v>
          </cell>
          <cell r="K297" t="str">
            <v>21 76107008401</v>
          </cell>
          <cell r="L297">
            <v>105</v>
          </cell>
          <cell r="M297">
            <v>36</v>
          </cell>
          <cell r="N297">
            <v>0</v>
          </cell>
          <cell r="O297">
            <v>0</v>
          </cell>
        </row>
        <row r="298">
          <cell r="A298">
            <v>5021</v>
          </cell>
          <cell r="B298" t="str">
            <v>HAMOOD ALI HAMDAN AL HINAI</v>
          </cell>
          <cell r="C298" t="str">
            <v>PRODUCTION</v>
          </cell>
          <cell r="D298" t="str">
            <v>UPHOLSTERY</v>
          </cell>
          <cell r="E298" t="str">
            <v>OMN</v>
          </cell>
          <cell r="F298">
            <v>39343</v>
          </cell>
          <cell r="G298">
            <v>30527</v>
          </cell>
          <cell r="H298" t="str">
            <v>22R</v>
          </cell>
          <cell r="I298" t="str">
            <v>ASSISTANT UPHOLSTERER</v>
          </cell>
          <cell r="J298" t="str">
            <v>BANK MUSCAT - GHALA</v>
          </cell>
          <cell r="K298" t="str">
            <v>059 265610084012</v>
          </cell>
          <cell r="L298">
            <v>140</v>
          </cell>
          <cell r="M298">
            <v>45</v>
          </cell>
          <cell r="N298">
            <v>0</v>
          </cell>
          <cell r="O298">
            <v>0</v>
          </cell>
        </row>
        <row r="299">
          <cell r="A299">
            <v>5029</v>
          </cell>
          <cell r="B299" t="str">
            <v>SHYAMJEE VISWAKARMA</v>
          </cell>
          <cell r="C299" t="str">
            <v>PRODUCTION</v>
          </cell>
          <cell r="D299" t="str">
            <v>ASSEMBLY</v>
          </cell>
          <cell r="E299" t="str">
            <v>EXP</v>
          </cell>
          <cell r="F299">
            <v>34105</v>
          </cell>
          <cell r="G299">
            <v>21559</v>
          </cell>
          <cell r="H299" t="str">
            <v>22R</v>
          </cell>
          <cell r="I299" t="str">
            <v>CARVER</v>
          </cell>
          <cell r="J299" t="str">
            <v>BANK MUSCAT - GHALA INDUSTRIAL</v>
          </cell>
          <cell r="K299" t="str">
            <v>0167 119580091015</v>
          </cell>
          <cell r="L299">
            <v>85</v>
          </cell>
          <cell r="M299">
            <v>36</v>
          </cell>
          <cell r="N299">
            <v>0</v>
          </cell>
          <cell r="O299">
            <v>0</v>
          </cell>
        </row>
        <row r="300">
          <cell r="A300">
            <v>5053</v>
          </cell>
          <cell r="B300" t="str">
            <v>RAJESH K P</v>
          </cell>
          <cell r="C300" t="str">
            <v>PRODUCTION</v>
          </cell>
          <cell r="D300" t="str">
            <v>MACHINE SHOP</v>
          </cell>
          <cell r="E300" t="str">
            <v>EXP</v>
          </cell>
          <cell r="F300">
            <v>38622</v>
          </cell>
          <cell r="G300">
            <v>30096</v>
          </cell>
          <cell r="H300" t="str">
            <v>21Q</v>
          </cell>
          <cell r="I300" t="str">
            <v>CARPENTER</v>
          </cell>
          <cell r="J300" t="str">
            <v>BANK MUSCAT - GHALA INDUSTRIAL</v>
          </cell>
          <cell r="K300" t="str">
            <v>0167 119590091014</v>
          </cell>
          <cell r="L300">
            <v>120</v>
          </cell>
          <cell r="M300">
            <v>32</v>
          </cell>
          <cell r="N300">
            <v>0</v>
          </cell>
          <cell r="O300">
            <v>0</v>
          </cell>
        </row>
        <row r="301">
          <cell r="A301">
            <v>5055</v>
          </cell>
          <cell r="B301" t="str">
            <v>TALWINDER SINGH</v>
          </cell>
          <cell r="C301" t="str">
            <v>PRODUCTION</v>
          </cell>
          <cell r="D301" t="str">
            <v>ASSEMBLY</v>
          </cell>
          <cell r="E301" t="str">
            <v>EXP</v>
          </cell>
          <cell r="F301">
            <v>38626</v>
          </cell>
          <cell r="G301">
            <v>29952</v>
          </cell>
          <cell r="H301" t="str">
            <v>21Q</v>
          </cell>
          <cell r="I301" t="str">
            <v>CARPENTER</v>
          </cell>
          <cell r="J301" t="str">
            <v>BANK MUSCAT - GHALA INDUSTRIAL</v>
          </cell>
          <cell r="K301" t="str">
            <v>0167 119600091012</v>
          </cell>
          <cell r="L301">
            <v>73</v>
          </cell>
          <cell r="M301">
            <v>32</v>
          </cell>
          <cell r="N301">
            <v>0</v>
          </cell>
          <cell r="O301">
            <v>0</v>
          </cell>
        </row>
        <row r="302">
          <cell r="A302">
            <v>5057</v>
          </cell>
          <cell r="B302" t="str">
            <v>RAVINDRAN KARVKODU RAMAN</v>
          </cell>
          <cell r="C302" t="str">
            <v>PRODUCTION</v>
          </cell>
          <cell r="D302" t="str">
            <v>ASSEMBLY</v>
          </cell>
          <cell r="E302" t="str">
            <v>EXP</v>
          </cell>
          <cell r="F302">
            <v>38627</v>
          </cell>
          <cell r="G302">
            <v>27169</v>
          </cell>
          <cell r="H302" t="str">
            <v>21Q</v>
          </cell>
          <cell r="I302" t="str">
            <v>CARPENTER</v>
          </cell>
          <cell r="J302" t="str">
            <v>BANK MUSCAT - GHALA INDUSTRIAL</v>
          </cell>
          <cell r="K302" t="str">
            <v>0167 119610091011</v>
          </cell>
          <cell r="L302">
            <v>80</v>
          </cell>
          <cell r="M302">
            <v>32</v>
          </cell>
          <cell r="N302">
            <v>0</v>
          </cell>
          <cell r="O302">
            <v>0</v>
          </cell>
        </row>
        <row r="303">
          <cell r="A303">
            <v>5062</v>
          </cell>
          <cell r="B303" t="str">
            <v>OMANA SATHEESH KUMAR</v>
          </cell>
          <cell r="C303" t="str">
            <v>PRODUCTION</v>
          </cell>
          <cell r="D303" t="str">
            <v>ASSEMBLY</v>
          </cell>
          <cell r="E303" t="str">
            <v>EXP</v>
          </cell>
          <cell r="F303">
            <v>38632</v>
          </cell>
          <cell r="G303">
            <v>24983</v>
          </cell>
          <cell r="H303" t="str">
            <v>21Q</v>
          </cell>
          <cell r="I303" t="str">
            <v>CARPENTER</v>
          </cell>
          <cell r="J303" t="str">
            <v>BANK MUSCAT - GHALA INDUSTRIAL</v>
          </cell>
          <cell r="K303" t="str">
            <v>0167 119620091010</v>
          </cell>
          <cell r="L303">
            <v>80</v>
          </cell>
          <cell r="M303">
            <v>32</v>
          </cell>
          <cell r="N303">
            <v>0</v>
          </cell>
          <cell r="O303">
            <v>0</v>
          </cell>
        </row>
        <row r="304">
          <cell r="A304">
            <v>5063</v>
          </cell>
          <cell r="B304" t="str">
            <v>SULTAN SAIF MOHAMMED AL FARSI</v>
          </cell>
          <cell r="C304" t="str">
            <v>PRODUCTION</v>
          </cell>
          <cell r="D304" t="str">
            <v>ASSEMBLY</v>
          </cell>
          <cell r="E304" t="str">
            <v>OMN</v>
          </cell>
          <cell r="F304">
            <v>38640</v>
          </cell>
          <cell r="G304">
            <v>30870</v>
          </cell>
          <cell r="H304" t="str">
            <v>22R</v>
          </cell>
          <cell r="I304" t="str">
            <v>ASSISTANT CARPENTER</v>
          </cell>
          <cell r="J304" t="str">
            <v>BANK MUSCAT - GHALA</v>
          </cell>
          <cell r="K304" t="str">
            <v>59 28579008401</v>
          </cell>
          <cell r="L304">
            <v>135</v>
          </cell>
          <cell r="M304">
            <v>65</v>
          </cell>
          <cell r="N304">
            <v>0</v>
          </cell>
          <cell r="O304">
            <v>0</v>
          </cell>
        </row>
        <row r="305">
          <cell r="A305">
            <v>5065</v>
          </cell>
          <cell r="B305" t="str">
            <v>THANGAVAL VILVAKUMAR</v>
          </cell>
          <cell r="C305" t="str">
            <v>FINANCE</v>
          </cell>
          <cell r="D305" t="str">
            <v>ACCOUNTS</v>
          </cell>
          <cell r="E305" t="str">
            <v>EXP</v>
          </cell>
          <cell r="F305">
            <v>38640</v>
          </cell>
          <cell r="G305">
            <v>29365</v>
          </cell>
          <cell r="H305" t="str">
            <v>18N</v>
          </cell>
          <cell r="I305" t="str">
            <v>ACCOUNTANT</v>
          </cell>
          <cell r="J305" t="str">
            <v>BANK MUSCAT - GHALA INDUSTRIAL</v>
          </cell>
          <cell r="K305" t="str">
            <v>0167 119630091019</v>
          </cell>
          <cell r="L305">
            <v>100</v>
          </cell>
          <cell r="M305">
            <v>92</v>
          </cell>
          <cell r="N305">
            <v>0</v>
          </cell>
          <cell r="O305">
            <v>50</v>
          </cell>
        </row>
        <row r="306">
          <cell r="A306">
            <v>5067</v>
          </cell>
          <cell r="B306" t="str">
            <v>KAMAL RAJ SEWAK</v>
          </cell>
          <cell r="C306" t="str">
            <v>PRODUCTION</v>
          </cell>
          <cell r="D306" t="str">
            <v>POLISHING</v>
          </cell>
          <cell r="E306" t="str">
            <v>EXP</v>
          </cell>
          <cell r="F306">
            <v>38673</v>
          </cell>
          <cell r="G306">
            <v>29707</v>
          </cell>
          <cell r="H306" t="str">
            <v>21Q</v>
          </cell>
          <cell r="I306" t="str">
            <v>CARPENTER</v>
          </cell>
          <cell r="J306" t="str">
            <v>BANK MUSCAT - GHALA INDUSTRIAL</v>
          </cell>
          <cell r="K306" t="str">
            <v>0167 119640091018</v>
          </cell>
          <cell r="L306">
            <v>70</v>
          </cell>
          <cell r="M306">
            <v>32</v>
          </cell>
          <cell r="N306">
            <v>0</v>
          </cell>
          <cell r="O306">
            <v>0</v>
          </cell>
        </row>
        <row r="307">
          <cell r="A307">
            <v>5070</v>
          </cell>
          <cell r="B307" t="str">
            <v>SUBRAMANIYAN KUMARAN</v>
          </cell>
          <cell r="C307" t="str">
            <v>PRODUCTION</v>
          </cell>
          <cell r="D307" t="str">
            <v>VEENERING</v>
          </cell>
          <cell r="E307" t="str">
            <v>EXP</v>
          </cell>
          <cell r="F307">
            <v>38713</v>
          </cell>
          <cell r="G307">
            <v>30061</v>
          </cell>
          <cell r="H307" t="str">
            <v>21Q</v>
          </cell>
          <cell r="I307" t="str">
            <v>FALSE CEILING INSTALLER</v>
          </cell>
          <cell r="J307" t="str">
            <v>BANK MUSCAT - GHALA INDUSTRIAL</v>
          </cell>
          <cell r="K307" t="str">
            <v>0167 119650091017</v>
          </cell>
          <cell r="L307">
            <v>80</v>
          </cell>
          <cell r="M307">
            <v>32</v>
          </cell>
          <cell r="N307">
            <v>0</v>
          </cell>
          <cell r="O307">
            <v>0</v>
          </cell>
        </row>
        <row r="308">
          <cell r="A308">
            <v>5077</v>
          </cell>
          <cell r="B308" t="str">
            <v>ALI GHULOOM ABDULLAH AL BALUSH</v>
          </cell>
          <cell r="C308" t="str">
            <v>PRODUCTION</v>
          </cell>
          <cell r="D308" t="str">
            <v>ASSEMBLY</v>
          </cell>
          <cell r="E308" t="str">
            <v>OMN</v>
          </cell>
          <cell r="F308">
            <v>39022</v>
          </cell>
          <cell r="G308">
            <v>31274</v>
          </cell>
          <cell r="H308" t="str">
            <v>22R</v>
          </cell>
          <cell r="I308" t="str">
            <v>CARPENTER</v>
          </cell>
          <cell r="J308" t="str">
            <v>BANK MUSCAT - GHALA</v>
          </cell>
          <cell r="K308" t="str">
            <v>59 26563008401</v>
          </cell>
          <cell r="L308">
            <v>135</v>
          </cell>
          <cell r="M308">
            <v>60</v>
          </cell>
          <cell r="N308">
            <v>0</v>
          </cell>
          <cell r="O308">
            <v>0</v>
          </cell>
        </row>
        <row r="309">
          <cell r="A309">
            <v>5078</v>
          </cell>
          <cell r="B309" t="str">
            <v>JAMIL KHUSUIF RAMAS AL BALUSHI</v>
          </cell>
          <cell r="C309" t="str">
            <v>PRODUCTION</v>
          </cell>
          <cell r="D309" t="str">
            <v>ASSEMBLY</v>
          </cell>
          <cell r="E309" t="str">
            <v>OMN</v>
          </cell>
          <cell r="F309">
            <v>39032</v>
          </cell>
          <cell r="G309">
            <v>31073</v>
          </cell>
          <cell r="H309" t="str">
            <v>22R</v>
          </cell>
          <cell r="I309" t="str">
            <v>CARPENTER</v>
          </cell>
          <cell r="J309" t="str">
            <v>BANK MUSCAT - GHALA INDUSTRIAL</v>
          </cell>
          <cell r="K309" t="str">
            <v>0167 1894284018</v>
          </cell>
          <cell r="L309">
            <v>140</v>
          </cell>
          <cell r="M309">
            <v>65</v>
          </cell>
          <cell r="N309">
            <v>0</v>
          </cell>
          <cell r="O309">
            <v>0</v>
          </cell>
        </row>
        <row r="310">
          <cell r="A310">
            <v>5079</v>
          </cell>
          <cell r="B310" t="str">
            <v>SAIF HAMED SULAIMAN AL SIYABI</v>
          </cell>
          <cell r="C310" t="str">
            <v>PRODUCTION</v>
          </cell>
          <cell r="D310" t="str">
            <v>POLISHING</v>
          </cell>
          <cell r="E310" t="str">
            <v>OMN</v>
          </cell>
          <cell r="F310">
            <v>39033</v>
          </cell>
          <cell r="G310">
            <v>30506</v>
          </cell>
          <cell r="H310" t="str">
            <v>22R</v>
          </cell>
          <cell r="I310" t="str">
            <v>CARPENTER</v>
          </cell>
          <cell r="J310" t="str">
            <v>BANK MUSCAT - SAMIAL</v>
          </cell>
          <cell r="K310" t="str">
            <v>044 202710084016</v>
          </cell>
          <cell r="L310">
            <v>140</v>
          </cell>
          <cell r="M310">
            <v>65</v>
          </cell>
          <cell r="N310">
            <v>0</v>
          </cell>
          <cell r="O310">
            <v>0</v>
          </cell>
        </row>
        <row r="311">
          <cell r="A311">
            <v>5082</v>
          </cell>
          <cell r="B311" t="str">
            <v>YAHYA ABDULLAH SALIM AL HARTHI</v>
          </cell>
          <cell r="C311" t="str">
            <v>PRODUCTION</v>
          </cell>
          <cell r="D311" t="str">
            <v>ASSEMBLY</v>
          </cell>
          <cell r="E311" t="str">
            <v>OMN</v>
          </cell>
          <cell r="F311">
            <v>39508</v>
          </cell>
          <cell r="G311">
            <v>29473</v>
          </cell>
          <cell r="H311" t="str">
            <v>22R</v>
          </cell>
          <cell r="I311" t="str">
            <v>CARPENTER</v>
          </cell>
          <cell r="J311" t="str">
            <v>BANK MUSCAT - MABELAH</v>
          </cell>
          <cell r="K311" t="str">
            <v>54 194120084018</v>
          </cell>
          <cell r="L311">
            <v>130</v>
          </cell>
          <cell r="M311">
            <v>55</v>
          </cell>
          <cell r="N311">
            <v>0</v>
          </cell>
          <cell r="O311">
            <v>0</v>
          </cell>
        </row>
        <row r="312">
          <cell r="A312">
            <v>5083</v>
          </cell>
          <cell r="B312" t="str">
            <v>MOHAMMED NASER SALIM AL DHUHLI</v>
          </cell>
          <cell r="C312" t="str">
            <v>PRODUCTION</v>
          </cell>
          <cell r="D312" t="str">
            <v>ASSEMBLY</v>
          </cell>
          <cell r="E312" t="str">
            <v>OMN</v>
          </cell>
          <cell r="F312">
            <v>39508</v>
          </cell>
          <cell r="G312">
            <v>32784</v>
          </cell>
          <cell r="H312" t="str">
            <v>22R</v>
          </cell>
          <cell r="I312" t="str">
            <v>CARPENTER</v>
          </cell>
          <cell r="J312" t="str">
            <v>BANK MUSCAT - GHALA</v>
          </cell>
          <cell r="K312" t="str">
            <v>059 830190084010</v>
          </cell>
          <cell r="L312">
            <v>130</v>
          </cell>
          <cell r="M312">
            <v>55</v>
          </cell>
          <cell r="N312">
            <v>0</v>
          </cell>
          <cell r="O312">
            <v>0</v>
          </cell>
        </row>
        <row r="313">
          <cell r="A313">
            <v>5084</v>
          </cell>
          <cell r="B313" t="str">
            <v>BADAR HUMAID HAMED AL AMRI</v>
          </cell>
          <cell r="C313" t="str">
            <v>PRODUCTION</v>
          </cell>
          <cell r="D313" t="str">
            <v>VEENERING</v>
          </cell>
          <cell r="E313" t="str">
            <v>OMN</v>
          </cell>
          <cell r="F313">
            <v>39697</v>
          </cell>
          <cell r="G313">
            <v>31794</v>
          </cell>
          <cell r="H313" t="str">
            <v>22R</v>
          </cell>
          <cell r="I313" t="str">
            <v>ASSISTANT CARPENTER</v>
          </cell>
          <cell r="J313" t="str">
            <v>BANK MUSCAT - IZKI</v>
          </cell>
          <cell r="K313" t="str">
            <v>0051 215110084014</v>
          </cell>
          <cell r="L313">
            <v>120</v>
          </cell>
          <cell r="M313">
            <v>55</v>
          </cell>
          <cell r="N313">
            <v>0</v>
          </cell>
          <cell r="O313">
            <v>0</v>
          </cell>
        </row>
        <row r="314">
          <cell r="A314">
            <v>5085</v>
          </cell>
          <cell r="B314" t="str">
            <v>NASR NASSER MUFTAH AL RAHBI</v>
          </cell>
          <cell r="C314" t="str">
            <v>PRODUCTION</v>
          </cell>
          <cell r="D314" t="str">
            <v>VEENERING</v>
          </cell>
          <cell r="E314" t="str">
            <v>OMN</v>
          </cell>
          <cell r="F314">
            <v>39753</v>
          </cell>
          <cell r="G314">
            <v>31891</v>
          </cell>
          <cell r="H314" t="str">
            <v>22R</v>
          </cell>
          <cell r="I314" t="str">
            <v>FURNITURE WOOD WORKER</v>
          </cell>
          <cell r="L314">
            <v>120</v>
          </cell>
          <cell r="M314">
            <v>40</v>
          </cell>
          <cell r="N314">
            <v>0</v>
          </cell>
          <cell r="O314">
            <v>0</v>
          </cell>
        </row>
        <row r="315">
          <cell r="A315">
            <v>5086</v>
          </cell>
          <cell r="B315" t="str">
            <v>SULAIMAN MASOUD SALEEM AL BUSA</v>
          </cell>
          <cell r="C315" t="str">
            <v>PRODUCTION</v>
          </cell>
          <cell r="D315" t="str">
            <v>VEENERING</v>
          </cell>
          <cell r="E315" t="str">
            <v>OMN</v>
          </cell>
          <cell r="F315">
            <v>39753</v>
          </cell>
          <cell r="G315">
            <v>32732</v>
          </cell>
          <cell r="H315" t="str">
            <v>22R</v>
          </cell>
          <cell r="I315" t="str">
            <v>FURNITURE WOOD WORKER</v>
          </cell>
          <cell r="L315">
            <v>120</v>
          </cell>
          <cell r="M315">
            <v>40</v>
          </cell>
          <cell r="N315">
            <v>0</v>
          </cell>
          <cell r="O315">
            <v>0</v>
          </cell>
        </row>
        <row r="316">
          <cell r="A316">
            <v>5087</v>
          </cell>
          <cell r="B316" t="str">
            <v>TALIB JUMA KHAMIS AL BUSAID</v>
          </cell>
          <cell r="C316" t="str">
            <v>PRODUCTION</v>
          </cell>
          <cell r="D316" t="str">
            <v>MACHINE SHOP</v>
          </cell>
          <cell r="E316" t="str">
            <v>OMN</v>
          </cell>
          <cell r="F316">
            <v>39754</v>
          </cell>
          <cell r="G316">
            <v>27551</v>
          </cell>
          <cell r="H316" t="str">
            <v>22R</v>
          </cell>
          <cell r="I316" t="str">
            <v>FURNITURE WOOD WORKER</v>
          </cell>
          <cell r="L316">
            <v>120</v>
          </cell>
          <cell r="M316">
            <v>40</v>
          </cell>
          <cell r="N316">
            <v>0</v>
          </cell>
          <cell r="O316">
            <v>0</v>
          </cell>
        </row>
        <row r="317">
          <cell r="A317">
            <v>5088</v>
          </cell>
          <cell r="B317" t="str">
            <v>AWADH ABDULLAH MOHAMED AL SALH</v>
          </cell>
          <cell r="C317" t="str">
            <v>PRODUCTION</v>
          </cell>
          <cell r="D317" t="str">
            <v>ASSEMBLY</v>
          </cell>
          <cell r="E317" t="str">
            <v>OMN</v>
          </cell>
          <cell r="F317">
            <v>39748</v>
          </cell>
          <cell r="G317">
            <v>29862</v>
          </cell>
          <cell r="H317" t="str">
            <v>22R</v>
          </cell>
          <cell r="I317" t="str">
            <v>FURNITURE WOOD WORKER</v>
          </cell>
          <cell r="L317">
            <v>120</v>
          </cell>
          <cell r="M317">
            <v>40</v>
          </cell>
          <cell r="N317">
            <v>0</v>
          </cell>
          <cell r="O317">
            <v>0</v>
          </cell>
        </row>
        <row r="318">
          <cell r="A318">
            <v>5089</v>
          </cell>
          <cell r="B318" t="str">
            <v>AHMED KHAMIS DADEEN AL BALUSHI</v>
          </cell>
          <cell r="C318" t="str">
            <v>PRODUCTION</v>
          </cell>
          <cell r="D318" t="str">
            <v>ASSEMBLY</v>
          </cell>
          <cell r="E318" t="str">
            <v>OMN</v>
          </cell>
          <cell r="F318">
            <v>39770</v>
          </cell>
          <cell r="G318">
            <v>31708</v>
          </cell>
          <cell r="H318" t="str">
            <v>22R</v>
          </cell>
          <cell r="I318" t="str">
            <v>FURNITURE WOOD WORKER</v>
          </cell>
          <cell r="L318">
            <v>120</v>
          </cell>
          <cell r="M318">
            <v>40</v>
          </cell>
          <cell r="N318">
            <v>0</v>
          </cell>
          <cell r="O318">
            <v>0</v>
          </cell>
        </row>
        <row r="319">
          <cell r="A319">
            <v>5090</v>
          </cell>
          <cell r="B319" t="str">
            <v>HAMDAN KHAMIS KHALAF AL HATABI</v>
          </cell>
          <cell r="C319" t="str">
            <v>PRODUCTION</v>
          </cell>
          <cell r="D319" t="str">
            <v>ASSEMBLY</v>
          </cell>
          <cell r="E319" t="str">
            <v>OMN</v>
          </cell>
          <cell r="F319">
            <v>39818</v>
          </cell>
          <cell r="G319">
            <v>30621</v>
          </cell>
          <cell r="H319" t="str">
            <v>22R</v>
          </cell>
          <cell r="I319" t="str">
            <v>FURNITURE WOOD WORKER</v>
          </cell>
          <cell r="L319">
            <v>120</v>
          </cell>
          <cell r="M319">
            <v>40</v>
          </cell>
          <cell r="N319">
            <v>0</v>
          </cell>
          <cell r="O319">
            <v>0</v>
          </cell>
        </row>
        <row r="320">
          <cell r="A320">
            <v>5091</v>
          </cell>
          <cell r="B320" t="str">
            <v>AHAMED ABDULLAH RASHID AL SAADI</v>
          </cell>
          <cell r="C320" t="str">
            <v>PRODUCTION</v>
          </cell>
          <cell r="D320" t="str">
            <v>ASSEMBLY</v>
          </cell>
          <cell r="E320" t="str">
            <v>OMN</v>
          </cell>
          <cell r="F320">
            <v>39846</v>
          </cell>
          <cell r="G320">
            <v>30709</v>
          </cell>
          <cell r="H320" t="str">
            <v>20P</v>
          </cell>
          <cell r="I320" t="str">
            <v>FURNITURE WOOD WORKER</v>
          </cell>
          <cell r="L320">
            <v>120</v>
          </cell>
          <cell r="M320">
            <v>80</v>
          </cell>
        </row>
        <row r="321">
          <cell r="A321">
            <v>5092</v>
          </cell>
          <cell r="B321" t="str">
            <v>GOPI MANIKANTAN</v>
          </cell>
          <cell r="C321" t="str">
            <v>PRODUCTION</v>
          </cell>
          <cell r="D321" t="str">
            <v>ASSEMBLY</v>
          </cell>
          <cell r="E321" t="str">
            <v>EXP</v>
          </cell>
          <cell r="F321">
            <v>39865</v>
          </cell>
          <cell r="G321">
            <v>24894</v>
          </cell>
          <cell r="H321" t="str">
            <v>22R</v>
          </cell>
          <cell r="I321" t="str">
            <v>CARPENTER</v>
          </cell>
          <cell r="L321">
            <v>100</v>
          </cell>
          <cell r="M321">
            <v>27</v>
          </cell>
        </row>
        <row r="322">
          <cell r="A322">
            <v>5093</v>
          </cell>
          <cell r="B322" t="str">
            <v>VASSANTHA REJI</v>
          </cell>
          <cell r="C322" t="str">
            <v>PRODUCTION</v>
          </cell>
          <cell r="D322" t="str">
            <v>ASSEMBLY</v>
          </cell>
          <cell r="E322" t="str">
            <v>EXP</v>
          </cell>
          <cell r="F322">
            <v>39865</v>
          </cell>
          <cell r="G322">
            <v>29375</v>
          </cell>
          <cell r="H322" t="str">
            <v>22R</v>
          </cell>
          <cell r="I322" t="str">
            <v>CARPENTER</v>
          </cell>
          <cell r="L322">
            <v>80</v>
          </cell>
          <cell r="M322">
            <v>27</v>
          </cell>
        </row>
        <row r="323">
          <cell r="A323">
            <v>5094</v>
          </cell>
          <cell r="B323" t="str">
            <v>PARAKKAL SANKARANKANDI SANTOSH</v>
          </cell>
          <cell r="C323" t="str">
            <v>PRODUCTION</v>
          </cell>
          <cell r="D323" t="str">
            <v>ASSEMBLY</v>
          </cell>
          <cell r="E323" t="str">
            <v>EXP</v>
          </cell>
          <cell r="F323">
            <v>39871</v>
          </cell>
          <cell r="G323">
            <v>25948</v>
          </cell>
          <cell r="H323" t="str">
            <v>22R</v>
          </cell>
          <cell r="I323" t="str">
            <v>CARPENTER</v>
          </cell>
          <cell r="L323">
            <v>80</v>
          </cell>
          <cell r="M323">
            <v>27</v>
          </cell>
          <cell r="N323">
            <v>0</v>
          </cell>
          <cell r="O323">
            <v>0</v>
          </cell>
        </row>
        <row r="324">
          <cell r="A324">
            <v>5095</v>
          </cell>
          <cell r="B324" t="str">
            <v>RATNAKARAN ADIYODI CHATTAYIL</v>
          </cell>
          <cell r="C324" t="str">
            <v>PRODUCTION</v>
          </cell>
          <cell r="D324" t="str">
            <v>ASSEMBLY</v>
          </cell>
          <cell r="E324" t="str">
            <v>EXP</v>
          </cell>
          <cell r="F324">
            <v>39871</v>
          </cell>
          <cell r="G324">
            <v>24622</v>
          </cell>
          <cell r="H324" t="str">
            <v>22R</v>
          </cell>
          <cell r="I324" t="str">
            <v>CARPENTER</v>
          </cell>
          <cell r="L324">
            <v>80</v>
          </cell>
          <cell r="M324">
            <v>27</v>
          </cell>
          <cell r="N324">
            <v>0</v>
          </cell>
          <cell r="O324">
            <v>0</v>
          </cell>
        </row>
        <row r="325">
          <cell r="A325">
            <v>5096</v>
          </cell>
          <cell r="B325" t="str">
            <v>THEKKINI PURAYIL SAJITH</v>
          </cell>
          <cell r="C325" t="str">
            <v>PRODUCTION</v>
          </cell>
          <cell r="D325" t="str">
            <v>ASSEMBLY</v>
          </cell>
          <cell r="E325" t="str">
            <v>EXP</v>
          </cell>
          <cell r="F325">
            <v>39870</v>
          </cell>
          <cell r="G325">
            <v>29726</v>
          </cell>
          <cell r="H325" t="str">
            <v>22R</v>
          </cell>
          <cell r="I325" t="str">
            <v>CARPENTER</v>
          </cell>
          <cell r="L325">
            <v>65</v>
          </cell>
          <cell r="M325">
            <v>27</v>
          </cell>
        </row>
        <row r="326">
          <cell r="A326">
            <v>5097</v>
          </cell>
          <cell r="B326" t="str">
            <v>NISHANTH KAVULLATHIL</v>
          </cell>
          <cell r="C326" t="str">
            <v>PRODUCTION</v>
          </cell>
          <cell r="D326" t="str">
            <v>ASSEMBLY</v>
          </cell>
          <cell r="E326" t="str">
            <v>EXP</v>
          </cell>
          <cell r="F326">
            <v>39872</v>
          </cell>
          <cell r="G326">
            <v>30042</v>
          </cell>
          <cell r="H326" t="str">
            <v>22R</v>
          </cell>
          <cell r="I326" t="str">
            <v>CARPENTER</v>
          </cell>
          <cell r="L326">
            <v>80</v>
          </cell>
          <cell r="M326">
            <v>27</v>
          </cell>
        </row>
        <row r="327">
          <cell r="A327">
            <v>5098</v>
          </cell>
          <cell r="B327" t="str">
            <v>NANU ASARI BALAN</v>
          </cell>
          <cell r="C327" t="str">
            <v>PRODUCTION</v>
          </cell>
          <cell r="D327" t="str">
            <v>ASSEMBLY</v>
          </cell>
          <cell r="E327" t="str">
            <v>EXP</v>
          </cell>
          <cell r="F327">
            <v>39874</v>
          </cell>
          <cell r="G327">
            <v>18331</v>
          </cell>
          <cell r="H327" t="str">
            <v>22R</v>
          </cell>
          <cell r="I327" t="str">
            <v>CARPENTER</v>
          </cell>
          <cell r="L327">
            <v>135</v>
          </cell>
          <cell r="M327">
            <v>27</v>
          </cell>
        </row>
        <row r="328">
          <cell r="A328">
            <v>5099</v>
          </cell>
          <cell r="B328" t="str">
            <v>KHALFAN ALI NASEEB AL MAAWALI</v>
          </cell>
          <cell r="C328" t="str">
            <v>PRODUCTION</v>
          </cell>
          <cell r="D328" t="str">
            <v>ASSEMBLY</v>
          </cell>
          <cell r="E328" t="str">
            <v>OMN</v>
          </cell>
          <cell r="F328">
            <v>39887</v>
          </cell>
          <cell r="G328">
            <v>25569</v>
          </cell>
          <cell r="H328" t="str">
            <v>22R</v>
          </cell>
          <cell r="I328" t="str">
            <v>FURNITURE WOOD WORKER</v>
          </cell>
          <cell r="L328">
            <v>120</v>
          </cell>
          <cell r="M328">
            <v>40</v>
          </cell>
        </row>
        <row r="329">
          <cell r="A329">
            <v>5100</v>
          </cell>
          <cell r="B329" t="str">
            <v>ABDUL BASHEER ANIKADAN</v>
          </cell>
          <cell r="C329" t="str">
            <v>PRODUCTION</v>
          </cell>
          <cell r="D329" t="str">
            <v>ASSEMBLY</v>
          </cell>
          <cell r="E329" t="str">
            <v>EXP</v>
          </cell>
          <cell r="F329">
            <v>39891</v>
          </cell>
          <cell r="G329">
            <v>27494</v>
          </cell>
          <cell r="H329" t="str">
            <v>22R</v>
          </cell>
          <cell r="I329" t="str">
            <v>CARPENTER</v>
          </cell>
          <cell r="L329">
            <v>70</v>
          </cell>
          <cell r="M329">
            <v>27</v>
          </cell>
        </row>
        <row r="330">
          <cell r="A330" t="str">
            <v>P00279</v>
          </cell>
          <cell r="B330" t="str">
            <v>SATHEESH KUMAR</v>
          </cell>
          <cell r="C330" t="str">
            <v>PROJECTS</v>
          </cell>
          <cell r="D330" t="str">
            <v>PLANNING AND PRODUCTION CONTROL</v>
          </cell>
          <cell r="E330" t="str">
            <v>EXP</v>
          </cell>
          <cell r="F330">
            <v>33962</v>
          </cell>
          <cell r="G330">
            <v>24973</v>
          </cell>
          <cell r="H330" t="str">
            <v>15K</v>
          </cell>
          <cell r="I330" t="str">
            <v>SUPERVISOR</v>
          </cell>
          <cell r="J330" t="str">
            <v>H S B C - BAF</v>
          </cell>
          <cell r="K330" t="str">
            <v>002 233369 001</v>
          </cell>
          <cell r="L330">
            <v>335</v>
          </cell>
          <cell r="M330">
            <v>402</v>
          </cell>
          <cell r="N330">
            <v>0</v>
          </cell>
          <cell r="O330">
            <v>0</v>
          </cell>
        </row>
        <row r="331">
          <cell r="A331" t="str">
            <v>P00309</v>
          </cell>
          <cell r="B331" t="str">
            <v>LAD GOVIND</v>
          </cell>
          <cell r="C331" t="str">
            <v>PROJECTS</v>
          </cell>
          <cell r="D331" t="str">
            <v>DESIGN AND DRAWING</v>
          </cell>
          <cell r="E331" t="str">
            <v>EXP</v>
          </cell>
          <cell r="F331">
            <v>27335</v>
          </cell>
          <cell r="G331">
            <v>19342</v>
          </cell>
          <cell r="H331" t="str">
            <v>18N</v>
          </cell>
          <cell r="I331" t="str">
            <v>JR.SETTER OUT</v>
          </cell>
          <cell r="J331" t="str">
            <v>N B O - AZAIBA</v>
          </cell>
          <cell r="K331" t="str">
            <v>1051 365740017</v>
          </cell>
          <cell r="L331">
            <v>227</v>
          </cell>
          <cell r="M331">
            <v>163</v>
          </cell>
          <cell r="N331">
            <v>0</v>
          </cell>
          <cell r="O331">
            <v>100</v>
          </cell>
        </row>
        <row r="332">
          <cell r="A332" t="str">
            <v>P00310</v>
          </cell>
          <cell r="B332" t="str">
            <v>T VISHWANATHAN</v>
          </cell>
          <cell r="C332" t="str">
            <v>PROJECTS</v>
          </cell>
          <cell r="D332" t="str">
            <v>DESIGN AND DRAWING</v>
          </cell>
          <cell r="E332" t="str">
            <v>EXP</v>
          </cell>
          <cell r="F332">
            <v>29819</v>
          </cell>
          <cell r="G332">
            <v>20652</v>
          </cell>
          <cell r="H332" t="str">
            <v>16LS</v>
          </cell>
          <cell r="I332" t="str">
            <v>SETTER OUT</v>
          </cell>
          <cell r="J332" t="str">
            <v>STD CHARTERED BANK - RUWI</v>
          </cell>
          <cell r="K332" t="str">
            <v>18-1106074-01</v>
          </cell>
          <cell r="L332">
            <v>300</v>
          </cell>
          <cell r="M332">
            <v>215</v>
          </cell>
          <cell r="N332">
            <v>0</v>
          </cell>
          <cell r="O332">
            <v>89</v>
          </cell>
        </row>
        <row r="333">
          <cell r="A333" t="str">
            <v>P00502</v>
          </cell>
          <cell r="B333" t="str">
            <v>VASU ASHOKAN</v>
          </cell>
          <cell r="C333" t="str">
            <v>PROJECTS</v>
          </cell>
          <cell r="D333" t="str">
            <v>PLANNING AND PRODUCTION CONTROL</v>
          </cell>
          <cell r="E333" t="str">
            <v>EXP</v>
          </cell>
          <cell r="F333">
            <v>30731</v>
          </cell>
          <cell r="G333">
            <v>20518</v>
          </cell>
          <cell r="H333" t="str">
            <v>15K</v>
          </cell>
          <cell r="I333" t="str">
            <v>SUPERVISOR</v>
          </cell>
          <cell r="J333" t="str">
            <v>BANK MUSCAT - GHALA</v>
          </cell>
          <cell r="K333" t="str">
            <v>59 20673008401</v>
          </cell>
          <cell r="L333">
            <v>440</v>
          </cell>
          <cell r="M333">
            <v>454</v>
          </cell>
          <cell r="N333">
            <v>0</v>
          </cell>
          <cell r="O333">
            <v>0</v>
          </cell>
        </row>
        <row r="334">
          <cell r="A334" t="str">
            <v>P00809</v>
          </cell>
          <cell r="B334" t="str">
            <v>V S ACHARYA</v>
          </cell>
          <cell r="C334" t="str">
            <v>PROJECTS</v>
          </cell>
          <cell r="D334" t="str">
            <v>DESIGN AND DRAWING</v>
          </cell>
          <cell r="E334" t="str">
            <v>EXP</v>
          </cell>
          <cell r="F334">
            <v>31211</v>
          </cell>
          <cell r="G334">
            <v>21897</v>
          </cell>
          <cell r="H334" t="str">
            <v>15K</v>
          </cell>
          <cell r="I334" t="str">
            <v>SETTER OUT</v>
          </cell>
          <cell r="J334" t="str">
            <v>STD CHARTERED BANK - RUWI</v>
          </cell>
          <cell r="K334" t="str">
            <v>18 1119591 01</v>
          </cell>
          <cell r="L334">
            <v>400</v>
          </cell>
          <cell r="M334">
            <v>385</v>
          </cell>
          <cell r="N334">
            <v>0</v>
          </cell>
          <cell r="O334">
            <v>0</v>
          </cell>
        </row>
        <row r="335">
          <cell r="A335" t="str">
            <v>P00821</v>
          </cell>
          <cell r="B335" t="str">
            <v>G M UDAYAN</v>
          </cell>
          <cell r="C335" t="str">
            <v>PROJECTS</v>
          </cell>
          <cell r="D335" t="str">
            <v>CONTRACTS DEPARTMENT</v>
          </cell>
          <cell r="E335" t="str">
            <v>EXP</v>
          </cell>
          <cell r="F335">
            <v>31225</v>
          </cell>
          <cell r="G335">
            <v>22050</v>
          </cell>
          <cell r="H335" t="str">
            <v>17M</v>
          </cell>
          <cell r="I335" t="str">
            <v>SITE SUPERVISOR</v>
          </cell>
          <cell r="J335" t="str">
            <v>H S B C - BAF</v>
          </cell>
          <cell r="K335" t="str">
            <v>002 237923 035</v>
          </cell>
          <cell r="L335">
            <v>345</v>
          </cell>
          <cell r="M335">
            <v>205</v>
          </cell>
          <cell r="N335">
            <v>0</v>
          </cell>
          <cell r="O335">
            <v>150</v>
          </cell>
        </row>
        <row r="336">
          <cell r="A336" t="str">
            <v>P00824</v>
          </cell>
          <cell r="B336" t="str">
            <v>MADHAVAN ASSARI</v>
          </cell>
          <cell r="C336" t="str">
            <v>PROJECTS</v>
          </cell>
          <cell r="D336" t="str">
            <v>PLANNING AND PRODUCTION CONTROL</v>
          </cell>
          <cell r="E336" t="str">
            <v>EXP</v>
          </cell>
          <cell r="F336">
            <v>31225</v>
          </cell>
          <cell r="G336">
            <v>20056</v>
          </cell>
          <cell r="H336" t="str">
            <v>16LS</v>
          </cell>
          <cell r="I336" t="str">
            <v>SUPERVISOR</v>
          </cell>
          <cell r="J336" t="str">
            <v>STD CHARTERED BANK - RUWI</v>
          </cell>
          <cell r="K336" t="str">
            <v>18 1103970 01</v>
          </cell>
          <cell r="L336">
            <v>320</v>
          </cell>
          <cell r="M336">
            <v>221</v>
          </cell>
          <cell r="N336">
            <v>0</v>
          </cell>
          <cell r="O336">
            <v>135</v>
          </cell>
        </row>
        <row r="337">
          <cell r="A337" t="str">
            <v>P00861</v>
          </cell>
          <cell r="B337" t="str">
            <v>MANOJBHAI  D PRAJAPATI</v>
          </cell>
          <cell r="C337" t="str">
            <v>PROJECTS</v>
          </cell>
          <cell r="D337" t="str">
            <v>DESIGN AND DRAWING</v>
          </cell>
          <cell r="E337" t="str">
            <v>EXP</v>
          </cell>
          <cell r="F337">
            <v>33374</v>
          </cell>
          <cell r="G337">
            <v>23526</v>
          </cell>
          <cell r="H337" t="str">
            <v>15K</v>
          </cell>
          <cell r="I337" t="str">
            <v>SETTER OUT</v>
          </cell>
          <cell r="J337" t="str">
            <v>STD CHARTERED BANK - RUWI</v>
          </cell>
          <cell r="K337" t="str">
            <v>18 1107674 01</v>
          </cell>
          <cell r="L337">
            <v>400</v>
          </cell>
          <cell r="M337">
            <v>385</v>
          </cell>
          <cell r="N337">
            <v>0</v>
          </cell>
          <cell r="O337">
            <v>0</v>
          </cell>
        </row>
        <row r="338">
          <cell r="A338" t="str">
            <v>P00866</v>
          </cell>
          <cell r="B338" t="str">
            <v>ALBERT RAJKUMAR M</v>
          </cell>
          <cell r="C338" t="str">
            <v>PROJECTS</v>
          </cell>
          <cell r="D338" t="str">
            <v>DESIGN AND DRAWING</v>
          </cell>
          <cell r="E338" t="str">
            <v>EXP</v>
          </cell>
          <cell r="F338">
            <v>33400</v>
          </cell>
          <cell r="G338">
            <v>20668</v>
          </cell>
          <cell r="H338" t="str">
            <v>18N</v>
          </cell>
          <cell r="I338" t="str">
            <v>SETTER OUT</v>
          </cell>
          <cell r="J338" t="str">
            <v>H S B C - BAF</v>
          </cell>
          <cell r="K338" t="str">
            <v>002 232858 035</v>
          </cell>
          <cell r="L338">
            <v>220</v>
          </cell>
          <cell r="M338">
            <v>145</v>
          </cell>
          <cell r="N338">
            <v>0</v>
          </cell>
          <cell r="O338">
            <v>89</v>
          </cell>
        </row>
        <row r="339">
          <cell r="A339" t="str">
            <v>P00894</v>
          </cell>
          <cell r="B339" t="str">
            <v>SUNDARAN PULLIYASSER</v>
          </cell>
          <cell r="C339" t="str">
            <v>SALES AND MARKETING</v>
          </cell>
          <cell r="D339" t="str">
            <v>ESTIMATION DEPARTMENT</v>
          </cell>
          <cell r="E339" t="str">
            <v>EXP</v>
          </cell>
          <cell r="F339">
            <v>33736</v>
          </cell>
          <cell r="G339">
            <v>23883</v>
          </cell>
          <cell r="H339" t="str">
            <v>16LS</v>
          </cell>
          <cell r="I339" t="str">
            <v>ESTIMATOR</v>
          </cell>
          <cell r="J339" t="str">
            <v>STD CHARTERED BANK - RUWI</v>
          </cell>
          <cell r="K339" t="str">
            <v>18 1102613 01</v>
          </cell>
          <cell r="L339">
            <v>400</v>
          </cell>
          <cell r="M339">
            <v>213</v>
          </cell>
          <cell r="N339">
            <v>0</v>
          </cell>
          <cell r="O339">
            <v>90</v>
          </cell>
        </row>
        <row r="340">
          <cell r="A340" t="str">
            <v>P01192</v>
          </cell>
          <cell r="B340" t="str">
            <v>POORNACHANDRA UDAYA KUMAR SHET</v>
          </cell>
          <cell r="C340" t="str">
            <v>PROJECTS</v>
          </cell>
          <cell r="D340" t="str">
            <v>PROCUREMENT DEPARTMENTR</v>
          </cell>
          <cell r="E340" t="str">
            <v>EXP</v>
          </cell>
          <cell r="F340">
            <v>37485</v>
          </cell>
          <cell r="G340">
            <v>27893</v>
          </cell>
          <cell r="H340" t="str">
            <v>16LS</v>
          </cell>
          <cell r="I340" t="str">
            <v>PURCHASE OFFICER</v>
          </cell>
          <cell r="J340" t="str">
            <v>H S B C - BAF</v>
          </cell>
          <cell r="K340" t="str">
            <v>002 275196 035</v>
          </cell>
          <cell r="L340">
            <v>375</v>
          </cell>
          <cell r="M340">
            <v>195</v>
          </cell>
          <cell r="N340">
            <v>0</v>
          </cell>
          <cell r="O340">
            <v>115</v>
          </cell>
        </row>
        <row r="341">
          <cell r="A341" t="str">
            <v>P01207</v>
          </cell>
          <cell r="B341" t="str">
            <v>A D RANJITH GNANASIRI</v>
          </cell>
          <cell r="C341" t="str">
            <v>PROJECTS</v>
          </cell>
          <cell r="D341" t="str">
            <v>DESIGN AND DRAWING</v>
          </cell>
          <cell r="E341" t="str">
            <v>EXP</v>
          </cell>
          <cell r="F341">
            <v>34351</v>
          </cell>
          <cell r="G341">
            <v>19060</v>
          </cell>
          <cell r="H341" t="str">
            <v>18N</v>
          </cell>
          <cell r="I341" t="str">
            <v>JR.SETTER OUT</v>
          </cell>
          <cell r="J341" t="str">
            <v>STD CHARTERED BANK - RUWI</v>
          </cell>
          <cell r="K341" t="str">
            <v>18 1125494 01</v>
          </cell>
          <cell r="L341">
            <v>195</v>
          </cell>
          <cell r="M341">
            <v>135</v>
          </cell>
          <cell r="N341">
            <v>0</v>
          </cell>
          <cell r="O341">
            <v>71</v>
          </cell>
        </row>
        <row r="342">
          <cell r="A342" t="str">
            <v>P01220</v>
          </cell>
          <cell r="B342" t="str">
            <v>ALBERT RODRIGOES</v>
          </cell>
          <cell r="C342" t="str">
            <v>SALES AND MARKETING</v>
          </cell>
          <cell r="D342" t="str">
            <v>ESTIMATION DEPARTMENT</v>
          </cell>
          <cell r="E342" t="str">
            <v>EXP</v>
          </cell>
          <cell r="F342">
            <v>35080</v>
          </cell>
          <cell r="G342">
            <v>24747</v>
          </cell>
          <cell r="H342" t="str">
            <v>18N</v>
          </cell>
          <cell r="I342" t="str">
            <v>JR.ESTIMATOR</v>
          </cell>
          <cell r="J342" t="str">
            <v>BANK MUSCAT - GHALA</v>
          </cell>
          <cell r="K342" t="str">
            <v>59 271960084012</v>
          </cell>
          <cell r="L342">
            <v>175</v>
          </cell>
          <cell r="M342">
            <v>133</v>
          </cell>
          <cell r="N342">
            <v>0</v>
          </cell>
          <cell r="O342">
            <v>75</v>
          </cell>
        </row>
        <row r="343">
          <cell r="A343" t="str">
            <v>P01305</v>
          </cell>
          <cell r="B343" t="str">
            <v>ANAND ACHARYA</v>
          </cell>
          <cell r="C343" t="str">
            <v>SALES AND MARKETING</v>
          </cell>
          <cell r="D343" t="str">
            <v>ESTIMATION DEPARTMENT</v>
          </cell>
          <cell r="E343" t="str">
            <v>EXP</v>
          </cell>
          <cell r="F343">
            <v>33794</v>
          </cell>
          <cell r="G343">
            <v>21941</v>
          </cell>
          <cell r="H343" t="str">
            <v>13K</v>
          </cell>
          <cell r="I343" t="str">
            <v>ESTIMATOR</v>
          </cell>
          <cell r="J343" t="str">
            <v>STD CHARTERED BANK - RUWI</v>
          </cell>
          <cell r="K343" t="str">
            <v>18 1134310 01</v>
          </cell>
          <cell r="L343">
            <v>515</v>
          </cell>
          <cell r="M343">
            <v>341</v>
          </cell>
          <cell r="N343">
            <v>0</v>
          </cell>
          <cell r="O343">
            <v>0</v>
          </cell>
        </row>
        <row r="344">
          <cell r="A344" t="str">
            <v>P01383</v>
          </cell>
          <cell r="B344" t="str">
            <v>SHIVARAMA ACHARYA</v>
          </cell>
          <cell r="C344" t="str">
            <v>PROJECTS</v>
          </cell>
          <cell r="D344" t="str">
            <v>DESIGN AND DRAWING</v>
          </cell>
          <cell r="E344" t="str">
            <v>EXP</v>
          </cell>
          <cell r="F344">
            <v>34323</v>
          </cell>
          <cell r="G344">
            <v>25204</v>
          </cell>
          <cell r="H344" t="str">
            <v>16LS</v>
          </cell>
          <cell r="I344" t="str">
            <v>SETTER OUT</v>
          </cell>
          <cell r="J344" t="str">
            <v>STD CHARTERED BANK - RUWI</v>
          </cell>
          <cell r="K344" t="str">
            <v>18 0996297 01</v>
          </cell>
          <cell r="L344">
            <v>275</v>
          </cell>
          <cell r="M344">
            <v>203</v>
          </cell>
          <cell r="N344">
            <v>0</v>
          </cell>
          <cell r="O344">
            <v>90</v>
          </cell>
        </row>
        <row r="345">
          <cell r="A345" t="str">
            <v>P01385</v>
          </cell>
          <cell r="B345" t="str">
            <v>C GOVINDAN</v>
          </cell>
          <cell r="C345" t="str">
            <v>SALES AND MARKETING</v>
          </cell>
          <cell r="D345" t="str">
            <v>ESTIMATION DEPARTMENT</v>
          </cell>
          <cell r="E345" t="str">
            <v>EXP</v>
          </cell>
          <cell r="F345">
            <v>34294</v>
          </cell>
          <cell r="G345">
            <v>20213</v>
          </cell>
          <cell r="H345" t="str">
            <v>17M</v>
          </cell>
          <cell r="I345" t="str">
            <v>ESTIMATOR</v>
          </cell>
          <cell r="J345" t="str">
            <v>STD CHARTERED BANK - RUWI</v>
          </cell>
          <cell r="K345" t="str">
            <v>18 1137131 01</v>
          </cell>
          <cell r="L345">
            <v>300</v>
          </cell>
          <cell r="M345">
            <v>140</v>
          </cell>
          <cell r="N345">
            <v>0</v>
          </cell>
          <cell r="O345">
            <v>80</v>
          </cell>
        </row>
        <row r="346">
          <cell r="A346" t="str">
            <v>P01422</v>
          </cell>
          <cell r="B346" t="str">
            <v>K.P.PAVITHRAN</v>
          </cell>
          <cell r="C346" t="str">
            <v>PROJECTS</v>
          </cell>
          <cell r="D346" t="str">
            <v>CONTRACTS DEPARTMENT</v>
          </cell>
          <cell r="E346" t="str">
            <v>EXP</v>
          </cell>
          <cell r="F346">
            <v>35232</v>
          </cell>
          <cell r="G346">
            <v>23600</v>
          </cell>
          <cell r="H346" t="str">
            <v>17M</v>
          </cell>
          <cell r="I346" t="str">
            <v>SUPERVISOR</v>
          </cell>
          <cell r="J346" t="str">
            <v>DUBAI EMPLOYEES</v>
          </cell>
          <cell r="K346" t="str">
            <v>XXX-XXX-XXX</v>
          </cell>
          <cell r="L346">
            <v>378</v>
          </cell>
          <cell r="M346">
            <v>45</v>
          </cell>
          <cell r="N346">
            <v>0</v>
          </cell>
          <cell r="O346">
            <v>99</v>
          </cell>
        </row>
        <row r="347">
          <cell r="A347" t="str">
            <v>P01474</v>
          </cell>
          <cell r="B347" t="str">
            <v>NANU ASHOKAN</v>
          </cell>
          <cell r="C347" t="str">
            <v>PROJECTS</v>
          </cell>
          <cell r="D347" t="str">
            <v>DESIGN AND DRAWING</v>
          </cell>
          <cell r="E347" t="str">
            <v>EXP</v>
          </cell>
          <cell r="F347">
            <v>36127</v>
          </cell>
          <cell r="G347">
            <v>21529</v>
          </cell>
          <cell r="H347" t="str">
            <v>16LS</v>
          </cell>
          <cell r="I347" t="str">
            <v>SETTER OUT</v>
          </cell>
          <cell r="J347" t="str">
            <v>H S B C - BAF</v>
          </cell>
          <cell r="K347" t="str">
            <v>002 161982 001</v>
          </cell>
          <cell r="L347">
            <v>250</v>
          </cell>
          <cell r="M347">
            <v>203</v>
          </cell>
          <cell r="N347">
            <v>0</v>
          </cell>
          <cell r="O347">
            <v>90</v>
          </cell>
        </row>
        <row r="348">
          <cell r="A348" t="str">
            <v>P01478</v>
          </cell>
          <cell r="B348" t="str">
            <v>HAFIDH DARWISH AL SALEHI</v>
          </cell>
          <cell r="C348" t="str">
            <v>ADMINISTRATION</v>
          </cell>
          <cell r="D348" t="str">
            <v>ADMIN</v>
          </cell>
          <cell r="E348" t="str">
            <v>OMN</v>
          </cell>
          <cell r="F348">
            <v>36193</v>
          </cell>
          <cell r="G348">
            <v>27877</v>
          </cell>
          <cell r="H348" t="str">
            <v>17M</v>
          </cell>
          <cell r="I348" t="str">
            <v>ADMIN.ASSISTANT</v>
          </cell>
          <cell r="J348" t="str">
            <v>N B O - ALKHUWAIR</v>
          </cell>
          <cell r="K348" t="str">
            <v>1016-343101001</v>
          </cell>
          <cell r="L348">
            <v>185</v>
          </cell>
          <cell r="M348">
            <v>110</v>
          </cell>
          <cell r="N348">
            <v>0</v>
          </cell>
          <cell r="O348">
            <v>45</v>
          </cell>
        </row>
        <row r="349">
          <cell r="A349" t="str">
            <v>P01715</v>
          </cell>
          <cell r="B349" t="str">
            <v>K.P.RAMACHANDRAN</v>
          </cell>
          <cell r="C349" t="str">
            <v>PROJECTS</v>
          </cell>
          <cell r="D349" t="str">
            <v>DESIGN AND DRAWING</v>
          </cell>
          <cell r="E349" t="str">
            <v>EXP</v>
          </cell>
          <cell r="F349">
            <v>36398</v>
          </cell>
          <cell r="G349">
            <v>28270</v>
          </cell>
          <cell r="H349" t="str">
            <v>18N</v>
          </cell>
          <cell r="I349" t="str">
            <v>JR.SETTER OUT</v>
          </cell>
          <cell r="J349" t="str">
            <v>STD CHARTERED BANK - RUWI</v>
          </cell>
          <cell r="K349" t="str">
            <v>18 1144111 01</v>
          </cell>
          <cell r="L349">
            <v>210</v>
          </cell>
          <cell r="M349">
            <v>140</v>
          </cell>
          <cell r="N349">
            <v>0</v>
          </cell>
          <cell r="O349">
            <v>80</v>
          </cell>
        </row>
        <row r="350">
          <cell r="A350" t="str">
            <v>P03008</v>
          </cell>
          <cell r="B350" t="str">
            <v>HUMAID AMAR SUROOH AL HATMI</v>
          </cell>
          <cell r="C350" t="str">
            <v>PROJECTS</v>
          </cell>
          <cell r="D350" t="str">
            <v>DESIGN AND DRAWING</v>
          </cell>
          <cell r="E350" t="str">
            <v>OMN</v>
          </cell>
          <cell r="F350">
            <v>37895</v>
          </cell>
          <cell r="G350">
            <v>29221</v>
          </cell>
          <cell r="H350" t="str">
            <v>18N</v>
          </cell>
          <cell r="I350" t="str">
            <v>JR.SETTER OUT</v>
          </cell>
          <cell r="J350" t="str">
            <v>N B O - AZAIBA</v>
          </cell>
          <cell r="K350" t="str">
            <v>1051 560991 017</v>
          </cell>
          <cell r="L350">
            <v>250</v>
          </cell>
          <cell r="M350">
            <v>140</v>
          </cell>
          <cell r="N350">
            <v>0</v>
          </cell>
          <cell r="O350">
            <v>82.5</v>
          </cell>
        </row>
        <row r="351">
          <cell r="A351" t="str">
            <v>P03009</v>
          </cell>
          <cell r="B351" t="str">
            <v>SANDEEP KUMAR G ACHARI</v>
          </cell>
          <cell r="C351" t="str">
            <v>SALES AND MARKETING</v>
          </cell>
          <cell r="D351" t="str">
            <v>INTERIOR DESIGN AND FURNISHING DEPARTMENT</v>
          </cell>
          <cell r="E351" t="str">
            <v>EXP</v>
          </cell>
          <cell r="F351">
            <v>37933</v>
          </cell>
          <cell r="G351">
            <v>29303</v>
          </cell>
          <cell r="H351" t="str">
            <v>16LS</v>
          </cell>
          <cell r="I351" t="str">
            <v>AUTOCAD DESIGNER</v>
          </cell>
          <cell r="J351" t="str">
            <v>STD CHARTERED BANK - RUWI</v>
          </cell>
          <cell r="K351" t="str">
            <v>18 1139762 01</v>
          </cell>
          <cell r="L351">
            <v>205</v>
          </cell>
          <cell r="M351">
            <v>163</v>
          </cell>
          <cell r="N351">
            <v>0</v>
          </cell>
          <cell r="O351">
            <v>70</v>
          </cell>
        </row>
        <row r="352">
          <cell r="A352" t="str">
            <v>P03023</v>
          </cell>
          <cell r="B352" t="str">
            <v>ACHANKUNJU JUBY</v>
          </cell>
          <cell r="C352" t="str">
            <v>SALES AND MARKETING</v>
          </cell>
          <cell r="D352" t="str">
            <v>INTERIOR DESIGN AND FURNISHING DEPARTMENT</v>
          </cell>
          <cell r="E352" t="str">
            <v>EXP</v>
          </cell>
          <cell r="F352">
            <v>38237</v>
          </cell>
          <cell r="G352">
            <v>29361</v>
          </cell>
          <cell r="H352" t="str">
            <v>18N</v>
          </cell>
          <cell r="I352" t="str">
            <v>I.D.F.D. ASSISTANT</v>
          </cell>
          <cell r="J352" t="str">
            <v>STD CHARTERED BANK - RUWI</v>
          </cell>
          <cell r="K352" t="str">
            <v>18 1142321 01</v>
          </cell>
          <cell r="L352">
            <v>180</v>
          </cell>
          <cell r="M352">
            <v>108</v>
          </cell>
          <cell r="N352">
            <v>0</v>
          </cell>
          <cell r="O352">
            <v>60</v>
          </cell>
        </row>
        <row r="353">
          <cell r="A353" t="str">
            <v>PA0019</v>
          </cell>
          <cell r="B353" t="str">
            <v>ALI KHALIFA ALI ALHINAI</v>
          </cell>
          <cell r="C353" t="str">
            <v>PROJECTS</v>
          </cell>
          <cell r="D353" t="str">
            <v>CONTRACTS DEPARTMENT</v>
          </cell>
          <cell r="E353" t="str">
            <v>OMN</v>
          </cell>
          <cell r="F353">
            <v>33201</v>
          </cell>
          <cell r="G353">
            <v>25204</v>
          </cell>
          <cell r="H353" t="str">
            <v>16LS</v>
          </cell>
          <cell r="I353" t="str">
            <v>ASSISTANT PROJECT CO-ORDIN</v>
          </cell>
          <cell r="J353" t="str">
            <v>BANK MUSCAT - HATATHOUSE</v>
          </cell>
          <cell r="K353" t="str">
            <v>26 11222008401</v>
          </cell>
          <cell r="L353">
            <v>395</v>
          </cell>
          <cell r="M353">
            <v>215</v>
          </cell>
          <cell r="N353">
            <v>0</v>
          </cell>
          <cell r="O353">
            <v>69</v>
          </cell>
        </row>
        <row r="354">
          <cell r="A354" t="str">
            <v>PA0027</v>
          </cell>
          <cell r="B354" t="str">
            <v>ABDULRASOOL MUSAFIR S AL BALUC</v>
          </cell>
          <cell r="C354" t="str">
            <v>ADMINISTRATION</v>
          </cell>
          <cell r="D354" t="str">
            <v>PERSONNEL RELATIONS</v>
          </cell>
          <cell r="E354" t="str">
            <v>OMN</v>
          </cell>
          <cell r="F354">
            <v>35065</v>
          </cell>
          <cell r="G354">
            <v>21916</v>
          </cell>
          <cell r="H354" t="str">
            <v>16LS</v>
          </cell>
          <cell r="I354" t="str">
            <v>OFFICER-PUBLIC RELATIONS</v>
          </cell>
          <cell r="J354" t="str">
            <v>N B O - RUWI</v>
          </cell>
          <cell r="K354" t="str">
            <v>1049 194836 17</v>
          </cell>
          <cell r="L354">
            <v>385</v>
          </cell>
          <cell r="M354">
            <v>240</v>
          </cell>
          <cell r="N354">
            <v>0</v>
          </cell>
          <cell r="O354">
            <v>0</v>
          </cell>
        </row>
        <row r="355">
          <cell r="A355" t="str">
            <v>PA0137</v>
          </cell>
          <cell r="B355" t="str">
            <v>ALFONSO B BELITA</v>
          </cell>
          <cell r="C355" t="str">
            <v>PROJECTS</v>
          </cell>
          <cell r="D355" t="str">
            <v>DESIGN AND DRAWING</v>
          </cell>
          <cell r="E355" t="str">
            <v>EXP</v>
          </cell>
          <cell r="F355">
            <v>36701</v>
          </cell>
          <cell r="G355">
            <v>24929</v>
          </cell>
          <cell r="H355" t="str">
            <v>11J</v>
          </cell>
          <cell r="I355" t="str">
            <v>SR.CO-ORDINATOR-PROJECTS</v>
          </cell>
          <cell r="J355" t="str">
            <v>H S B C - BAF</v>
          </cell>
          <cell r="K355" t="str">
            <v>002-217750-035</v>
          </cell>
          <cell r="L355">
            <v>555</v>
          </cell>
          <cell r="M355">
            <v>413</v>
          </cell>
          <cell r="N355">
            <v>0</v>
          </cell>
          <cell r="O355">
            <v>0</v>
          </cell>
        </row>
        <row r="356">
          <cell r="A356" t="str">
            <v>PA0140</v>
          </cell>
          <cell r="B356" t="str">
            <v>ARNEL B LINDO</v>
          </cell>
          <cell r="C356" t="str">
            <v>SALES AND MARKETING</v>
          </cell>
          <cell r="D356" t="str">
            <v>INTERIOR DESIGN AND FURNISHING DEPARTMENT</v>
          </cell>
          <cell r="E356" t="str">
            <v>EXP</v>
          </cell>
          <cell r="F356">
            <v>35686</v>
          </cell>
          <cell r="G356">
            <v>23226</v>
          </cell>
          <cell r="H356" t="str">
            <v>11K</v>
          </cell>
          <cell r="I356" t="str">
            <v>INTERIOR DESIGNER</v>
          </cell>
          <cell r="J356" t="str">
            <v>H S B C - BAF</v>
          </cell>
          <cell r="K356" t="str">
            <v>002-217172-035</v>
          </cell>
          <cell r="L356">
            <v>585</v>
          </cell>
          <cell r="M356">
            <v>506</v>
          </cell>
          <cell r="N356">
            <v>0</v>
          </cell>
          <cell r="O356">
            <v>0</v>
          </cell>
        </row>
        <row r="357">
          <cell r="A357" t="str">
            <v>PA0141</v>
          </cell>
          <cell r="B357" t="str">
            <v>K.S ANATHARAMAN</v>
          </cell>
          <cell r="C357" t="str">
            <v>PROJECTS</v>
          </cell>
          <cell r="D357" t="str">
            <v>PLANNING AND PRODUCTION CONTROL</v>
          </cell>
          <cell r="E357" t="str">
            <v>EXP</v>
          </cell>
          <cell r="F357">
            <v>37541</v>
          </cell>
          <cell r="G357">
            <v>25310</v>
          </cell>
          <cell r="H357" t="str">
            <v>14K</v>
          </cell>
          <cell r="I357" t="str">
            <v>ENGINEER-MAINTENANCE</v>
          </cell>
          <cell r="J357" t="str">
            <v>BANK MUSCAT - GHALA</v>
          </cell>
          <cell r="K357" t="str">
            <v>59 84156008401</v>
          </cell>
          <cell r="L357">
            <v>445</v>
          </cell>
          <cell r="M357">
            <v>306</v>
          </cell>
          <cell r="N357">
            <v>0</v>
          </cell>
          <cell r="O357">
            <v>0</v>
          </cell>
        </row>
        <row r="358">
          <cell r="A358" t="str">
            <v>PA0147</v>
          </cell>
          <cell r="B358" t="str">
            <v>ASMA KHALFAN ABDULLAH AL HADID</v>
          </cell>
          <cell r="C358" t="str">
            <v>ADMINISTRATION</v>
          </cell>
          <cell r="D358" t="str">
            <v>PERSONNEL RELATIONS</v>
          </cell>
          <cell r="E358" t="str">
            <v>OMN</v>
          </cell>
          <cell r="F358">
            <v>38591</v>
          </cell>
          <cell r="G358">
            <v>30734</v>
          </cell>
          <cell r="H358" t="str">
            <v>19O</v>
          </cell>
          <cell r="I358" t="str">
            <v>ARABIC TYPIST</v>
          </cell>
          <cell r="J358" t="str">
            <v>BANK MUSCAT - ALKHUWAIR</v>
          </cell>
          <cell r="K358" t="str">
            <v>142 161070084014</v>
          </cell>
          <cell r="L358">
            <v>160</v>
          </cell>
          <cell r="M358">
            <v>115</v>
          </cell>
          <cell r="N358">
            <v>0</v>
          </cell>
          <cell r="O358">
            <v>0</v>
          </cell>
        </row>
        <row r="359">
          <cell r="A359" t="str">
            <v>PA0149</v>
          </cell>
          <cell r="B359" t="str">
            <v>ANOOP KRISHNAN</v>
          </cell>
          <cell r="C359" t="str">
            <v>PROJECTS</v>
          </cell>
          <cell r="D359" t="str">
            <v>CONTRACTS DEPARTMENT</v>
          </cell>
          <cell r="E359" t="str">
            <v>EXP</v>
          </cell>
          <cell r="F359">
            <v>39310</v>
          </cell>
          <cell r="G359">
            <v>29737</v>
          </cell>
          <cell r="H359" t="str">
            <v>17M</v>
          </cell>
          <cell r="I359" t="str">
            <v>SITE SUPERVISOR</v>
          </cell>
          <cell r="J359" t="str">
            <v>STD CHARTERED BANK - RUWI</v>
          </cell>
          <cell r="K359" t="str">
            <v>01 1240889 01</v>
          </cell>
          <cell r="L359">
            <v>435</v>
          </cell>
          <cell r="M359">
            <v>128</v>
          </cell>
          <cell r="N359">
            <v>0</v>
          </cell>
          <cell r="O359">
            <v>0</v>
          </cell>
        </row>
        <row r="360">
          <cell r="A360" t="str">
            <v>PA0150</v>
          </cell>
          <cell r="B360" t="str">
            <v>ASHOK BECHAN SHARMA</v>
          </cell>
          <cell r="C360" t="str">
            <v>PROJECTS</v>
          </cell>
          <cell r="D360" t="str">
            <v>CONTRACTS DEPARTMENT</v>
          </cell>
          <cell r="E360" t="str">
            <v>EXP</v>
          </cell>
          <cell r="F360">
            <v>39314</v>
          </cell>
          <cell r="G360">
            <v>28347</v>
          </cell>
          <cell r="H360" t="str">
            <v>18N</v>
          </cell>
          <cell r="I360" t="str">
            <v>PROJECT SUPERVISOR</v>
          </cell>
          <cell r="J360" t="str">
            <v>BANK MUSCAT - GHALA INDUSTRIAL</v>
          </cell>
          <cell r="K360" t="str">
            <v>0167 197860091016</v>
          </cell>
          <cell r="L360">
            <v>195</v>
          </cell>
          <cell r="M360">
            <v>23</v>
          </cell>
          <cell r="N360">
            <v>0</v>
          </cell>
          <cell r="O360">
            <v>67</v>
          </cell>
        </row>
        <row r="361">
          <cell r="A361" t="str">
            <v>PA0151</v>
          </cell>
          <cell r="B361" t="str">
            <v>ANTONY BIBBIN JOHN</v>
          </cell>
          <cell r="C361" t="str">
            <v>PROJECTS</v>
          </cell>
          <cell r="D361" t="str">
            <v>PROCUREMENT DEPARTMENTR</v>
          </cell>
          <cell r="E361" t="str">
            <v>EXP</v>
          </cell>
          <cell r="F361">
            <v>39464</v>
          </cell>
          <cell r="G361">
            <v>24870</v>
          </cell>
          <cell r="H361" t="str">
            <v>08H</v>
          </cell>
          <cell r="I361" t="str">
            <v>MANAGER-COMMERCIAL</v>
          </cell>
          <cell r="J361" t="str">
            <v>BANK MUSCAT - GHALA INDUSTRIAL</v>
          </cell>
          <cell r="K361" t="str">
            <v>0167 1909 2008 4015</v>
          </cell>
          <cell r="L361">
            <v>925</v>
          </cell>
          <cell r="M361">
            <v>790</v>
          </cell>
          <cell r="N361">
            <v>0</v>
          </cell>
          <cell r="O361">
            <v>0</v>
          </cell>
        </row>
        <row r="362">
          <cell r="A362" t="str">
            <v>PA0154</v>
          </cell>
          <cell r="B362" t="str">
            <v>ASLAM QADER BAKHSH AL BULUSHI</v>
          </cell>
          <cell r="C362" t="str">
            <v>FINANCE</v>
          </cell>
          <cell r="D362" t="str">
            <v>ACCOUNTS</v>
          </cell>
          <cell r="E362" t="str">
            <v>OMN</v>
          </cell>
          <cell r="F362">
            <v>39783</v>
          </cell>
          <cell r="G362">
            <v>28340</v>
          </cell>
          <cell r="H362" t="str">
            <v>16LM</v>
          </cell>
          <cell r="I362" t="str">
            <v>ACCOUNTANT / GENERAL</v>
          </cell>
          <cell r="J362" t="str">
            <v>H S B C - BAF</v>
          </cell>
          <cell r="K362" t="str">
            <v>002 290849 035</v>
          </cell>
          <cell r="L362">
            <v>325</v>
          </cell>
          <cell r="M362">
            <v>225</v>
          </cell>
          <cell r="N362">
            <v>0</v>
          </cell>
          <cell r="O362">
            <v>0</v>
          </cell>
        </row>
        <row r="363">
          <cell r="A363" t="str">
            <v>PB0003</v>
          </cell>
          <cell r="B363" t="str">
            <v>BENITO M POLITO</v>
          </cell>
          <cell r="C363" t="str">
            <v>PROJECTS</v>
          </cell>
          <cell r="D363" t="str">
            <v>DESIGN AND DRAWING</v>
          </cell>
          <cell r="E363" t="str">
            <v>EXP</v>
          </cell>
          <cell r="F363">
            <v>35413</v>
          </cell>
          <cell r="G363">
            <v>25051</v>
          </cell>
          <cell r="H363" t="str">
            <v>10J</v>
          </cell>
          <cell r="I363" t="str">
            <v>SR.CO-ORDINATOR-PROJECTS</v>
          </cell>
          <cell r="J363" t="str">
            <v>H S B C - QURUM</v>
          </cell>
          <cell r="K363" t="str">
            <v>001 021211 035</v>
          </cell>
          <cell r="L363">
            <v>645</v>
          </cell>
          <cell r="M363">
            <v>523</v>
          </cell>
          <cell r="N363">
            <v>0</v>
          </cell>
          <cell r="O363">
            <v>0</v>
          </cell>
        </row>
        <row r="364">
          <cell r="A364" t="str">
            <v>PB0006</v>
          </cell>
          <cell r="B364" t="str">
            <v>BUTHAINA RASHID SAIF AL HINAI</v>
          </cell>
          <cell r="C364" t="str">
            <v>SALES AND MARKETING</v>
          </cell>
          <cell r="D364" t="str">
            <v>MARKETING DEPARTMENT</v>
          </cell>
          <cell r="E364" t="str">
            <v>OMN</v>
          </cell>
          <cell r="F364">
            <v>38596</v>
          </cell>
          <cell r="G364">
            <v>30699</v>
          </cell>
          <cell r="H364" t="str">
            <v>18N</v>
          </cell>
          <cell r="I364" t="str">
            <v>SECRETARY</v>
          </cell>
          <cell r="J364" t="str">
            <v>BANK MUSCAT - GHALA</v>
          </cell>
          <cell r="K364" t="str">
            <v>59 27188008401</v>
          </cell>
          <cell r="L364">
            <v>215</v>
          </cell>
          <cell r="M364">
            <v>125</v>
          </cell>
          <cell r="N364">
            <v>0</v>
          </cell>
          <cell r="O364">
            <v>0</v>
          </cell>
        </row>
        <row r="365">
          <cell r="A365" t="str">
            <v>PB0011</v>
          </cell>
          <cell r="B365" t="str">
            <v>BIJOY JAMES</v>
          </cell>
          <cell r="C365" t="str">
            <v>PROJECTS</v>
          </cell>
          <cell r="D365" t="str">
            <v>DESIGN AND DRAWING</v>
          </cell>
          <cell r="E365" t="str">
            <v>EXP</v>
          </cell>
          <cell r="F365">
            <v>38452</v>
          </cell>
          <cell r="G365">
            <v>27181</v>
          </cell>
          <cell r="H365" t="str">
            <v>12K</v>
          </cell>
          <cell r="I365" t="str">
            <v>SENIOR SETTER OUT</v>
          </cell>
          <cell r="J365" t="str">
            <v>STD CHARTERED BANK - RUWI</v>
          </cell>
          <cell r="K365" t="str">
            <v>01 0994197 01</v>
          </cell>
          <cell r="L365">
            <v>480</v>
          </cell>
          <cell r="M365">
            <v>418</v>
          </cell>
          <cell r="N365">
            <v>0</v>
          </cell>
          <cell r="O365">
            <v>0</v>
          </cell>
        </row>
        <row r="366">
          <cell r="A366" t="str">
            <v>PB0012</v>
          </cell>
          <cell r="B366" t="str">
            <v>BENNY B PHILIP</v>
          </cell>
          <cell r="C366" t="str">
            <v>ADMINISTRATION</v>
          </cell>
          <cell r="D366" t="str">
            <v>HUMAN RESOURCE</v>
          </cell>
          <cell r="E366" t="str">
            <v>EXP</v>
          </cell>
          <cell r="F366">
            <v>36894</v>
          </cell>
          <cell r="G366">
            <v>24692</v>
          </cell>
          <cell r="H366" t="str">
            <v>14K</v>
          </cell>
          <cell r="I366" t="str">
            <v>ASSISTANT MANAGER - HR</v>
          </cell>
          <cell r="J366" t="str">
            <v>BANK MUSCAT - ALKHUWAIR</v>
          </cell>
          <cell r="K366" t="str">
            <v>142 1318500840</v>
          </cell>
          <cell r="L366">
            <v>420</v>
          </cell>
          <cell r="M366">
            <v>473</v>
          </cell>
          <cell r="N366">
            <v>0</v>
          </cell>
          <cell r="O366">
            <v>0</v>
          </cell>
        </row>
        <row r="367">
          <cell r="A367" t="str">
            <v>PB0013</v>
          </cell>
          <cell r="B367" t="str">
            <v>BINDU JOHN</v>
          </cell>
          <cell r="C367" t="str">
            <v>ADMINISTRATION</v>
          </cell>
          <cell r="D367" t="str">
            <v>ADMIN</v>
          </cell>
          <cell r="E367" t="str">
            <v>EXP</v>
          </cell>
          <cell r="F367">
            <v>38857</v>
          </cell>
          <cell r="G367">
            <v>28244</v>
          </cell>
          <cell r="H367" t="str">
            <v>18N</v>
          </cell>
          <cell r="I367" t="str">
            <v>STAFF NURSE</v>
          </cell>
          <cell r="J367" t="str">
            <v>STD CHARTERED BANK - RUWI</v>
          </cell>
          <cell r="K367" t="str">
            <v>18 1232355 01</v>
          </cell>
          <cell r="L367">
            <v>290</v>
          </cell>
          <cell r="M367">
            <v>138</v>
          </cell>
          <cell r="N367">
            <v>0</v>
          </cell>
          <cell r="O367">
            <v>0</v>
          </cell>
        </row>
        <row r="368">
          <cell r="A368" t="str">
            <v>PC0003</v>
          </cell>
          <cell r="B368" t="str">
            <v>CLARISSA AVENIDA SARCIA</v>
          </cell>
          <cell r="C368" t="str">
            <v>SALES AND MARKETING</v>
          </cell>
          <cell r="D368" t="str">
            <v>ESTIMATION DEPARTMENT</v>
          </cell>
          <cell r="E368" t="str">
            <v>EXP</v>
          </cell>
          <cell r="F368">
            <v>39811</v>
          </cell>
          <cell r="G368">
            <v>28664</v>
          </cell>
          <cell r="H368" t="str">
            <v>16LS</v>
          </cell>
          <cell r="I368" t="str">
            <v>ESTIMATOR</v>
          </cell>
          <cell r="J368" t="str">
            <v>H S B C - BAF</v>
          </cell>
          <cell r="K368" t="str">
            <v>002 256782 035</v>
          </cell>
          <cell r="L368">
            <v>220</v>
          </cell>
          <cell r="M368">
            <v>180</v>
          </cell>
          <cell r="N368">
            <v>0</v>
          </cell>
          <cell r="O368">
            <v>88</v>
          </cell>
        </row>
        <row r="369">
          <cell r="A369" t="str">
            <v>PD0021</v>
          </cell>
          <cell r="B369" t="str">
            <v>MUDHAL PURAYIDATHIL DEVADAS</v>
          </cell>
          <cell r="C369" t="str">
            <v>PROJECTS</v>
          </cell>
          <cell r="D369" t="str">
            <v>PLANNING AND PRODUCTION CONTROL</v>
          </cell>
          <cell r="E369" t="str">
            <v>EXP</v>
          </cell>
          <cell r="F369">
            <v>33974</v>
          </cell>
          <cell r="G369">
            <v>24722</v>
          </cell>
          <cell r="H369" t="str">
            <v>15K</v>
          </cell>
          <cell r="I369" t="str">
            <v>TRANSPORT SUPERVISOR</v>
          </cell>
          <cell r="J369" t="str">
            <v>H S B C - BAF</v>
          </cell>
          <cell r="K369" t="str">
            <v>002 233351 001</v>
          </cell>
          <cell r="L369">
            <v>400</v>
          </cell>
          <cell r="M369">
            <v>413</v>
          </cell>
          <cell r="N369">
            <v>0</v>
          </cell>
          <cell r="O369">
            <v>0</v>
          </cell>
        </row>
        <row r="370">
          <cell r="A370" t="str">
            <v>PD0024</v>
          </cell>
          <cell r="B370" t="str">
            <v>A P DEVAIAH</v>
          </cell>
          <cell r="C370" t="str">
            <v>PROJECTS</v>
          </cell>
          <cell r="D370" t="str">
            <v>PLANNING AND PRODUCTION CONTROL</v>
          </cell>
          <cell r="E370" t="str">
            <v>EXP</v>
          </cell>
          <cell r="F370">
            <v>36586</v>
          </cell>
          <cell r="G370">
            <v>23477</v>
          </cell>
          <cell r="H370" t="str">
            <v>07G</v>
          </cell>
          <cell r="I370" t="str">
            <v>DEPUTY GENERAL MANAGER - MANUFACTURING</v>
          </cell>
          <cell r="J370" t="str">
            <v>H S B C - QURUM</v>
          </cell>
          <cell r="K370" t="str">
            <v>001-032853-035</v>
          </cell>
          <cell r="L370">
            <v>1295</v>
          </cell>
          <cell r="M370">
            <v>1089</v>
          </cell>
          <cell r="N370">
            <v>0</v>
          </cell>
          <cell r="O370">
            <v>0</v>
          </cell>
        </row>
        <row r="371">
          <cell r="A371" t="str">
            <v>PD0026</v>
          </cell>
          <cell r="B371" t="str">
            <v>DIGVIJAY VISHWAKARMA</v>
          </cell>
          <cell r="C371" t="str">
            <v>PROJECTS</v>
          </cell>
          <cell r="D371" t="str">
            <v>CONTRACTS DEPARTMENT</v>
          </cell>
          <cell r="E371" t="str">
            <v>EXP</v>
          </cell>
          <cell r="F371">
            <v>39378</v>
          </cell>
          <cell r="G371">
            <v>29770</v>
          </cell>
          <cell r="H371" t="str">
            <v>17M</v>
          </cell>
          <cell r="I371" t="str">
            <v>PROJECT SUPERVISOR</v>
          </cell>
          <cell r="J371" t="str">
            <v>BANK MUSCAT - GHALA INDUSTRIAL</v>
          </cell>
          <cell r="K371" t="str">
            <v>0167 22500008401</v>
          </cell>
          <cell r="L371">
            <v>290</v>
          </cell>
          <cell r="M371">
            <v>28</v>
          </cell>
          <cell r="N371">
            <v>0</v>
          </cell>
          <cell r="O371">
            <v>139</v>
          </cell>
        </row>
        <row r="372">
          <cell r="A372" t="str">
            <v>PE0003</v>
          </cell>
          <cell r="B372" t="str">
            <v>ESSA SAID OBAID AL HINAI</v>
          </cell>
          <cell r="C372" t="str">
            <v>SALES AND MARKETING</v>
          </cell>
          <cell r="D372" t="str">
            <v>INTERIOR DESIGN AND FURNISHING DEPARTMENT</v>
          </cell>
          <cell r="E372" t="str">
            <v>OMN</v>
          </cell>
          <cell r="F372">
            <v>37469</v>
          </cell>
          <cell r="G372">
            <v>24995</v>
          </cell>
          <cell r="H372" t="str">
            <v>18N</v>
          </cell>
          <cell r="I372" t="str">
            <v>SALES EXECUTIVE</v>
          </cell>
          <cell r="J372" t="str">
            <v>N B O - AZAIBA</v>
          </cell>
          <cell r="K372" t="str">
            <v>1051-384523017</v>
          </cell>
          <cell r="L372">
            <v>265</v>
          </cell>
          <cell r="M372">
            <v>300</v>
          </cell>
          <cell r="N372">
            <v>0</v>
          </cell>
          <cell r="O372">
            <v>0</v>
          </cell>
        </row>
        <row r="373">
          <cell r="A373" t="str">
            <v>PE0006</v>
          </cell>
          <cell r="B373" t="str">
            <v>EMERSON SENGA BAQUIRAN</v>
          </cell>
          <cell r="C373" t="str">
            <v>SALES AND MARKETING</v>
          </cell>
          <cell r="D373" t="str">
            <v>ESTIMATION DEPARTMENT</v>
          </cell>
          <cell r="E373" t="str">
            <v>EXP</v>
          </cell>
          <cell r="F373">
            <v>39559</v>
          </cell>
          <cell r="G373">
            <v>24953</v>
          </cell>
          <cell r="H373" t="str">
            <v>16LM</v>
          </cell>
          <cell r="I373" t="str">
            <v>ESTIMATOR</v>
          </cell>
          <cell r="J373" t="str">
            <v>BANK MUSCAT - MBD</v>
          </cell>
          <cell r="K373" t="str">
            <v>0023 82725 0084017</v>
          </cell>
          <cell r="L373">
            <v>260</v>
          </cell>
          <cell r="M373">
            <v>270</v>
          </cell>
          <cell r="N373">
            <v>0</v>
          </cell>
          <cell r="O373">
            <v>0</v>
          </cell>
        </row>
        <row r="374">
          <cell r="A374" t="str">
            <v>PF0010</v>
          </cell>
          <cell r="B374" t="str">
            <v>FATIMA BARWANI</v>
          </cell>
          <cell r="C374" t="str">
            <v>ADMINISTRATION</v>
          </cell>
          <cell r="D374" t="str">
            <v>ADMIN</v>
          </cell>
          <cell r="E374" t="str">
            <v>OMN</v>
          </cell>
          <cell r="F374">
            <v>33918</v>
          </cell>
          <cell r="G374">
            <v>21166</v>
          </cell>
          <cell r="H374" t="str">
            <v>16LM</v>
          </cell>
          <cell r="I374" t="str">
            <v>ASSISTANT MANAGER - PERSONNEL</v>
          </cell>
          <cell r="J374" t="str">
            <v>H S B C - BAF</v>
          </cell>
          <cell r="K374" t="str">
            <v>002 009405 035</v>
          </cell>
          <cell r="L374">
            <v>360</v>
          </cell>
          <cell r="M374">
            <v>270</v>
          </cell>
          <cell r="N374">
            <v>0</v>
          </cell>
          <cell r="O374">
            <v>0</v>
          </cell>
        </row>
        <row r="375">
          <cell r="A375" t="str">
            <v>PF0015</v>
          </cell>
          <cell r="B375" t="str">
            <v>FATHIYA SAID KHATIM AL JULANDA</v>
          </cell>
          <cell r="C375" t="str">
            <v>ADMINISTRATION</v>
          </cell>
          <cell r="D375" t="str">
            <v>ADMIN</v>
          </cell>
          <cell r="E375" t="str">
            <v>OMN</v>
          </cell>
          <cell r="F375">
            <v>38596</v>
          </cell>
          <cell r="G375">
            <v>29015</v>
          </cell>
          <cell r="H375" t="str">
            <v>19O</v>
          </cell>
          <cell r="I375" t="str">
            <v>RECEPTIONIST</v>
          </cell>
          <cell r="J375" t="str">
            <v>BANK MUSCAT - MBD</v>
          </cell>
          <cell r="K375" t="str">
            <v>23 24842008401</v>
          </cell>
          <cell r="L375">
            <v>140</v>
          </cell>
          <cell r="M375">
            <v>115</v>
          </cell>
          <cell r="N375">
            <v>0</v>
          </cell>
          <cell r="O375">
            <v>120</v>
          </cell>
        </row>
        <row r="376">
          <cell r="A376" t="str">
            <v>PG0011</v>
          </cell>
          <cell r="B376" t="str">
            <v>AMEER GHAYAS KHAN</v>
          </cell>
          <cell r="C376" t="str">
            <v>PROJECTS</v>
          </cell>
          <cell r="D376" t="str">
            <v>CONTRACTS DEPARTMENT</v>
          </cell>
          <cell r="E376" t="str">
            <v>EXP</v>
          </cell>
          <cell r="F376">
            <v>37409</v>
          </cell>
          <cell r="G376">
            <v>29787</v>
          </cell>
          <cell r="H376" t="str">
            <v>12K</v>
          </cell>
          <cell r="I376" t="str">
            <v>MANAGER-CONTRACTS</v>
          </cell>
          <cell r="J376" t="str">
            <v>H S B C - QURUM</v>
          </cell>
          <cell r="K376" t="str">
            <v>001 038686 001</v>
          </cell>
          <cell r="L376">
            <v>705</v>
          </cell>
          <cell r="M376">
            <v>589</v>
          </cell>
          <cell r="N376">
            <v>0</v>
          </cell>
          <cell r="O376">
            <v>0</v>
          </cell>
        </row>
        <row r="377">
          <cell r="A377" t="str">
            <v>PH0006</v>
          </cell>
          <cell r="B377" t="str">
            <v>HARIDASAN PONNAN MANNADIAR</v>
          </cell>
          <cell r="C377" t="str">
            <v>SALES AND MARKETING</v>
          </cell>
          <cell r="D377" t="str">
            <v>MARKETING DEPARTMENT</v>
          </cell>
          <cell r="E377" t="str">
            <v>EXP</v>
          </cell>
          <cell r="F377">
            <v>33417</v>
          </cell>
          <cell r="G377">
            <v>23872</v>
          </cell>
          <cell r="H377" t="str">
            <v>13K</v>
          </cell>
          <cell r="I377" t="str">
            <v>EXECUTIVE-MKT.CO-ORDINATION</v>
          </cell>
          <cell r="J377" t="str">
            <v>STD CHARTERED BANK - RUWI</v>
          </cell>
          <cell r="K377" t="str">
            <v>18 1099736 01</v>
          </cell>
          <cell r="L377">
            <v>500</v>
          </cell>
          <cell r="M377">
            <v>407</v>
          </cell>
          <cell r="N377">
            <v>0</v>
          </cell>
          <cell r="O377">
            <v>0</v>
          </cell>
        </row>
        <row r="378">
          <cell r="A378" t="str">
            <v>PH0007</v>
          </cell>
          <cell r="B378" t="str">
            <v>HILAL HAMAD MOHAMED AL YAHAMAD</v>
          </cell>
          <cell r="C378" t="str">
            <v>FINANCE</v>
          </cell>
          <cell r="D378" t="str">
            <v>ACCOUNTS</v>
          </cell>
          <cell r="E378" t="str">
            <v>OMN</v>
          </cell>
          <cell r="F378">
            <v>33201</v>
          </cell>
          <cell r="G378">
            <v>25569</v>
          </cell>
          <cell r="H378" t="str">
            <v>16LM</v>
          </cell>
          <cell r="I378" t="str">
            <v>ACCOUNTS EXECUTIVE</v>
          </cell>
          <cell r="J378" t="str">
            <v>BANK MUSCAT - GHALA</v>
          </cell>
          <cell r="K378" t="str">
            <v>10233 0084014</v>
          </cell>
          <cell r="L378">
            <v>400</v>
          </cell>
          <cell r="M378">
            <v>255</v>
          </cell>
          <cell r="N378">
            <v>0</v>
          </cell>
          <cell r="O378">
            <v>74</v>
          </cell>
        </row>
        <row r="379">
          <cell r="A379" t="str">
            <v>PH0039</v>
          </cell>
          <cell r="B379" t="str">
            <v>HANAN BINT SULAIMAN</v>
          </cell>
          <cell r="C379" t="str">
            <v>ADMINISTRATION</v>
          </cell>
          <cell r="D379" t="str">
            <v>ADMIN</v>
          </cell>
          <cell r="E379" t="str">
            <v>OMN</v>
          </cell>
          <cell r="F379">
            <v>34973</v>
          </cell>
          <cell r="G379">
            <v>26665</v>
          </cell>
          <cell r="H379" t="str">
            <v>16LS</v>
          </cell>
          <cell r="I379" t="str">
            <v>H. R. ASSISTANT</v>
          </cell>
          <cell r="J379" t="str">
            <v>BANK MUSCAT - GHALA</v>
          </cell>
          <cell r="K379" t="str">
            <v>59 83024008401</v>
          </cell>
          <cell r="L379">
            <v>240</v>
          </cell>
          <cell r="M379">
            <v>130</v>
          </cell>
          <cell r="N379">
            <v>0</v>
          </cell>
          <cell r="O379">
            <v>50</v>
          </cell>
        </row>
        <row r="380">
          <cell r="A380" t="str">
            <v>PH0040</v>
          </cell>
          <cell r="B380" t="str">
            <v>HAMED ALI JUMA  AL JUMA</v>
          </cell>
          <cell r="C380" t="str">
            <v>PROJECTS</v>
          </cell>
          <cell r="D380" t="str">
            <v>PLANNING AND PRODUCTION CONTROL</v>
          </cell>
          <cell r="E380" t="str">
            <v>OMN</v>
          </cell>
          <cell r="F380">
            <v>34966</v>
          </cell>
          <cell r="G380">
            <v>25058</v>
          </cell>
          <cell r="H380" t="str">
            <v>19O</v>
          </cell>
          <cell r="I380" t="str">
            <v>TRANSPORT CLERK</v>
          </cell>
          <cell r="J380" t="str">
            <v>BANK MUSCAT - ALKHUWAIR</v>
          </cell>
          <cell r="K380" t="str">
            <v>087 188330084010</v>
          </cell>
          <cell r="L380">
            <v>220</v>
          </cell>
          <cell r="M380">
            <v>185</v>
          </cell>
          <cell r="N380">
            <v>0</v>
          </cell>
          <cell r="O380">
            <v>44</v>
          </cell>
        </row>
        <row r="381">
          <cell r="A381" t="str">
            <v>PH0041</v>
          </cell>
          <cell r="B381" t="str">
            <v>HASSAN HUSSAIN AL BALUSHI</v>
          </cell>
          <cell r="C381" t="str">
            <v>PROJECTS</v>
          </cell>
          <cell r="D381" t="str">
            <v>PLANNING AND PRODUCTION CONTROL</v>
          </cell>
          <cell r="E381" t="str">
            <v>OMN</v>
          </cell>
          <cell r="F381">
            <v>35987</v>
          </cell>
          <cell r="G381">
            <v>26299</v>
          </cell>
          <cell r="H381" t="str">
            <v>16LS</v>
          </cell>
          <cell r="I381" t="str">
            <v>SUPERVISOR</v>
          </cell>
          <cell r="J381" t="str">
            <v>BANK MUSCAT - ALAMERAT</v>
          </cell>
          <cell r="K381" t="str">
            <v>75 18556008401</v>
          </cell>
          <cell r="L381">
            <v>390</v>
          </cell>
          <cell r="M381">
            <v>135</v>
          </cell>
          <cell r="N381">
            <v>0</v>
          </cell>
          <cell r="O381">
            <v>123</v>
          </cell>
        </row>
        <row r="382">
          <cell r="A382" t="str">
            <v>PH0046</v>
          </cell>
          <cell r="B382" t="str">
            <v>HENRY C.PIMENTEL</v>
          </cell>
          <cell r="C382" t="str">
            <v>SALES AND MARKETING</v>
          </cell>
          <cell r="D382" t="str">
            <v>INTERIOR DESIGN AND FURNISHING DEPARTMENT</v>
          </cell>
          <cell r="E382" t="str">
            <v>EXP</v>
          </cell>
          <cell r="F382">
            <v>37682</v>
          </cell>
          <cell r="G382">
            <v>23149</v>
          </cell>
          <cell r="H382" t="str">
            <v>14K</v>
          </cell>
          <cell r="I382" t="str">
            <v>INTERIOR DESIGNER</v>
          </cell>
          <cell r="J382" t="str">
            <v>STD CHARTERED BANK - RUWI</v>
          </cell>
          <cell r="K382" t="str">
            <v>18 1142623 01</v>
          </cell>
          <cell r="L382">
            <v>400</v>
          </cell>
          <cell r="M382">
            <v>358</v>
          </cell>
          <cell r="N382">
            <v>0</v>
          </cell>
          <cell r="O382">
            <v>0</v>
          </cell>
        </row>
        <row r="383">
          <cell r="A383" t="str">
            <v>PI0001</v>
          </cell>
          <cell r="B383" t="str">
            <v>IQBAL GULAM HUSSAIN AL BALUCHI</v>
          </cell>
          <cell r="C383" t="str">
            <v>PROJECTS</v>
          </cell>
          <cell r="D383" t="str">
            <v>PROCUREMENT DEPARTMENTR</v>
          </cell>
          <cell r="E383" t="str">
            <v>OMN</v>
          </cell>
          <cell r="F383">
            <v>31984</v>
          </cell>
          <cell r="G383">
            <v>25569</v>
          </cell>
          <cell r="H383" t="str">
            <v>16LS</v>
          </cell>
          <cell r="I383" t="str">
            <v>LOCAL PURCHASER</v>
          </cell>
          <cell r="J383" t="str">
            <v>BANK SOHAR - AZAIBA BRANCH</v>
          </cell>
          <cell r="K383" t="str">
            <v>009 010005869</v>
          </cell>
          <cell r="L383">
            <v>325</v>
          </cell>
          <cell r="M383">
            <v>187</v>
          </cell>
          <cell r="N383">
            <v>0</v>
          </cell>
          <cell r="O383">
            <v>115</v>
          </cell>
        </row>
        <row r="384">
          <cell r="A384" t="str">
            <v>PI0003</v>
          </cell>
          <cell r="B384" t="str">
            <v>IBRAHIM HILAL MOHD AL BALUSHI</v>
          </cell>
          <cell r="C384" t="str">
            <v>ADMINISTRATION</v>
          </cell>
          <cell r="D384" t="str">
            <v>ADMIN</v>
          </cell>
          <cell r="E384" t="str">
            <v>OMN</v>
          </cell>
          <cell r="F384">
            <v>35150</v>
          </cell>
          <cell r="G384">
            <v>18902</v>
          </cell>
          <cell r="H384" t="str">
            <v>18N</v>
          </cell>
          <cell r="I384" t="str">
            <v>SECURITY OFFICER</v>
          </cell>
          <cell r="J384" t="str">
            <v>BANK MUSCAT - ALKHUWAIR</v>
          </cell>
          <cell r="K384" t="str">
            <v>34 137540081010</v>
          </cell>
          <cell r="L384">
            <v>180</v>
          </cell>
          <cell r="M384">
            <v>130</v>
          </cell>
          <cell r="N384">
            <v>0</v>
          </cell>
          <cell r="O384">
            <v>0</v>
          </cell>
        </row>
        <row r="385">
          <cell r="A385" t="str">
            <v>PJ0001</v>
          </cell>
          <cell r="B385" t="str">
            <v>DEDIGAMUWAGE TYRONE JAYANTH DI</v>
          </cell>
          <cell r="C385" t="str">
            <v>PROJECTS</v>
          </cell>
          <cell r="D385" t="str">
            <v>DESIGN AND DRAWING</v>
          </cell>
          <cell r="E385" t="str">
            <v>EXP</v>
          </cell>
          <cell r="F385">
            <v>31137</v>
          </cell>
          <cell r="G385">
            <v>21818</v>
          </cell>
          <cell r="H385" t="str">
            <v>08G</v>
          </cell>
          <cell r="I385" t="str">
            <v>SR. MANAGER</v>
          </cell>
          <cell r="J385" t="str">
            <v>H S B C - BAF</v>
          </cell>
          <cell r="K385" t="str">
            <v>002 239341 035</v>
          </cell>
          <cell r="L385">
            <v>1090</v>
          </cell>
          <cell r="M385">
            <v>1084</v>
          </cell>
          <cell r="N385">
            <v>0</v>
          </cell>
          <cell r="O385">
            <v>0</v>
          </cell>
        </row>
        <row r="386">
          <cell r="A386" t="str">
            <v>PJ0002</v>
          </cell>
          <cell r="B386" t="str">
            <v>JINACHANDRAN M K</v>
          </cell>
          <cell r="C386" t="str">
            <v>FINANCE</v>
          </cell>
          <cell r="D386" t="str">
            <v>IT</v>
          </cell>
          <cell r="E386" t="str">
            <v>EXP</v>
          </cell>
          <cell r="F386">
            <v>30407</v>
          </cell>
          <cell r="G386">
            <v>19119</v>
          </cell>
          <cell r="H386" t="str">
            <v>12J</v>
          </cell>
          <cell r="I386" t="str">
            <v>PROGRAMMER</v>
          </cell>
          <cell r="J386" t="str">
            <v>H S B C - BAF</v>
          </cell>
          <cell r="K386" t="str">
            <v>002 008720 035</v>
          </cell>
          <cell r="L386">
            <v>475</v>
          </cell>
          <cell r="M386">
            <v>468</v>
          </cell>
          <cell r="N386">
            <v>0</v>
          </cell>
          <cell r="O386">
            <v>0</v>
          </cell>
        </row>
        <row r="387">
          <cell r="A387" t="str">
            <v>PJ0016</v>
          </cell>
          <cell r="B387" t="str">
            <v>JACOB ROBERT FIELD</v>
          </cell>
          <cell r="C387" t="str">
            <v>FINANCE</v>
          </cell>
          <cell r="D387" t="str">
            <v>ACCOUNTS</v>
          </cell>
          <cell r="E387" t="str">
            <v>EXP</v>
          </cell>
          <cell r="F387">
            <v>36934</v>
          </cell>
          <cell r="G387">
            <v>26768</v>
          </cell>
          <cell r="H387" t="str">
            <v>15K</v>
          </cell>
          <cell r="I387" t="str">
            <v>SENIOR EXECUTIVE - ACCOUNTS</v>
          </cell>
          <cell r="J387" t="str">
            <v>BANK MUSCAT - MBD</v>
          </cell>
          <cell r="K387" t="str">
            <v>21 82374008401</v>
          </cell>
          <cell r="L387">
            <v>275</v>
          </cell>
          <cell r="M387">
            <v>347</v>
          </cell>
          <cell r="N387">
            <v>0</v>
          </cell>
          <cell r="O387">
            <v>0</v>
          </cell>
        </row>
        <row r="388">
          <cell r="A388" t="str">
            <v>PJ0017</v>
          </cell>
          <cell r="B388" t="str">
            <v>JEBA RAJA KUMAR SATHIADAS</v>
          </cell>
          <cell r="C388" t="str">
            <v>PROJECTS</v>
          </cell>
          <cell r="D388" t="str">
            <v>CONTRACTS DEPARTMENT</v>
          </cell>
          <cell r="E388" t="str">
            <v>EXP</v>
          </cell>
          <cell r="F388">
            <v>37157</v>
          </cell>
          <cell r="G388">
            <v>25391</v>
          </cell>
          <cell r="H388" t="str">
            <v>11K</v>
          </cell>
          <cell r="I388" t="str">
            <v>MANAGER-CONTRACTS</v>
          </cell>
          <cell r="J388" t="str">
            <v>H S B C - BAF</v>
          </cell>
          <cell r="K388" t="str">
            <v>002 023190 001</v>
          </cell>
          <cell r="L388">
            <v>780</v>
          </cell>
          <cell r="M388">
            <v>567</v>
          </cell>
          <cell r="N388">
            <v>0</v>
          </cell>
          <cell r="O388">
            <v>0</v>
          </cell>
        </row>
        <row r="389">
          <cell r="A389" t="str">
            <v>PK0118</v>
          </cell>
          <cell r="B389" t="str">
            <v>KAMALAKSHAN.K.V</v>
          </cell>
          <cell r="C389" t="str">
            <v>PROJECTS</v>
          </cell>
          <cell r="D389" t="str">
            <v>PLANNING AND PRODUCTION CONTROL</v>
          </cell>
          <cell r="E389" t="str">
            <v>EXP</v>
          </cell>
          <cell r="F389">
            <v>37583</v>
          </cell>
          <cell r="G389">
            <v>24242</v>
          </cell>
          <cell r="H389" t="str">
            <v>16LS</v>
          </cell>
          <cell r="I389" t="str">
            <v>QUALITY CONTROLLER</v>
          </cell>
          <cell r="J389" t="str">
            <v>STD CHARTERED BANK - RUWI</v>
          </cell>
          <cell r="K389" t="str">
            <v>18 1101994 01</v>
          </cell>
          <cell r="L389">
            <v>400</v>
          </cell>
          <cell r="M389">
            <v>143</v>
          </cell>
          <cell r="N389">
            <v>0</v>
          </cell>
          <cell r="O389">
            <v>120</v>
          </cell>
        </row>
        <row r="390">
          <cell r="A390" t="str">
            <v>PM0005</v>
          </cell>
          <cell r="B390" t="str">
            <v>MANSOOR NASSER SALIM ALHARTHY</v>
          </cell>
          <cell r="C390" t="str">
            <v>PROJECTS</v>
          </cell>
          <cell r="D390" t="str">
            <v>CONTRACTS DEPARTMENT</v>
          </cell>
          <cell r="E390" t="str">
            <v>OMN</v>
          </cell>
          <cell r="F390">
            <v>32515</v>
          </cell>
          <cell r="G390">
            <v>23743</v>
          </cell>
          <cell r="H390" t="str">
            <v>16LS</v>
          </cell>
          <cell r="I390" t="str">
            <v>OFFICER-CLEARANCE</v>
          </cell>
          <cell r="J390" t="str">
            <v>BANK SOHAR - RUWI</v>
          </cell>
          <cell r="K390" t="str">
            <v>0010100 53701</v>
          </cell>
          <cell r="L390">
            <v>290</v>
          </cell>
          <cell r="M390">
            <v>197</v>
          </cell>
          <cell r="N390">
            <v>0</v>
          </cell>
          <cell r="O390">
            <v>130</v>
          </cell>
        </row>
        <row r="391">
          <cell r="A391" t="str">
            <v>PM0010</v>
          </cell>
          <cell r="B391" t="str">
            <v>MOHAMMED HASSAN AL-TAMARI</v>
          </cell>
          <cell r="C391" t="str">
            <v>SALES AND MARKETING</v>
          </cell>
          <cell r="D391" t="str">
            <v>MARKETING DEPARTMENT</v>
          </cell>
          <cell r="E391" t="str">
            <v>EXP</v>
          </cell>
          <cell r="F391">
            <v>37622</v>
          </cell>
          <cell r="G391">
            <v>27760</v>
          </cell>
          <cell r="H391" t="str">
            <v>11K</v>
          </cell>
          <cell r="I391" t="str">
            <v>MANAGER-SALES</v>
          </cell>
          <cell r="J391" t="str">
            <v>N B O - RUWI</v>
          </cell>
          <cell r="K391" t="str">
            <v>1049 399548017</v>
          </cell>
          <cell r="L391">
            <v>675</v>
          </cell>
          <cell r="M391">
            <v>556</v>
          </cell>
          <cell r="N391">
            <v>0</v>
          </cell>
          <cell r="O391">
            <v>0</v>
          </cell>
        </row>
        <row r="392">
          <cell r="A392" t="str">
            <v>PM0020</v>
          </cell>
          <cell r="B392" t="str">
            <v>MANDAR GAJANAN LALIT</v>
          </cell>
          <cell r="C392" t="str">
            <v>PROJECTS</v>
          </cell>
          <cell r="D392" t="str">
            <v>CONTRACTS DEPARTMENT</v>
          </cell>
          <cell r="E392" t="str">
            <v>EXP</v>
          </cell>
          <cell r="F392">
            <v>39375</v>
          </cell>
          <cell r="G392">
            <v>28628</v>
          </cell>
          <cell r="H392" t="str">
            <v>15K</v>
          </cell>
          <cell r="I392" t="str">
            <v>PROJECT CO-ORDINATOR</v>
          </cell>
          <cell r="J392" t="str">
            <v>BANK MUSCAT - GHALA INDUSTRIAL</v>
          </cell>
          <cell r="K392" t="str">
            <v>0167 197870091015</v>
          </cell>
          <cell r="L392">
            <v>440</v>
          </cell>
          <cell r="M392">
            <v>66</v>
          </cell>
          <cell r="N392">
            <v>240</v>
          </cell>
          <cell r="O392">
            <v>0</v>
          </cell>
        </row>
        <row r="393">
          <cell r="A393" t="str">
            <v>PN0007</v>
          </cell>
          <cell r="B393" t="str">
            <v>UDUPI NARASIMHA MALLYA</v>
          </cell>
          <cell r="C393" t="str">
            <v>+</v>
          </cell>
          <cell r="D393" t="str">
            <v>IT</v>
          </cell>
          <cell r="E393" t="str">
            <v>EXP</v>
          </cell>
          <cell r="F393">
            <v>37651</v>
          </cell>
          <cell r="G393">
            <v>28056</v>
          </cell>
          <cell r="H393" t="str">
            <v>12I</v>
          </cell>
          <cell r="I393" t="str">
            <v>ASSISTANT MANAGER - IT SYSTEMS</v>
          </cell>
          <cell r="J393" t="str">
            <v>H S B C - BAF</v>
          </cell>
          <cell r="K393" t="str">
            <v>002-171296-035</v>
          </cell>
          <cell r="L393">
            <v>550</v>
          </cell>
          <cell r="M393">
            <v>654</v>
          </cell>
          <cell r="N393">
            <v>0</v>
          </cell>
          <cell r="O393">
            <v>0</v>
          </cell>
        </row>
        <row r="394">
          <cell r="A394" t="str">
            <v>PN0008</v>
          </cell>
          <cell r="B394" t="str">
            <v>NIRAV N JOSHI</v>
          </cell>
          <cell r="C394" t="str">
            <v>SALES AND MARKETING</v>
          </cell>
          <cell r="D394" t="str">
            <v>INTERIOR DESIGN AND FURNISHING DEPARTMENT</v>
          </cell>
          <cell r="E394" t="str">
            <v>EXP</v>
          </cell>
          <cell r="F394">
            <v>39334</v>
          </cell>
          <cell r="G394">
            <v>29970</v>
          </cell>
          <cell r="H394" t="str">
            <v>13K</v>
          </cell>
          <cell r="I394" t="str">
            <v>PROJECT CO-ORDINATOR</v>
          </cell>
          <cell r="J394" t="str">
            <v>STD CHARTERED BANK - RUWI</v>
          </cell>
          <cell r="K394" t="str">
            <v>18 121680501</v>
          </cell>
          <cell r="L394">
            <v>500</v>
          </cell>
          <cell r="M394">
            <v>333</v>
          </cell>
          <cell r="N394">
            <v>0</v>
          </cell>
          <cell r="O394">
            <v>0</v>
          </cell>
        </row>
        <row r="395">
          <cell r="A395" t="str">
            <v>PN0009</v>
          </cell>
          <cell r="B395" t="str">
            <v>NITIN ARVIND CHAKOR</v>
          </cell>
          <cell r="C395" t="str">
            <v>FINANCE</v>
          </cell>
          <cell r="D395" t="str">
            <v>ACCOUNTS</v>
          </cell>
          <cell r="E395" t="str">
            <v>EXP</v>
          </cell>
          <cell r="F395">
            <v>39539</v>
          </cell>
          <cell r="G395">
            <v>27404</v>
          </cell>
          <cell r="H395" t="str">
            <v>12K</v>
          </cell>
          <cell r="I395" t="str">
            <v>ASSISTANT MANAGER - FINANCE</v>
          </cell>
          <cell r="J395" t="str">
            <v>H S B C - BAF</v>
          </cell>
          <cell r="K395" t="str">
            <v>002 259562 035</v>
          </cell>
          <cell r="L395">
            <v>450</v>
          </cell>
          <cell r="M395">
            <v>550</v>
          </cell>
          <cell r="N395">
            <v>0</v>
          </cell>
          <cell r="O395">
            <v>0</v>
          </cell>
        </row>
        <row r="396">
          <cell r="A396" t="str">
            <v>PO0001</v>
          </cell>
          <cell r="B396" t="str">
            <v>OMAIMA AMJAD ALI MAZAR AL BALU</v>
          </cell>
          <cell r="C396" t="str">
            <v>SALES AND MARKETING</v>
          </cell>
          <cell r="D396" t="str">
            <v>INTERIOR DESIGN AND FURNISHING DEPARTMENT</v>
          </cell>
          <cell r="E396" t="str">
            <v>OMN</v>
          </cell>
          <cell r="F396">
            <v>39448</v>
          </cell>
          <cell r="G396">
            <v>31025</v>
          </cell>
          <cell r="H396" t="str">
            <v>15OG</v>
          </cell>
          <cell r="I396" t="str">
            <v>DRAUGHTSMAN</v>
          </cell>
          <cell r="J396" t="str">
            <v>BANK MUSCAT - SEEB</v>
          </cell>
          <cell r="K396" t="str">
            <v>034 950280084013</v>
          </cell>
          <cell r="L396">
            <v>350</v>
          </cell>
          <cell r="M396">
            <v>165</v>
          </cell>
          <cell r="N396">
            <v>0</v>
          </cell>
          <cell r="O396">
            <v>0</v>
          </cell>
        </row>
        <row r="397">
          <cell r="A397" t="str">
            <v>PP0003</v>
          </cell>
          <cell r="B397" t="str">
            <v>PRADHEEP RAMANATHAN</v>
          </cell>
          <cell r="C397" t="str">
            <v>SALES AND MARKETING</v>
          </cell>
          <cell r="D397" t="str">
            <v>MARKETING DEPARTMENT</v>
          </cell>
          <cell r="E397" t="str">
            <v>EXP</v>
          </cell>
          <cell r="F397">
            <v>36607</v>
          </cell>
          <cell r="G397">
            <v>24000</v>
          </cell>
          <cell r="H397" t="str">
            <v>05E</v>
          </cell>
          <cell r="I397" t="str">
            <v>VICE PRESIDENT-SALES&amp;MKT.</v>
          </cell>
          <cell r="J397" t="str">
            <v>H S B C - BAF</v>
          </cell>
          <cell r="K397" t="str">
            <v>002-181907-001</v>
          </cell>
          <cell r="L397">
            <v>1975</v>
          </cell>
          <cell r="M397">
            <v>1175</v>
          </cell>
          <cell r="N397">
            <v>0</v>
          </cell>
          <cell r="O397">
            <v>0</v>
          </cell>
        </row>
        <row r="398">
          <cell r="A398" t="str">
            <v>PP0004</v>
          </cell>
          <cell r="B398" t="str">
            <v>PETER DENIS ROBERTS</v>
          </cell>
          <cell r="C398" t="str">
            <v>PROJECTS</v>
          </cell>
          <cell r="D398" t="str">
            <v>CONTRACTS DEPARTMENT</v>
          </cell>
          <cell r="E398" t="str">
            <v>EXP</v>
          </cell>
          <cell r="F398">
            <v>35799</v>
          </cell>
          <cell r="G398">
            <v>18772</v>
          </cell>
          <cell r="H398" t="str">
            <v>03E</v>
          </cell>
          <cell r="I398" t="str">
            <v>VICE PRESIDENT - CONTRACTS</v>
          </cell>
          <cell r="J398" t="str">
            <v>H S B C - BAF</v>
          </cell>
          <cell r="K398" t="str">
            <v>002 064350 035</v>
          </cell>
          <cell r="L398">
            <v>2550</v>
          </cell>
          <cell r="M398">
            <v>1323</v>
          </cell>
          <cell r="N398">
            <v>0</v>
          </cell>
          <cell r="O398">
            <v>0</v>
          </cell>
        </row>
        <row r="399">
          <cell r="A399" t="str">
            <v>PP0005</v>
          </cell>
          <cell r="B399" t="str">
            <v>PATIMA</v>
          </cell>
          <cell r="C399" t="str">
            <v>FINANCE</v>
          </cell>
          <cell r="D399" t="str">
            <v>ACCOUNTS</v>
          </cell>
          <cell r="E399" t="str">
            <v>EXP</v>
          </cell>
        </row>
        <row r="400">
          <cell r="A400" t="str">
            <v>PR0005</v>
          </cell>
          <cell r="B400" t="str">
            <v>CHORAN RAJAN</v>
          </cell>
          <cell r="C400" t="str">
            <v>FINANCE</v>
          </cell>
          <cell r="D400" t="str">
            <v>ACCOUNTS</v>
          </cell>
          <cell r="E400" t="str">
            <v>EXP</v>
          </cell>
          <cell r="F400">
            <v>32653</v>
          </cell>
          <cell r="G400">
            <v>20595</v>
          </cell>
          <cell r="H400" t="str">
            <v>16LS</v>
          </cell>
          <cell r="I400" t="str">
            <v>ACCOUNTANT</v>
          </cell>
          <cell r="J400" t="str">
            <v>STD CHARTERED BANK - RUWI</v>
          </cell>
          <cell r="K400" t="str">
            <v>18 1098586 01</v>
          </cell>
          <cell r="L400">
            <v>210</v>
          </cell>
          <cell r="M400">
            <v>183</v>
          </cell>
          <cell r="N400">
            <v>0</v>
          </cell>
          <cell r="O400">
            <v>82</v>
          </cell>
        </row>
        <row r="401">
          <cell r="A401" t="str">
            <v>PR0026</v>
          </cell>
          <cell r="B401" t="str">
            <v>RAJU PRAKASH KUMAR</v>
          </cell>
          <cell r="C401" t="str">
            <v>PROJECTS</v>
          </cell>
          <cell r="D401" t="str">
            <v>PLANNING AND PRODUCTION CONTROL</v>
          </cell>
          <cell r="E401" t="str">
            <v>EXP</v>
          </cell>
          <cell r="F401">
            <v>35624</v>
          </cell>
          <cell r="G401">
            <v>22640</v>
          </cell>
          <cell r="H401" t="str">
            <v>13J</v>
          </cell>
          <cell r="I401" t="str">
            <v>SENIOR ENGINEER - PLANNING</v>
          </cell>
          <cell r="J401" t="str">
            <v>H S B C - BAF</v>
          </cell>
          <cell r="K401" t="str">
            <v>002 233567 001</v>
          </cell>
          <cell r="L401">
            <v>495</v>
          </cell>
          <cell r="M401">
            <v>474</v>
          </cell>
          <cell r="N401">
            <v>0</v>
          </cell>
          <cell r="O401">
            <v>0</v>
          </cell>
        </row>
        <row r="402">
          <cell r="A402" t="str">
            <v>PR0029</v>
          </cell>
          <cell r="B402" t="str">
            <v>RODELIO D DE GUZMAN</v>
          </cell>
          <cell r="C402" t="str">
            <v>PROJECTS</v>
          </cell>
          <cell r="D402" t="str">
            <v>DESIGN AND DRAWING</v>
          </cell>
          <cell r="E402" t="str">
            <v>EXP</v>
          </cell>
          <cell r="F402">
            <v>35749</v>
          </cell>
          <cell r="G402">
            <v>26163</v>
          </cell>
          <cell r="H402" t="str">
            <v>10J</v>
          </cell>
          <cell r="I402" t="str">
            <v>SR.CO-ORDINATOR-PROJECTS</v>
          </cell>
          <cell r="J402" t="str">
            <v>STD CHARTERED BANK - RUWI</v>
          </cell>
          <cell r="K402" t="str">
            <v>18 1178512 01</v>
          </cell>
          <cell r="L402">
            <v>590</v>
          </cell>
          <cell r="M402">
            <v>396</v>
          </cell>
          <cell r="N402">
            <v>0</v>
          </cell>
          <cell r="O402">
            <v>0</v>
          </cell>
        </row>
        <row r="403">
          <cell r="A403" t="str">
            <v>PR0030</v>
          </cell>
          <cell r="B403" t="str">
            <v>RAJESH GANAPATI DEWALI</v>
          </cell>
          <cell r="C403" t="str">
            <v>PROJECTS</v>
          </cell>
          <cell r="D403" t="str">
            <v>CONTRACTS DEPARTMENT</v>
          </cell>
          <cell r="E403" t="str">
            <v>EXP</v>
          </cell>
          <cell r="F403">
            <v>39270</v>
          </cell>
          <cell r="G403">
            <v>26526</v>
          </cell>
          <cell r="H403" t="str">
            <v>13K</v>
          </cell>
          <cell r="I403" t="str">
            <v>PROJECT CO-ORDINATOR</v>
          </cell>
          <cell r="J403" t="str">
            <v>BANK MUSCAT - GHALA INDUSTRIAL</v>
          </cell>
          <cell r="K403" t="str">
            <v>0167 154210091017</v>
          </cell>
          <cell r="L403">
            <v>525</v>
          </cell>
          <cell r="M403">
            <v>53</v>
          </cell>
          <cell r="N403">
            <v>280</v>
          </cell>
          <cell r="O403">
            <v>0</v>
          </cell>
        </row>
        <row r="404">
          <cell r="A404" t="str">
            <v>PR0031</v>
          </cell>
          <cell r="B404" t="str">
            <v>RAHMA ABDULLAH KHALFAN AL KIND</v>
          </cell>
          <cell r="C404" t="str">
            <v>FINANCE</v>
          </cell>
          <cell r="D404" t="str">
            <v>ACCOUNTS</v>
          </cell>
          <cell r="E404" t="str">
            <v>OMN</v>
          </cell>
          <cell r="F404">
            <v>39760</v>
          </cell>
          <cell r="G404">
            <v>27615</v>
          </cell>
          <cell r="H404" t="str">
            <v>15OG</v>
          </cell>
          <cell r="I404" t="str">
            <v>ACCOUNTANT / GENERAL</v>
          </cell>
          <cell r="J404" t="str">
            <v>BANK DHOFAR - SEEB</v>
          </cell>
          <cell r="K404" t="str">
            <v>0133 054078300</v>
          </cell>
          <cell r="L404">
            <v>325</v>
          </cell>
          <cell r="M404">
            <v>150</v>
          </cell>
          <cell r="N404">
            <v>0</v>
          </cell>
          <cell r="O404">
            <v>0</v>
          </cell>
        </row>
        <row r="405">
          <cell r="A405" t="str">
            <v>PS0003</v>
          </cell>
          <cell r="B405" t="str">
            <v>VALLATHOL SIREESH</v>
          </cell>
          <cell r="C405" t="str">
            <v>PROJECTS</v>
          </cell>
          <cell r="D405" t="str">
            <v>PROCUREMENT DEPARTMENTR</v>
          </cell>
          <cell r="E405" t="str">
            <v>EXP</v>
          </cell>
          <cell r="F405">
            <v>30001</v>
          </cell>
          <cell r="G405">
            <v>18886</v>
          </cell>
          <cell r="H405" t="str">
            <v>12J</v>
          </cell>
          <cell r="I405" t="str">
            <v>ASSISTANT MANAGER</v>
          </cell>
          <cell r="J405" t="str">
            <v>H S B C - BAF</v>
          </cell>
          <cell r="K405" t="str">
            <v>002 001337 020</v>
          </cell>
          <cell r="L405">
            <v>520</v>
          </cell>
          <cell r="M405">
            <v>449</v>
          </cell>
          <cell r="N405">
            <v>0</v>
          </cell>
          <cell r="O405">
            <v>0</v>
          </cell>
        </row>
        <row r="406">
          <cell r="A406" t="str">
            <v>PS0011</v>
          </cell>
          <cell r="B406" t="str">
            <v>SAUNIR SRIVATSALAN</v>
          </cell>
          <cell r="C406" t="str">
            <v>SALES AND MARKETING</v>
          </cell>
          <cell r="D406" t="str">
            <v>ESTIMATION DEPARTMENT</v>
          </cell>
          <cell r="E406" t="str">
            <v>EXP</v>
          </cell>
          <cell r="F406">
            <v>34636</v>
          </cell>
          <cell r="G406">
            <v>24866</v>
          </cell>
          <cell r="H406" t="str">
            <v>13K</v>
          </cell>
          <cell r="I406" t="str">
            <v>CO-ORDINATOR ESTIMATION</v>
          </cell>
          <cell r="J406" t="str">
            <v>O I B - RUWI</v>
          </cell>
          <cell r="K406" t="str">
            <v>01 085711 01</v>
          </cell>
          <cell r="L406">
            <v>520</v>
          </cell>
          <cell r="M406">
            <v>363</v>
          </cell>
          <cell r="N406">
            <v>0</v>
          </cell>
          <cell r="O406">
            <v>0</v>
          </cell>
        </row>
        <row r="407">
          <cell r="A407" t="str">
            <v>PS0025</v>
          </cell>
          <cell r="B407" t="str">
            <v>SAID SAIF BARQUSH ALAMRY</v>
          </cell>
          <cell r="C407" t="str">
            <v>ADMINISTRATION</v>
          </cell>
          <cell r="D407" t="str">
            <v>PERSONNEL RELATIONS</v>
          </cell>
          <cell r="E407" t="str">
            <v>OMN</v>
          </cell>
          <cell r="F407">
            <v>32740</v>
          </cell>
          <cell r="G407">
            <v>24838</v>
          </cell>
          <cell r="H407" t="str">
            <v>16LM</v>
          </cell>
          <cell r="I407" t="str">
            <v>INCHARGE-PUBLIC RELATIONS</v>
          </cell>
          <cell r="J407" t="str">
            <v>N B O - AZAIBA</v>
          </cell>
          <cell r="K407" t="str">
            <v>1051 274550 17</v>
          </cell>
          <cell r="L407">
            <v>395</v>
          </cell>
          <cell r="M407">
            <v>219</v>
          </cell>
          <cell r="N407">
            <v>0</v>
          </cell>
          <cell r="O407">
            <v>0</v>
          </cell>
        </row>
        <row r="408">
          <cell r="A408" t="str">
            <v>PS0033</v>
          </cell>
          <cell r="B408" t="str">
            <v>SHASHIBALA CLEMENT SEQUEIRA</v>
          </cell>
          <cell r="C408" t="str">
            <v>MANAGEMENT</v>
          </cell>
          <cell r="D408" t="str">
            <v>EVP OFFICE</v>
          </cell>
          <cell r="E408" t="str">
            <v>EXP</v>
          </cell>
          <cell r="F408">
            <v>33965</v>
          </cell>
          <cell r="G408">
            <v>19150</v>
          </cell>
          <cell r="H408" t="str">
            <v>11K</v>
          </cell>
          <cell r="I408" t="str">
            <v>OFFICE ADMINISTRATOR(CONTRACTS) &amp; EXECUTIVE SECRETARY</v>
          </cell>
          <cell r="J408" t="str">
            <v>STD CHARTERED BANK - RUWI</v>
          </cell>
          <cell r="K408" t="str">
            <v>18 1133446 01</v>
          </cell>
          <cell r="L408">
            <v>645</v>
          </cell>
          <cell r="M408">
            <v>391</v>
          </cell>
          <cell r="N408">
            <v>0</v>
          </cell>
          <cell r="O408">
            <v>0</v>
          </cell>
        </row>
        <row r="409">
          <cell r="A409" t="str">
            <v>PS0036</v>
          </cell>
          <cell r="B409" t="str">
            <v>SHELTON CLASSEN</v>
          </cell>
          <cell r="C409" t="str">
            <v>PROJECTS</v>
          </cell>
          <cell r="D409" t="str">
            <v>PLANNING AND PRODUCTION CONTROL</v>
          </cell>
          <cell r="E409" t="str">
            <v>EXP</v>
          </cell>
          <cell r="F409">
            <v>28788</v>
          </cell>
          <cell r="G409">
            <v>20586</v>
          </cell>
          <cell r="H409" t="str">
            <v>10I</v>
          </cell>
          <cell r="I409" t="str">
            <v>MANAGER-MACHINE SHOP</v>
          </cell>
          <cell r="J409" t="str">
            <v>H S B C - BAF</v>
          </cell>
          <cell r="K409" t="str">
            <v>002 001329 035</v>
          </cell>
          <cell r="L409">
            <v>700</v>
          </cell>
          <cell r="M409">
            <v>550</v>
          </cell>
          <cell r="N409">
            <v>0</v>
          </cell>
          <cell r="O409">
            <v>0</v>
          </cell>
        </row>
        <row r="410">
          <cell r="A410" t="str">
            <v>PS0037</v>
          </cell>
          <cell r="B410" t="str">
            <v>SUDHANVA V RAI</v>
          </cell>
          <cell r="C410" t="str">
            <v>PROJECTS</v>
          </cell>
          <cell r="D410" t="str">
            <v>CONTRACTS DEPARTMENT</v>
          </cell>
          <cell r="E410" t="str">
            <v>EXP</v>
          </cell>
          <cell r="F410">
            <v>34780</v>
          </cell>
          <cell r="G410">
            <v>23121</v>
          </cell>
          <cell r="H410" t="str">
            <v>10K</v>
          </cell>
          <cell r="I410" t="str">
            <v>MANAGER-CONTRACTS</v>
          </cell>
          <cell r="J410" t="str">
            <v>STD CHARTERED BANK - RUWI</v>
          </cell>
          <cell r="K410" t="str">
            <v>18 1118137 01</v>
          </cell>
          <cell r="L410">
            <v>840</v>
          </cell>
          <cell r="M410">
            <v>550</v>
          </cell>
          <cell r="N410">
            <v>0</v>
          </cell>
          <cell r="O410">
            <v>0</v>
          </cell>
        </row>
        <row r="411">
          <cell r="A411" t="str">
            <v>PS0049</v>
          </cell>
          <cell r="B411" t="str">
            <v>SAID SALIM SUWAID AL MAWALY</v>
          </cell>
          <cell r="C411" t="str">
            <v>FINANCE</v>
          </cell>
          <cell r="D411" t="str">
            <v>ACCOUNTS</v>
          </cell>
          <cell r="E411" t="str">
            <v>OMN</v>
          </cell>
          <cell r="F411">
            <v>36065</v>
          </cell>
          <cell r="G411">
            <v>28361</v>
          </cell>
          <cell r="H411" t="str">
            <v>18N</v>
          </cell>
          <cell r="I411" t="str">
            <v>ACCOUNTS EXECUTIVE</v>
          </cell>
          <cell r="J411" t="str">
            <v>BANK MUSCAT - NAKHAL</v>
          </cell>
          <cell r="K411" t="str">
            <v>0155 103900084014</v>
          </cell>
          <cell r="L411">
            <v>205</v>
          </cell>
          <cell r="M411">
            <v>95</v>
          </cell>
          <cell r="N411">
            <v>0</v>
          </cell>
          <cell r="O411">
            <v>90</v>
          </cell>
        </row>
        <row r="412">
          <cell r="A412" t="str">
            <v>PS0050</v>
          </cell>
          <cell r="B412" t="str">
            <v>SUDHINDRA N P</v>
          </cell>
          <cell r="C412" t="str">
            <v>PROJECTS</v>
          </cell>
          <cell r="D412" t="str">
            <v>PROCUREMENT DEPARTMENTR</v>
          </cell>
          <cell r="E412" t="str">
            <v>EXP</v>
          </cell>
          <cell r="F412">
            <v>36079</v>
          </cell>
          <cell r="G412">
            <v>24594</v>
          </cell>
          <cell r="H412" t="str">
            <v>11J</v>
          </cell>
          <cell r="I412" t="str">
            <v>ASSISTANT MANAGER</v>
          </cell>
          <cell r="J412" t="str">
            <v>H S B C - BAF</v>
          </cell>
          <cell r="K412" t="str">
            <v>002-216695-035</v>
          </cell>
          <cell r="L412">
            <v>550</v>
          </cell>
          <cell r="M412">
            <v>433</v>
          </cell>
          <cell r="N412">
            <v>0</v>
          </cell>
          <cell r="O412">
            <v>0</v>
          </cell>
        </row>
        <row r="413">
          <cell r="A413" t="str">
            <v>PS0057</v>
          </cell>
          <cell r="B413" t="str">
            <v>K SHANTARAM BHAT</v>
          </cell>
          <cell r="C413" t="str">
            <v>SALES AND MARKETING</v>
          </cell>
          <cell r="D413" t="str">
            <v>INTERIOR DESIGN AND FURNISHING DEPARTMENT</v>
          </cell>
          <cell r="E413" t="str">
            <v>EXP</v>
          </cell>
          <cell r="F413">
            <v>34524</v>
          </cell>
          <cell r="G413">
            <v>24150</v>
          </cell>
          <cell r="H413" t="str">
            <v>13J</v>
          </cell>
          <cell r="I413" t="str">
            <v>MANAGER-IDFD</v>
          </cell>
          <cell r="J413" t="str">
            <v>H S B C - BAF</v>
          </cell>
          <cell r="K413" t="str">
            <v>002 095099 035</v>
          </cell>
          <cell r="L413">
            <v>525</v>
          </cell>
          <cell r="M413">
            <v>550</v>
          </cell>
          <cell r="N413">
            <v>0</v>
          </cell>
          <cell r="O413">
            <v>0</v>
          </cell>
        </row>
        <row r="414">
          <cell r="A414" t="str">
            <v>PS0060</v>
          </cell>
          <cell r="B414" t="str">
            <v>SEBYSON JOHN.PEREIRA</v>
          </cell>
          <cell r="C414" t="str">
            <v>PROJECTS</v>
          </cell>
          <cell r="D414" t="str">
            <v>CONTRACTS DEPARTMENT</v>
          </cell>
          <cell r="E414" t="str">
            <v>EXP</v>
          </cell>
          <cell r="F414">
            <v>37436</v>
          </cell>
          <cell r="G414">
            <v>26715</v>
          </cell>
          <cell r="H414" t="str">
            <v>11K</v>
          </cell>
          <cell r="I414" t="str">
            <v>MANAGER-CONTRACTS</v>
          </cell>
          <cell r="J414" t="str">
            <v>H S B C - QURUM</v>
          </cell>
          <cell r="K414" t="str">
            <v>001 038678 035</v>
          </cell>
          <cell r="L414">
            <v>765</v>
          </cell>
          <cell r="M414">
            <v>572</v>
          </cell>
          <cell r="N414">
            <v>0</v>
          </cell>
          <cell r="O414">
            <v>0</v>
          </cell>
        </row>
        <row r="415">
          <cell r="A415" t="str">
            <v>PS0061</v>
          </cell>
          <cell r="B415" t="str">
            <v>SURESH BHAT</v>
          </cell>
          <cell r="C415" t="str">
            <v>PROJECTS</v>
          </cell>
          <cell r="D415" t="str">
            <v>STORES</v>
          </cell>
          <cell r="E415" t="str">
            <v>EXP</v>
          </cell>
          <cell r="F415">
            <v>37496</v>
          </cell>
          <cell r="G415">
            <v>25672</v>
          </cell>
          <cell r="H415" t="str">
            <v>15K</v>
          </cell>
          <cell r="I415" t="str">
            <v>SENIOR EXECUTIVE (IN-BOUND LOGISTICS)</v>
          </cell>
          <cell r="J415" t="str">
            <v>BANK MUSCAT - GHALA</v>
          </cell>
          <cell r="K415" t="str">
            <v>59 24828 00840</v>
          </cell>
          <cell r="L415">
            <v>340</v>
          </cell>
          <cell r="M415">
            <v>330</v>
          </cell>
          <cell r="N415">
            <v>0</v>
          </cell>
          <cell r="O415">
            <v>0</v>
          </cell>
        </row>
        <row r="416">
          <cell r="A416" t="str">
            <v>PS0063</v>
          </cell>
          <cell r="B416" t="str">
            <v>SALIM SAID SAIF AL-BREIKI</v>
          </cell>
          <cell r="C416" t="str">
            <v>PROJECTS</v>
          </cell>
          <cell r="D416" t="str">
            <v>PROCUREMENT DEPARTMENTR</v>
          </cell>
          <cell r="E416" t="str">
            <v>OMN</v>
          </cell>
          <cell r="F416">
            <v>37695</v>
          </cell>
          <cell r="G416">
            <v>25934</v>
          </cell>
          <cell r="H416" t="str">
            <v>18N</v>
          </cell>
          <cell r="I416" t="str">
            <v>CUSTOMS CLEARANCE - ASSISTANT</v>
          </cell>
          <cell r="J416" t="str">
            <v>BANK MUSCAT - SAHAM</v>
          </cell>
          <cell r="K416" t="str">
            <v>06 12145600840</v>
          </cell>
          <cell r="L416">
            <v>180</v>
          </cell>
          <cell r="M416">
            <v>130</v>
          </cell>
          <cell r="N416">
            <v>0</v>
          </cell>
          <cell r="O416">
            <v>31</v>
          </cell>
        </row>
        <row r="417">
          <cell r="A417" t="str">
            <v>PS0065</v>
          </cell>
          <cell r="B417" t="str">
            <v>SREEJITH HARIKRISHNAN</v>
          </cell>
          <cell r="C417" t="str">
            <v>PROJECTS</v>
          </cell>
          <cell r="D417" t="str">
            <v>GYPSUM</v>
          </cell>
          <cell r="E417" t="str">
            <v>EXP</v>
          </cell>
          <cell r="F417">
            <v>38325</v>
          </cell>
          <cell r="G417">
            <v>26434</v>
          </cell>
          <cell r="H417" t="str">
            <v>12K</v>
          </cell>
          <cell r="I417" t="str">
            <v>PROJECT CO-ORDINATOR</v>
          </cell>
          <cell r="J417" t="str">
            <v>STD CHARTERED BANK - RUWI</v>
          </cell>
          <cell r="K417" t="str">
            <v>18 1229451 01</v>
          </cell>
          <cell r="L417">
            <v>490</v>
          </cell>
          <cell r="M417">
            <v>484</v>
          </cell>
          <cell r="N417">
            <v>0</v>
          </cell>
          <cell r="O417">
            <v>0</v>
          </cell>
        </row>
        <row r="418">
          <cell r="A418" t="str">
            <v>PS0067</v>
          </cell>
          <cell r="B418" t="str">
            <v>SATISH RAMABADRAN</v>
          </cell>
          <cell r="C418" t="str">
            <v>FINANCE</v>
          </cell>
          <cell r="D418" t="str">
            <v>ACCOUNTS</v>
          </cell>
          <cell r="E418" t="str">
            <v>EXP</v>
          </cell>
          <cell r="F418">
            <v>38661</v>
          </cell>
          <cell r="G418">
            <v>26017</v>
          </cell>
          <cell r="H418" t="str">
            <v>08G</v>
          </cell>
          <cell r="I418" t="str">
            <v>SENIOR MANAGER - FINANCE</v>
          </cell>
          <cell r="J418" t="str">
            <v>H S B C - BAF</v>
          </cell>
          <cell r="K418" t="str">
            <v>002 096543 035</v>
          </cell>
          <cell r="L418">
            <v>1075</v>
          </cell>
          <cell r="M418">
            <v>770</v>
          </cell>
          <cell r="N418">
            <v>0</v>
          </cell>
          <cell r="O418">
            <v>0</v>
          </cell>
        </row>
        <row r="419">
          <cell r="A419" t="str">
            <v>PS0069</v>
          </cell>
          <cell r="B419" t="str">
            <v>SUHAM SULAIMAN THANI AL HARASS</v>
          </cell>
          <cell r="C419" t="str">
            <v>SALES AND MARKETING</v>
          </cell>
          <cell r="D419" t="str">
            <v>MARKETING DEPARTMENT</v>
          </cell>
          <cell r="E419" t="str">
            <v>OMN</v>
          </cell>
          <cell r="F419">
            <v>39264</v>
          </cell>
          <cell r="G419">
            <v>31221</v>
          </cell>
          <cell r="H419" t="str">
            <v>15OG</v>
          </cell>
          <cell r="I419" t="str">
            <v>INTERIOR DESIGNER</v>
          </cell>
          <cell r="J419" t="str">
            <v>BANK MUSCAT - MABELAH</v>
          </cell>
          <cell r="K419" t="str">
            <v>143 115860084015</v>
          </cell>
          <cell r="L419">
            <v>385</v>
          </cell>
          <cell r="M419">
            <v>185</v>
          </cell>
          <cell r="N419">
            <v>0</v>
          </cell>
          <cell r="O419">
            <v>0</v>
          </cell>
        </row>
        <row r="420">
          <cell r="A420" t="str">
            <v>PS0071</v>
          </cell>
          <cell r="B420" t="str">
            <v>SHABBIR SOLKAR</v>
          </cell>
          <cell r="C420" t="str">
            <v>SALES AND MARKETING</v>
          </cell>
          <cell r="D420" t="str">
            <v>ESTIMATION DEPARTMENT</v>
          </cell>
          <cell r="E420" t="str">
            <v>EXP</v>
          </cell>
          <cell r="F420">
            <v>39606</v>
          </cell>
          <cell r="G420">
            <v>29221</v>
          </cell>
          <cell r="H420" t="str">
            <v>14K</v>
          </cell>
          <cell r="I420" t="str">
            <v>QUANTITY SURVEYOR</v>
          </cell>
          <cell r="J420" t="str">
            <v>BANK MUSCAT - ALKHUWAIR</v>
          </cell>
          <cell r="K420" t="str">
            <v>142 841730084010</v>
          </cell>
          <cell r="L420">
            <v>435</v>
          </cell>
          <cell r="M420">
            <v>400</v>
          </cell>
          <cell r="N420">
            <v>0</v>
          </cell>
          <cell r="O420">
            <v>0</v>
          </cell>
        </row>
        <row r="421">
          <cell r="A421" t="str">
            <v>PS0072</v>
          </cell>
          <cell r="B421" t="str">
            <v>SULAIMAN HAMED MURAD AL BALUSH</v>
          </cell>
          <cell r="C421" t="str">
            <v>ADMINISTRATION</v>
          </cell>
          <cell r="D421" t="str">
            <v>HUMAN RESOURCE</v>
          </cell>
          <cell r="E421" t="str">
            <v>OMN</v>
          </cell>
          <cell r="F421">
            <v>39713</v>
          </cell>
          <cell r="G421">
            <v>21199</v>
          </cell>
          <cell r="H421" t="str">
            <v>08H</v>
          </cell>
          <cell r="I421" t="str">
            <v>MANAGER - HR</v>
          </cell>
          <cell r="J421" t="str">
            <v>BANK SOHAR - AZAIBA BRANCH</v>
          </cell>
          <cell r="K421" t="str">
            <v>009 020000930</v>
          </cell>
          <cell r="L421">
            <v>950</v>
          </cell>
          <cell r="M421">
            <v>550</v>
          </cell>
          <cell r="N421">
            <v>0</v>
          </cell>
          <cell r="O421">
            <v>0</v>
          </cell>
        </row>
        <row r="422">
          <cell r="A422" t="str">
            <v>PT0006</v>
          </cell>
          <cell r="B422" t="str">
            <v>KALUM TUSHARA FERNANDO</v>
          </cell>
          <cell r="C422" t="str">
            <v>PROJECTS</v>
          </cell>
          <cell r="D422" t="str">
            <v>PLANNING AND PRODUCTION CONTROL</v>
          </cell>
          <cell r="E422" t="str">
            <v>EXP</v>
          </cell>
          <cell r="F422">
            <v>37943</v>
          </cell>
          <cell r="G422">
            <v>26259</v>
          </cell>
          <cell r="H422" t="str">
            <v>12K</v>
          </cell>
          <cell r="I422" t="str">
            <v>PROJECT CO-ORDINATOR</v>
          </cell>
          <cell r="J422" t="str">
            <v>STD CHARTERED BANK - RUWI</v>
          </cell>
          <cell r="K422" t="str">
            <v>18-1103547-01</v>
          </cell>
          <cell r="L422">
            <v>480</v>
          </cell>
          <cell r="M422">
            <v>385</v>
          </cell>
          <cell r="N422">
            <v>0</v>
          </cell>
          <cell r="O422">
            <v>0</v>
          </cell>
        </row>
        <row r="423">
          <cell r="A423" t="str">
            <v>PU0001</v>
          </cell>
          <cell r="B423" t="str">
            <v>UNNIKRISHNAN K.V</v>
          </cell>
          <cell r="C423" t="str">
            <v>PROJECTS</v>
          </cell>
          <cell r="D423" t="str">
            <v>PLANNING AND PRODUCTION CONTROL</v>
          </cell>
          <cell r="E423" t="str">
            <v>EXP</v>
          </cell>
          <cell r="F423">
            <v>36319</v>
          </cell>
          <cell r="G423">
            <v>26324</v>
          </cell>
          <cell r="H423" t="str">
            <v>15K</v>
          </cell>
          <cell r="I423" t="str">
            <v>ENGINEER-PLANNING</v>
          </cell>
          <cell r="J423" t="str">
            <v>STD CHARTERED BANK - RUWI</v>
          </cell>
          <cell r="K423" t="str">
            <v>18 1101080 01</v>
          </cell>
          <cell r="L423">
            <v>410</v>
          </cell>
          <cell r="M423">
            <v>367</v>
          </cell>
          <cell r="N423">
            <v>0</v>
          </cell>
          <cell r="O423">
            <v>0</v>
          </cell>
        </row>
        <row r="424">
          <cell r="A424" t="str">
            <v>PU1001</v>
          </cell>
          <cell r="B424" t="str">
            <v>GOPALAN UTHAMAN</v>
          </cell>
          <cell r="C424" t="str">
            <v>SALES AND MARKETING</v>
          </cell>
          <cell r="D424" t="str">
            <v>ESTIMATION DEPARTMENT</v>
          </cell>
          <cell r="E424" t="str">
            <v>EXP</v>
          </cell>
          <cell r="F424">
            <v>32598</v>
          </cell>
          <cell r="G424">
            <v>18640</v>
          </cell>
          <cell r="H424" t="str">
            <v>08G</v>
          </cell>
          <cell r="I424" t="str">
            <v>SR. MANAGER ESTIMATION</v>
          </cell>
          <cell r="J424" t="str">
            <v>STD CHARTERED BANK - RUWI</v>
          </cell>
          <cell r="K424" t="str">
            <v>01 0999172 01</v>
          </cell>
          <cell r="L424">
            <v>1090</v>
          </cell>
          <cell r="M424">
            <v>974</v>
          </cell>
          <cell r="N424">
            <v>0</v>
          </cell>
          <cell r="O424">
            <v>0</v>
          </cell>
        </row>
        <row r="425">
          <cell r="A425" t="str">
            <v>PV0010</v>
          </cell>
          <cell r="B425" t="str">
            <v>VIVEK PAI</v>
          </cell>
          <cell r="C425" t="str">
            <v>MANAGEMENT</v>
          </cell>
          <cell r="D425" t="str">
            <v>EVP OFFICE</v>
          </cell>
          <cell r="E425" t="str">
            <v>EXP</v>
          </cell>
          <cell r="F425">
            <v>33764</v>
          </cell>
          <cell r="G425">
            <v>21197</v>
          </cell>
          <cell r="H425" t="str">
            <v>05D</v>
          </cell>
          <cell r="I425" t="str">
            <v>EXECUTIVE VICE PRESIDENT</v>
          </cell>
          <cell r="J425" t="str">
            <v>H S B C - BAF</v>
          </cell>
          <cell r="K425" t="str">
            <v>002 034031 001</v>
          </cell>
          <cell r="L425">
            <v>3500</v>
          </cell>
          <cell r="M425">
            <v>100</v>
          </cell>
          <cell r="N425">
            <v>0</v>
          </cell>
          <cell r="O425">
            <v>0</v>
          </cell>
        </row>
        <row r="426">
          <cell r="A426" t="str">
            <v>PV0016</v>
          </cell>
          <cell r="B426" t="str">
            <v>VINOD SIVADASAN</v>
          </cell>
          <cell r="C426" t="str">
            <v>PROJECTS</v>
          </cell>
          <cell r="D426" t="str">
            <v>DESIGN AND DRAWING</v>
          </cell>
          <cell r="E426" t="str">
            <v>EXP</v>
          </cell>
          <cell r="F426">
            <v>36701</v>
          </cell>
          <cell r="G426">
            <v>27174</v>
          </cell>
          <cell r="H426" t="str">
            <v>13J</v>
          </cell>
          <cell r="I426" t="str">
            <v>SENIOR SETTER OUT</v>
          </cell>
          <cell r="J426" t="str">
            <v>STD CHARTERED BANK - RUWI</v>
          </cell>
          <cell r="K426" t="str">
            <v>18 1101064 01</v>
          </cell>
          <cell r="L426">
            <v>497</v>
          </cell>
          <cell r="M426">
            <v>476</v>
          </cell>
          <cell r="N426">
            <v>0</v>
          </cell>
          <cell r="O426">
            <v>0</v>
          </cell>
        </row>
        <row r="427">
          <cell r="A427" t="str">
            <v>PV0017</v>
          </cell>
          <cell r="B427" t="str">
            <v>VIKRAM ARUN GODBOLE</v>
          </cell>
          <cell r="C427" t="str">
            <v>PROJECTS</v>
          </cell>
          <cell r="D427" t="str">
            <v>CONTRACTS DEPARTMENT</v>
          </cell>
          <cell r="E427" t="str">
            <v>EXP</v>
          </cell>
          <cell r="F427">
            <v>39323</v>
          </cell>
          <cell r="G427">
            <v>28989</v>
          </cell>
          <cell r="H427" t="str">
            <v>15J</v>
          </cell>
          <cell r="I427" t="str">
            <v>MANAGER-CONTRACTS</v>
          </cell>
          <cell r="J427" t="str">
            <v>BANK MUSCAT - GHALA INDUSTRIAL</v>
          </cell>
          <cell r="K427" t="str">
            <v>0167 129260091013</v>
          </cell>
          <cell r="L427">
            <v>735</v>
          </cell>
          <cell r="M427">
            <v>397</v>
          </cell>
          <cell r="N427">
            <v>0</v>
          </cell>
          <cell r="O427">
            <v>0</v>
          </cell>
        </row>
        <row r="428">
          <cell r="A428" t="str">
            <v>PV0010</v>
          </cell>
          <cell r="B428" t="str">
            <v>VIVEK PAI</v>
          </cell>
          <cell r="C428" t="str">
            <v>MANAGEMENT</v>
          </cell>
          <cell r="D428" t="str">
            <v>EVP OFFICE</v>
          </cell>
          <cell r="E428" t="str">
            <v>EXP</v>
          </cell>
          <cell r="F428">
            <v>33764</v>
          </cell>
          <cell r="G428">
            <v>21197</v>
          </cell>
          <cell r="H428" t="str">
            <v>05D</v>
          </cell>
          <cell r="I428" t="str">
            <v>EXECUTIVE VICE PRESIDENT</v>
          </cell>
          <cell r="J428" t="str">
            <v>H S B C - BAF</v>
          </cell>
          <cell r="K428" t="str">
            <v>002 034031 001</v>
          </cell>
          <cell r="L428">
            <v>3500</v>
          </cell>
          <cell r="M428">
            <v>100</v>
          </cell>
          <cell r="N428">
            <v>0</v>
          </cell>
          <cell r="O428">
            <v>0</v>
          </cell>
        </row>
        <row r="429">
          <cell r="A429" t="str">
            <v>PV0016</v>
          </cell>
          <cell r="B429" t="str">
            <v>VINOD SIVADASAN</v>
          </cell>
          <cell r="C429" t="str">
            <v>PROJECTS</v>
          </cell>
          <cell r="D429" t="str">
            <v>DESIGN AND DRAWING</v>
          </cell>
          <cell r="E429" t="str">
            <v>EXP</v>
          </cell>
          <cell r="F429">
            <v>36701</v>
          </cell>
          <cell r="G429">
            <v>27174</v>
          </cell>
          <cell r="H429" t="str">
            <v>13J</v>
          </cell>
          <cell r="I429" t="str">
            <v>SENIOR SETTER OUT</v>
          </cell>
          <cell r="J429" t="str">
            <v>STD CHARTERED BANK - RUWI</v>
          </cell>
          <cell r="K429" t="str">
            <v>18 1101064 01</v>
          </cell>
          <cell r="L429">
            <v>497</v>
          </cell>
          <cell r="M429">
            <v>476</v>
          </cell>
          <cell r="N429">
            <v>0</v>
          </cell>
          <cell r="O429">
            <v>0</v>
          </cell>
        </row>
        <row r="430">
          <cell r="A430" t="str">
            <v>PV0017</v>
          </cell>
          <cell r="B430" t="str">
            <v>VIKRAM ARUN GODBOLE</v>
          </cell>
          <cell r="C430" t="str">
            <v>PROJECTS</v>
          </cell>
          <cell r="D430" t="str">
            <v>CONTRACTS DEPARTMENT</v>
          </cell>
          <cell r="E430" t="str">
            <v>EXP</v>
          </cell>
          <cell r="F430">
            <v>39323</v>
          </cell>
          <cell r="G430">
            <v>28989</v>
          </cell>
          <cell r="H430" t="str">
            <v>15J</v>
          </cell>
          <cell r="I430" t="str">
            <v>MANAGER-CONTRACTS</v>
          </cell>
          <cell r="J430" t="str">
            <v>BANK MUSCAT - GHALA INDUSTRIAL</v>
          </cell>
          <cell r="K430" t="str">
            <v>0167 129260091013</v>
          </cell>
          <cell r="L430">
            <v>735</v>
          </cell>
          <cell r="M430">
            <v>397</v>
          </cell>
          <cell r="N430">
            <v>0</v>
          </cell>
          <cell r="O430">
            <v>0</v>
          </cell>
        </row>
        <row r="434">
          <cell r="B434" t="str">
            <v>KSA</v>
          </cell>
          <cell r="L434" t="str">
            <v>SR</v>
          </cell>
        </row>
        <row r="435">
          <cell r="A435" t="str">
            <v>AB</v>
          </cell>
          <cell r="B435" t="str">
            <v>U.M.ANEES BABU</v>
          </cell>
          <cell r="C435" t="str">
            <v>PROJECT ENGINEER</v>
          </cell>
          <cell r="D435" t="str">
            <v>PROJECTS (SAUDI)</v>
          </cell>
          <cell r="E435" t="str">
            <v>EX</v>
          </cell>
          <cell r="F435">
            <v>39837</v>
          </cell>
          <cell r="H435" t="str">
            <v>16LM</v>
          </cell>
          <cell r="I435" t="str">
            <v>PROJECT ENGINEER</v>
          </cell>
          <cell r="L435">
            <v>6500</v>
          </cell>
        </row>
        <row r="437">
          <cell r="A437" t="str">
            <v>X</v>
          </cell>
          <cell r="B437" t="str">
            <v>Z G T E  - STAFF</v>
          </cell>
        </row>
        <row r="438">
          <cell r="B438" t="str">
            <v>GEORGE CHERIAN</v>
          </cell>
          <cell r="C438">
            <v>400</v>
          </cell>
          <cell r="D438">
            <v>296</v>
          </cell>
          <cell r="H438" t="str">
            <v>SALES CO ORDINATOR</v>
          </cell>
          <cell r="M438" t="str">
            <v>EXP</v>
          </cell>
          <cell r="N438" t="str">
            <v>16LS</v>
          </cell>
          <cell r="O438">
            <v>54.9</v>
          </cell>
        </row>
        <row r="439">
          <cell r="B439" t="str">
            <v>SAMEER S MATHUR</v>
          </cell>
          <cell r="C439">
            <v>840</v>
          </cell>
          <cell r="D439">
            <v>888</v>
          </cell>
          <cell r="F439">
            <v>38600</v>
          </cell>
          <cell r="H439" t="str">
            <v>MANAGER SALES DEVELOPMENT</v>
          </cell>
          <cell r="M439" t="str">
            <v>EXP</v>
          </cell>
          <cell r="N439" t="str">
            <v>8I</v>
          </cell>
        </row>
        <row r="440">
          <cell r="B440" t="str">
            <v>CHANDRAKATNT LAXIMAN HARMALKAR</v>
          </cell>
          <cell r="C440">
            <v>290</v>
          </cell>
          <cell r="D440">
            <v>216</v>
          </cell>
          <cell r="F440">
            <v>36106</v>
          </cell>
          <cell r="H440" t="str">
            <v>SUPERVISOR - SITE</v>
          </cell>
          <cell r="M440" t="str">
            <v>EXP</v>
          </cell>
          <cell r="N440" t="str">
            <v>18N</v>
          </cell>
          <cell r="O440">
            <v>160</v>
          </cell>
        </row>
        <row r="441">
          <cell r="B441" t="str">
            <v>SHAMSU KUNNANAYIL</v>
          </cell>
          <cell r="C441">
            <v>241</v>
          </cell>
          <cell r="D441">
            <v>33</v>
          </cell>
          <cell r="H441" t="str">
            <v>DRIVER</v>
          </cell>
          <cell r="M441" t="str">
            <v>EXP</v>
          </cell>
          <cell r="N441" t="str">
            <v>19O</v>
          </cell>
        </row>
        <row r="442">
          <cell r="B442" t="str">
            <v>BANVAR LAL</v>
          </cell>
          <cell r="C442">
            <v>375</v>
          </cell>
          <cell r="D442">
            <v>148</v>
          </cell>
          <cell r="O442">
            <v>101</v>
          </cell>
        </row>
        <row r="445">
          <cell r="B445" t="str">
            <v>Z G T E  - NEW BASIC FROM SEPT - 08</v>
          </cell>
        </row>
        <row r="446">
          <cell r="A446" t="str">
            <v>GC</v>
          </cell>
          <cell r="B446" t="str">
            <v>GEORGE CHERIAN</v>
          </cell>
          <cell r="C446">
            <v>475</v>
          </cell>
          <cell r="D446">
            <v>296</v>
          </cell>
          <cell r="O446">
            <v>54.9</v>
          </cell>
        </row>
        <row r="447">
          <cell r="A447" t="str">
            <v>SM</v>
          </cell>
          <cell r="B447" t="str">
            <v>SAMEER S MATHUR</v>
          </cell>
          <cell r="C447">
            <v>1000</v>
          </cell>
          <cell r="D447">
            <v>888</v>
          </cell>
          <cell r="N447" t="str">
            <v>6-E-6</v>
          </cell>
        </row>
        <row r="448">
          <cell r="A448" t="str">
            <v>CK</v>
          </cell>
          <cell r="B448" t="str">
            <v>CHANDRAKATNT LAXIMAN HARMALKAR</v>
          </cell>
          <cell r="C448">
            <v>365</v>
          </cell>
          <cell r="D448">
            <v>216</v>
          </cell>
          <cell r="O448">
            <v>183</v>
          </cell>
        </row>
        <row r="449">
          <cell r="A449" t="str">
            <v>SK</v>
          </cell>
          <cell r="B449" t="str">
            <v>SHAMSU KUNNANAYIL</v>
          </cell>
          <cell r="C449">
            <v>271</v>
          </cell>
          <cell r="D449">
            <v>33</v>
          </cell>
        </row>
        <row r="450">
          <cell r="A450" t="str">
            <v>BL</v>
          </cell>
          <cell r="B450" t="str">
            <v>BANVAR LAL</v>
          </cell>
          <cell r="C450">
            <v>375</v>
          </cell>
          <cell r="D450">
            <v>148</v>
          </cell>
          <cell r="O450">
            <v>101</v>
          </cell>
        </row>
      </sheetData>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
      <sheetName val="LEAVE"/>
      <sheetName val="SALARY"/>
      <sheetName val="Count Sum"/>
      <sheetName val="HEAD COUNT"/>
      <sheetName val="GRATUITY"/>
      <sheetName val="MASTER09"/>
      <sheetName val="MAR-09"/>
      <sheetName val="LOAN"/>
      <sheetName val="EMP 012009"/>
      <sheetName val="Sheet1"/>
      <sheetName val="caldr New (2)"/>
      <sheetName val="BU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ING and stub cutting"/>
      <sheetName val="Per Boiler manhour"/>
      <sheetName val="Planned Hour"/>
      <sheetName val="Activity Rate Calculation"/>
      <sheetName val="Allocation to Cost Centre"/>
      <sheetName val="Maintainance"/>
      <sheetName val="Support"/>
      <sheetName val="Service"/>
      <sheetName val="Material OH"/>
      <sheetName val="Training"/>
      <sheetName val="Master"/>
      <sheetName val="Location"/>
      <sheetName val="Cost Center - cost not allocate"/>
      <sheetName val="Tonnage"/>
      <sheetName val="RATIO &amp; LIST"/>
      <sheetName val="HYDRO"/>
      <sheetName val="DRILLING"/>
      <sheetName val="WEIGHT"/>
      <sheetName val="Sheet1"/>
    </sheetNames>
    <sheetDataSet>
      <sheetData sheetId="0">
        <row r="55">
          <cell r="B55" t="str">
            <v>Row Labels</v>
          </cell>
          <cell r="C55" t="str">
            <v>Sum of STUB QTY</v>
          </cell>
          <cell r="D55" t="str">
            <v>o/p per shift</v>
          </cell>
          <cell r="E55" t="str">
            <v>o/p per shift</v>
          </cell>
          <cell r="F55" t="str">
            <v>man shift</v>
          </cell>
        </row>
        <row r="56">
          <cell r="B56" t="str">
            <v>12100-0011</v>
          </cell>
          <cell r="C56">
            <v>153</v>
          </cell>
          <cell r="D56">
            <v>100</v>
          </cell>
          <cell r="E56">
            <v>50</v>
          </cell>
          <cell r="F56">
            <v>4.59</v>
          </cell>
        </row>
        <row r="57">
          <cell r="B57" t="str">
            <v>12100-0021</v>
          </cell>
          <cell r="C57">
            <v>614</v>
          </cell>
          <cell r="D57">
            <v>100</v>
          </cell>
          <cell r="E57">
            <v>50</v>
          </cell>
          <cell r="F57">
            <v>18.419999999999998</v>
          </cell>
        </row>
        <row r="58">
          <cell r="B58" t="str">
            <v>12100-0041</v>
          </cell>
          <cell r="C58">
            <v>612</v>
          </cell>
          <cell r="D58">
            <v>100</v>
          </cell>
          <cell r="E58">
            <v>50</v>
          </cell>
          <cell r="F58">
            <v>18.36</v>
          </cell>
        </row>
        <row r="59">
          <cell r="B59" t="str">
            <v>12100-0051</v>
          </cell>
          <cell r="C59">
            <v>612</v>
          </cell>
          <cell r="D59">
            <v>100</v>
          </cell>
          <cell r="E59">
            <v>50</v>
          </cell>
          <cell r="F59">
            <v>18.36</v>
          </cell>
        </row>
        <row r="60">
          <cell r="B60" t="str">
            <v>12100-0111</v>
          </cell>
          <cell r="C60">
            <v>153</v>
          </cell>
          <cell r="D60">
            <v>100</v>
          </cell>
          <cell r="E60">
            <v>50</v>
          </cell>
          <cell r="F60">
            <v>4.59</v>
          </cell>
        </row>
        <row r="61">
          <cell r="B61" t="str">
            <v>12100-0121</v>
          </cell>
          <cell r="C61">
            <v>614</v>
          </cell>
          <cell r="D61">
            <v>100</v>
          </cell>
          <cell r="E61">
            <v>50</v>
          </cell>
          <cell r="F61">
            <v>18.419999999999998</v>
          </cell>
        </row>
        <row r="62">
          <cell r="B62" t="str">
            <v>12100-0141</v>
          </cell>
          <cell r="C62">
            <v>612</v>
          </cell>
          <cell r="D62">
            <v>100</v>
          </cell>
          <cell r="E62">
            <v>50</v>
          </cell>
          <cell r="F62">
            <v>18.36</v>
          </cell>
        </row>
        <row r="63">
          <cell r="B63" t="str">
            <v>12100-0151</v>
          </cell>
          <cell r="C63">
            <v>619</v>
          </cell>
          <cell r="D63">
            <v>100</v>
          </cell>
          <cell r="E63">
            <v>50</v>
          </cell>
          <cell r="F63">
            <v>18.57</v>
          </cell>
        </row>
        <row r="64">
          <cell r="B64" t="str">
            <v>12100-0171</v>
          </cell>
          <cell r="C64">
            <v>101</v>
          </cell>
          <cell r="D64">
            <v>100</v>
          </cell>
          <cell r="E64">
            <v>50</v>
          </cell>
          <cell r="F64">
            <v>3.0300000000000002</v>
          </cell>
        </row>
        <row r="65">
          <cell r="B65" t="str">
            <v>12100-0181</v>
          </cell>
          <cell r="C65">
            <v>107</v>
          </cell>
          <cell r="D65">
            <v>100</v>
          </cell>
          <cell r="E65">
            <v>50</v>
          </cell>
          <cell r="F65">
            <v>3.21</v>
          </cell>
        </row>
        <row r="66">
          <cell r="B66" t="str">
            <v>12100-0211</v>
          </cell>
          <cell r="C66">
            <v>150</v>
          </cell>
          <cell r="D66">
            <v>100</v>
          </cell>
          <cell r="E66">
            <v>50</v>
          </cell>
          <cell r="F66">
            <v>4.5</v>
          </cell>
        </row>
        <row r="67">
          <cell r="B67" t="str">
            <v>12100-0221</v>
          </cell>
          <cell r="C67">
            <v>596</v>
          </cell>
          <cell r="D67">
            <v>100</v>
          </cell>
          <cell r="E67">
            <v>50</v>
          </cell>
          <cell r="F67">
            <v>17.88</v>
          </cell>
        </row>
        <row r="68">
          <cell r="B68" t="str">
            <v>12100-0241</v>
          </cell>
          <cell r="C68">
            <v>596</v>
          </cell>
          <cell r="D68">
            <v>100</v>
          </cell>
          <cell r="E68">
            <v>50</v>
          </cell>
          <cell r="F68">
            <v>17.88</v>
          </cell>
        </row>
        <row r="69">
          <cell r="B69" t="str">
            <v>12100-0251</v>
          </cell>
          <cell r="C69">
            <v>596</v>
          </cell>
          <cell r="D69">
            <v>100</v>
          </cell>
          <cell r="E69">
            <v>50</v>
          </cell>
          <cell r="F69">
            <v>17.88</v>
          </cell>
        </row>
        <row r="70">
          <cell r="B70" t="str">
            <v>12100-0311</v>
          </cell>
          <cell r="C70">
            <v>166</v>
          </cell>
          <cell r="D70">
            <v>100</v>
          </cell>
          <cell r="E70">
            <v>50</v>
          </cell>
          <cell r="F70">
            <v>4.9799999999999995</v>
          </cell>
        </row>
        <row r="71">
          <cell r="B71" t="str">
            <v>12100-0321</v>
          </cell>
          <cell r="C71">
            <v>166</v>
          </cell>
          <cell r="D71">
            <v>100</v>
          </cell>
          <cell r="E71">
            <v>50</v>
          </cell>
          <cell r="F71">
            <v>4.9799999999999995</v>
          </cell>
        </row>
        <row r="72">
          <cell r="B72" t="str">
            <v>12100-0411</v>
          </cell>
          <cell r="C72">
            <v>414</v>
          </cell>
          <cell r="D72">
            <v>100</v>
          </cell>
          <cell r="E72">
            <v>50</v>
          </cell>
          <cell r="F72">
            <v>12.419999999999998</v>
          </cell>
        </row>
        <row r="73">
          <cell r="B73" t="str">
            <v>12100-0421</v>
          </cell>
          <cell r="C73">
            <v>204</v>
          </cell>
          <cell r="D73">
            <v>100</v>
          </cell>
          <cell r="E73">
            <v>50</v>
          </cell>
          <cell r="F73">
            <v>6.12</v>
          </cell>
        </row>
        <row r="74">
          <cell r="B74" t="str">
            <v>12100-0511</v>
          </cell>
          <cell r="C74">
            <v>198</v>
          </cell>
          <cell r="D74">
            <v>100</v>
          </cell>
          <cell r="E74">
            <v>50</v>
          </cell>
          <cell r="F74">
            <v>5.9399999999999995</v>
          </cell>
        </row>
        <row r="75">
          <cell r="B75" t="str">
            <v>12100-0521</v>
          </cell>
          <cell r="C75">
            <v>102</v>
          </cell>
          <cell r="D75">
            <v>100</v>
          </cell>
          <cell r="E75">
            <v>50</v>
          </cell>
          <cell r="F75">
            <v>3.06</v>
          </cell>
        </row>
        <row r="76">
          <cell r="B76" t="str">
            <v>12100-0531</v>
          </cell>
          <cell r="C76">
            <v>199</v>
          </cell>
          <cell r="D76">
            <v>100</v>
          </cell>
          <cell r="E76">
            <v>50</v>
          </cell>
          <cell r="F76">
            <v>5.97</v>
          </cell>
        </row>
        <row r="77">
          <cell r="B77" t="str">
            <v>12100-0541</v>
          </cell>
          <cell r="C77">
            <v>203</v>
          </cell>
          <cell r="D77">
            <v>100</v>
          </cell>
          <cell r="E77">
            <v>50</v>
          </cell>
          <cell r="F77">
            <v>6.09</v>
          </cell>
        </row>
        <row r="78">
          <cell r="B78" t="str">
            <v>12100-0551</v>
          </cell>
          <cell r="C78">
            <v>252</v>
          </cell>
          <cell r="D78">
            <v>100</v>
          </cell>
          <cell r="E78">
            <v>50</v>
          </cell>
          <cell r="F78">
            <v>7.5600000000000005</v>
          </cell>
        </row>
        <row r="79">
          <cell r="B79" t="str">
            <v>12100-0561</v>
          </cell>
          <cell r="C79">
            <v>232</v>
          </cell>
          <cell r="D79">
            <v>100</v>
          </cell>
          <cell r="E79">
            <v>50</v>
          </cell>
          <cell r="F79">
            <v>6.9599999999999991</v>
          </cell>
        </row>
        <row r="80">
          <cell r="B80" t="str">
            <v>12100-0571</v>
          </cell>
          <cell r="C80">
            <v>262</v>
          </cell>
          <cell r="D80">
            <v>100</v>
          </cell>
          <cell r="E80">
            <v>50</v>
          </cell>
          <cell r="F80">
            <v>7.86</v>
          </cell>
        </row>
        <row r="81">
          <cell r="B81" t="str">
            <v>12100-0581</v>
          </cell>
          <cell r="C81">
            <v>136</v>
          </cell>
          <cell r="D81">
            <v>100</v>
          </cell>
          <cell r="E81">
            <v>50</v>
          </cell>
          <cell r="F81">
            <v>4.08</v>
          </cell>
        </row>
        <row r="82">
          <cell r="B82" t="str">
            <v>13100-0101</v>
          </cell>
          <cell r="C82">
            <v>1224</v>
          </cell>
          <cell r="D82">
            <v>100</v>
          </cell>
          <cell r="E82">
            <v>50</v>
          </cell>
          <cell r="F82">
            <v>36.72</v>
          </cell>
        </row>
        <row r="83">
          <cell r="B83" t="str">
            <v>13100-0151</v>
          </cell>
          <cell r="C83">
            <v>1224</v>
          </cell>
          <cell r="D83">
            <v>100</v>
          </cell>
          <cell r="E83">
            <v>50</v>
          </cell>
          <cell r="F83">
            <v>36.72</v>
          </cell>
        </row>
        <row r="84">
          <cell r="B84" t="str">
            <v>13100-0201</v>
          </cell>
          <cell r="C84">
            <v>1232</v>
          </cell>
          <cell r="D84">
            <v>100</v>
          </cell>
          <cell r="E84">
            <v>50</v>
          </cell>
          <cell r="F84">
            <v>36.96</v>
          </cell>
        </row>
        <row r="85">
          <cell r="B85" t="str">
            <v>14100-0101</v>
          </cell>
          <cell r="C85">
            <v>1460</v>
          </cell>
          <cell r="D85">
            <v>100</v>
          </cell>
          <cell r="E85">
            <v>50</v>
          </cell>
          <cell r="F85">
            <v>43.8</v>
          </cell>
        </row>
        <row r="86">
          <cell r="B86" t="str">
            <v>14100-0151</v>
          </cell>
          <cell r="C86">
            <v>1428</v>
          </cell>
          <cell r="D86">
            <v>100</v>
          </cell>
          <cell r="E86">
            <v>50</v>
          </cell>
          <cell r="F86">
            <v>42.839999999999996</v>
          </cell>
        </row>
        <row r="87">
          <cell r="B87" t="str">
            <v>14100-0201</v>
          </cell>
          <cell r="C87">
            <v>1300</v>
          </cell>
          <cell r="D87">
            <v>100</v>
          </cell>
          <cell r="E87">
            <v>50</v>
          </cell>
          <cell r="F87">
            <v>39</v>
          </cell>
        </row>
        <row r="88">
          <cell r="B88" t="str">
            <v>15100-0001</v>
          </cell>
          <cell r="C88">
            <v>1800</v>
          </cell>
          <cell r="D88">
            <v>100</v>
          </cell>
          <cell r="E88">
            <v>50</v>
          </cell>
          <cell r="F88">
            <v>54</v>
          </cell>
        </row>
        <row r="89">
          <cell r="B89" t="str">
            <v>15100-0011</v>
          </cell>
          <cell r="C89">
            <v>384</v>
          </cell>
          <cell r="D89">
            <v>100</v>
          </cell>
          <cell r="E89">
            <v>50</v>
          </cell>
          <cell r="F89">
            <v>11.52</v>
          </cell>
        </row>
        <row r="90">
          <cell r="B90" t="str">
            <v>15100-0021</v>
          </cell>
          <cell r="C90">
            <v>384</v>
          </cell>
          <cell r="D90">
            <v>100</v>
          </cell>
          <cell r="E90">
            <v>50</v>
          </cell>
          <cell r="F90">
            <v>11.52</v>
          </cell>
        </row>
        <row r="91">
          <cell r="B91" t="str">
            <v>15100-0031</v>
          </cell>
          <cell r="C91">
            <v>666</v>
          </cell>
          <cell r="D91">
            <v>100</v>
          </cell>
          <cell r="E91">
            <v>50</v>
          </cell>
          <cell r="F91">
            <v>19.98</v>
          </cell>
        </row>
        <row r="92">
          <cell r="B92" t="str">
            <v>15100-0041</v>
          </cell>
          <cell r="C92">
            <v>666</v>
          </cell>
          <cell r="D92">
            <v>100</v>
          </cell>
          <cell r="E92">
            <v>50</v>
          </cell>
          <cell r="F92">
            <v>19.98</v>
          </cell>
        </row>
        <row r="93">
          <cell r="B93" t="str">
            <v>15100-0051</v>
          </cell>
          <cell r="C93">
            <v>408</v>
          </cell>
          <cell r="D93">
            <v>100</v>
          </cell>
          <cell r="E93">
            <v>50</v>
          </cell>
          <cell r="F93">
            <v>12.24</v>
          </cell>
        </row>
      </sheetData>
      <sheetData sheetId="1">
        <row r="5">
          <cell r="A5" t="str">
            <v>12100-0001</v>
          </cell>
          <cell r="B5">
            <v>9.8000000000000007</v>
          </cell>
          <cell r="C5">
            <v>2</v>
          </cell>
          <cell r="D5">
            <v>2</v>
          </cell>
          <cell r="E5">
            <v>7.125</v>
          </cell>
          <cell r="F5">
            <v>0</v>
          </cell>
          <cell r="G5">
            <v>6</v>
          </cell>
          <cell r="H5">
            <v>0</v>
          </cell>
          <cell r="I5">
            <v>144.25</v>
          </cell>
          <cell r="J5">
            <v>13.125</v>
          </cell>
          <cell r="K5">
            <v>52.5</v>
          </cell>
          <cell r="L5">
            <v>50.5</v>
          </cell>
          <cell r="M5">
            <v>26.25</v>
          </cell>
          <cell r="N5">
            <v>0.5</v>
          </cell>
          <cell r="O5">
            <v>4</v>
          </cell>
          <cell r="P5">
            <v>0</v>
          </cell>
          <cell r="Q5">
            <v>207.875</v>
          </cell>
          <cell r="R5">
            <v>253.75</v>
          </cell>
          <cell r="S5">
            <v>0</v>
          </cell>
          <cell r="T5">
            <v>42.666666666666664</v>
          </cell>
          <cell r="U5">
            <v>15</v>
          </cell>
          <cell r="V5">
            <v>0</v>
          </cell>
        </row>
        <row r="6">
          <cell r="A6" t="str">
            <v>12100-0011</v>
          </cell>
          <cell r="B6">
            <v>6.36</v>
          </cell>
          <cell r="C6">
            <v>2</v>
          </cell>
          <cell r="D6">
            <v>2</v>
          </cell>
          <cell r="E6">
            <v>2.5</v>
          </cell>
          <cell r="F6">
            <v>0</v>
          </cell>
          <cell r="G6">
            <v>1.0012500000000006</v>
          </cell>
          <cell r="H6">
            <v>14.34375</v>
          </cell>
          <cell r="I6">
            <v>36.625000000000007</v>
          </cell>
          <cell r="J6">
            <v>4.5025000000000013</v>
          </cell>
          <cell r="K6">
            <v>60.735833333333353</v>
          </cell>
          <cell r="L6">
            <v>58.735833333333353</v>
          </cell>
          <cell r="M6">
            <v>25.005000000000003</v>
          </cell>
          <cell r="N6">
            <v>1</v>
          </cell>
          <cell r="O6">
            <v>4</v>
          </cell>
          <cell r="P6">
            <v>3.06</v>
          </cell>
          <cell r="Q6">
            <v>117.79583333333336</v>
          </cell>
          <cell r="R6">
            <v>144.93208333333337</v>
          </cell>
          <cell r="S6">
            <v>0</v>
          </cell>
          <cell r="T6">
            <v>33</v>
          </cell>
          <cell r="U6">
            <v>6</v>
          </cell>
          <cell r="V6">
            <v>4.59</v>
          </cell>
        </row>
        <row r="7">
          <cell r="A7" t="str">
            <v>12100-0021</v>
          </cell>
          <cell r="B7">
            <v>14.266999999999999</v>
          </cell>
          <cell r="C7">
            <v>2</v>
          </cell>
          <cell r="D7">
            <v>2</v>
          </cell>
          <cell r="E7">
            <v>6.25</v>
          </cell>
          <cell r="F7">
            <v>25</v>
          </cell>
          <cell r="G7">
            <v>13.127500000000001</v>
          </cell>
          <cell r="H7">
            <v>28.687500000000021</v>
          </cell>
          <cell r="I7">
            <v>3.875</v>
          </cell>
          <cell r="J7">
            <v>8.0050000000000026</v>
          </cell>
          <cell r="K7">
            <v>163.56750000000005</v>
          </cell>
          <cell r="L7">
            <v>161.56750000000005</v>
          </cell>
          <cell r="M7">
            <v>52.02000000000001</v>
          </cell>
          <cell r="N7">
            <v>1.5</v>
          </cell>
          <cell r="O7">
            <v>4</v>
          </cell>
          <cell r="P7">
            <v>7.6749999999999998</v>
          </cell>
          <cell r="Q7">
            <v>256.92750000000007</v>
          </cell>
          <cell r="R7">
            <v>296.47000000000008</v>
          </cell>
          <cell r="S7">
            <v>13.366666666666667</v>
          </cell>
          <cell r="T7">
            <v>195.28</v>
          </cell>
          <cell r="U7">
            <v>1</v>
          </cell>
          <cell r="V7">
            <v>18.419999999999998</v>
          </cell>
        </row>
        <row r="8">
          <cell r="A8" t="str">
            <v>12100-0031</v>
          </cell>
          <cell r="B8">
            <v>6.0979999999999999</v>
          </cell>
          <cell r="C8">
            <v>2</v>
          </cell>
          <cell r="D8">
            <v>2</v>
          </cell>
          <cell r="E8">
            <v>4.75</v>
          </cell>
          <cell r="F8">
            <v>0</v>
          </cell>
          <cell r="G8">
            <v>2</v>
          </cell>
          <cell r="H8">
            <v>0</v>
          </cell>
          <cell r="I8">
            <v>33.25</v>
          </cell>
          <cell r="J8">
            <v>6.625</v>
          </cell>
          <cell r="K8">
            <v>34.125</v>
          </cell>
          <cell r="L8">
            <v>32.125</v>
          </cell>
          <cell r="M8">
            <v>4.75</v>
          </cell>
          <cell r="N8">
            <v>0.5</v>
          </cell>
          <cell r="O8">
            <v>3.59375</v>
          </cell>
          <cell r="P8">
            <v>0</v>
          </cell>
          <cell r="Q8">
            <v>72.125</v>
          </cell>
          <cell r="R8">
            <v>89.59375</v>
          </cell>
          <cell r="S8">
            <v>0</v>
          </cell>
          <cell r="T8">
            <v>26</v>
          </cell>
          <cell r="U8">
            <v>11</v>
          </cell>
          <cell r="V8">
            <v>0</v>
          </cell>
        </row>
        <row r="9">
          <cell r="A9" t="str">
            <v>12100-0041</v>
          </cell>
          <cell r="B9">
            <v>12.621</v>
          </cell>
          <cell r="C9">
            <v>2</v>
          </cell>
          <cell r="D9">
            <v>2</v>
          </cell>
          <cell r="E9">
            <v>2.490000000000002</v>
          </cell>
          <cell r="F9">
            <v>0</v>
          </cell>
          <cell r="G9">
            <v>1.240000000000002</v>
          </cell>
          <cell r="H9">
            <v>57.375</v>
          </cell>
          <cell r="I9">
            <v>40.75</v>
          </cell>
          <cell r="J9">
            <v>4.480000000000004</v>
          </cell>
          <cell r="K9">
            <v>96.970000000000013</v>
          </cell>
          <cell r="L9">
            <v>94.970000000000013</v>
          </cell>
          <cell r="M9">
            <v>28.980000000000004</v>
          </cell>
          <cell r="N9">
            <v>1.5</v>
          </cell>
          <cell r="O9">
            <v>4</v>
          </cell>
          <cell r="P9">
            <v>7.65</v>
          </cell>
          <cell r="Q9">
            <v>215.185</v>
          </cell>
          <cell r="R9">
            <v>218.66000000000003</v>
          </cell>
          <cell r="S9">
            <v>6.8833333333333329</v>
          </cell>
          <cell r="T9">
            <v>92.68</v>
          </cell>
          <cell r="U9">
            <v>17</v>
          </cell>
          <cell r="V9">
            <v>18.36</v>
          </cell>
        </row>
        <row r="10">
          <cell r="A10" t="str">
            <v>12100-0051</v>
          </cell>
          <cell r="B10">
            <v>20.065000000000001</v>
          </cell>
          <cell r="C10">
            <v>8</v>
          </cell>
          <cell r="D10">
            <v>8</v>
          </cell>
          <cell r="E10">
            <v>10.75</v>
          </cell>
          <cell r="F10">
            <v>45</v>
          </cell>
          <cell r="G10">
            <v>9.7700000000000387</v>
          </cell>
          <cell r="H10">
            <v>57.375</v>
          </cell>
          <cell r="I10">
            <v>4</v>
          </cell>
          <cell r="J10">
            <v>6.25</v>
          </cell>
          <cell r="K10">
            <v>185.64874999999998</v>
          </cell>
          <cell r="L10">
            <v>177.64874999999998</v>
          </cell>
          <cell r="M10">
            <v>52.019999999999996</v>
          </cell>
          <cell r="N10">
            <v>2</v>
          </cell>
          <cell r="O10">
            <v>12</v>
          </cell>
          <cell r="P10">
            <v>8.3916666666666657</v>
          </cell>
          <cell r="Q10">
            <v>322.90375000000006</v>
          </cell>
          <cell r="R10">
            <v>365.68875000000003</v>
          </cell>
          <cell r="S10">
            <v>0</v>
          </cell>
          <cell r="T10">
            <v>52.519999999999996</v>
          </cell>
          <cell r="U10">
            <v>0</v>
          </cell>
          <cell r="V10">
            <v>18.36</v>
          </cell>
        </row>
        <row r="11">
          <cell r="A11" t="str">
            <v>12100-0111</v>
          </cell>
          <cell r="B11">
            <v>6.39</v>
          </cell>
          <cell r="C11">
            <v>2</v>
          </cell>
          <cell r="D11">
            <v>2</v>
          </cell>
          <cell r="E11">
            <v>2.5</v>
          </cell>
          <cell r="F11">
            <v>0</v>
          </cell>
          <cell r="G11">
            <v>1.0012500000000006</v>
          </cell>
          <cell r="H11">
            <v>14.34375</v>
          </cell>
          <cell r="I11">
            <v>39.5</v>
          </cell>
          <cell r="J11">
            <v>4.5025000000000013</v>
          </cell>
          <cell r="K11">
            <v>34.020000000000003</v>
          </cell>
          <cell r="L11">
            <v>32.020000000000003</v>
          </cell>
          <cell r="M11">
            <v>25.005000000000003</v>
          </cell>
          <cell r="N11">
            <v>1</v>
          </cell>
          <cell r="O11">
            <v>3.7012499999999982</v>
          </cell>
          <cell r="P11">
            <v>3.06</v>
          </cell>
          <cell r="Q11">
            <v>93.955000000000013</v>
          </cell>
          <cell r="R11">
            <v>120.7925</v>
          </cell>
          <cell r="S11">
            <v>0</v>
          </cell>
          <cell r="T11">
            <v>33</v>
          </cell>
          <cell r="U11">
            <v>6</v>
          </cell>
          <cell r="V11">
            <v>4.59</v>
          </cell>
        </row>
        <row r="12">
          <cell r="A12" t="str">
            <v>12100-0121</v>
          </cell>
          <cell r="B12">
            <v>14.266999999999999</v>
          </cell>
          <cell r="C12">
            <v>2</v>
          </cell>
          <cell r="D12">
            <v>2</v>
          </cell>
          <cell r="E12">
            <v>5.2600000000000051</v>
          </cell>
          <cell r="F12">
            <v>24.999999999999993</v>
          </cell>
          <cell r="G12">
            <v>13.755000000000003</v>
          </cell>
          <cell r="H12">
            <v>28.6875</v>
          </cell>
          <cell r="I12">
            <v>3</v>
          </cell>
          <cell r="J12">
            <v>8.0050000000000026</v>
          </cell>
          <cell r="K12">
            <v>136.7375000000001</v>
          </cell>
          <cell r="L12">
            <v>134.7375000000001</v>
          </cell>
          <cell r="M12">
            <v>52.02000000000001</v>
          </cell>
          <cell r="N12">
            <v>1</v>
          </cell>
          <cell r="O12">
            <v>4</v>
          </cell>
          <cell r="P12">
            <v>7.6749999999999998</v>
          </cell>
          <cell r="Q12">
            <v>228.8600000000001</v>
          </cell>
          <cell r="R12">
            <v>267.90250000000015</v>
          </cell>
          <cell r="S12">
            <v>13.366666666666667</v>
          </cell>
          <cell r="T12">
            <v>49.96</v>
          </cell>
          <cell r="U12">
            <v>0.5</v>
          </cell>
          <cell r="V12">
            <v>18.419999999999998</v>
          </cell>
        </row>
        <row r="13">
          <cell r="A13" t="str">
            <v>12100-0131</v>
          </cell>
          <cell r="B13">
            <v>6.1139999999999999</v>
          </cell>
          <cell r="C13">
            <v>2</v>
          </cell>
          <cell r="D13">
            <v>2</v>
          </cell>
          <cell r="E13">
            <v>5.75</v>
          </cell>
          <cell r="F13">
            <v>0</v>
          </cell>
          <cell r="G13">
            <v>2.6875</v>
          </cell>
          <cell r="H13">
            <v>0</v>
          </cell>
          <cell r="I13">
            <v>35.375</v>
          </cell>
          <cell r="J13">
            <v>6.4375</v>
          </cell>
          <cell r="K13">
            <v>27.28125</v>
          </cell>
          <cell r="L13">
            <v>25.28125</v>
          </cell>
          <cell r="M13">
            <v>7.125</v>
          </cell>
          <cell r="N13">
            <v>0.5</v>
          </cell>
          <cell r="O13">
            <v>4</v>
          </cell>
          <cell r="P13">
            <v>0</v>
          </cell>
          <cell r="Q13">
            <v>69.09375</v>
          </cell>
          <cell r="R13">
            <v>89.15625</v>
          </cell>
          <cell r="S13">
            <v>0</v>
          </cell>
          <cell r="T13">
            <v>26</v>
          </cell>
          <cell r="U13">
            <v>11</v>
          </cell>
          <cell r="V13">
            <v>0</v>
          </cell>
        </row>
        <row r="14">
          <cell r="A14" t="str">
            <v>12100-0141</v>
          </cell>
          <cell r="B14">
            <v>12.619</v>
          </cell>
          <cell r="C14">
            <v>2</v>
          </cell>
          <cell r="D14">
            <v>2</v>
          </cell>
          <cell r="E14">
            <v>2.7299999999999898</v>
          </cell>
          <cell r="F14">
            <v>0</v>
          </cell>
          <cell r="G14">
            <v>1.4799999999999898</v>
          </cell>
          <cell r="H14">
            <v>57.375</v>
          </cell>
          <cell r="I14">
            <v>40.855000000000047</v>
          </cell>
          <cell r="J14">
            <v>4.9599999999999795</v>
          </cell>
          <cell r="K14">
            <v>113.87000000000037</v>
          </cell>
          <cell r="L14">
            <v>111.87000000000037</v>
          </cell>
          <cell r="M14">
            <v>53.45999999999998</v>
          </cell>
          <cell r="N14">
            <v>1.5</v>
          </cell>
          <cell r="O14">
            <v>4</v>
          </cell>
          <cell r="P14">
            <v>7.65</v>
          </cell>
          <cell r="Q14">
            <v>232.67000000000041</v>
          </cell>
          <cell r="R14">
            <v>261.10500000000036</v>
          </cell>
          <cell r="S14">
            <v>6.8833333333333329</v>
          </cell>
          <cell r="T14">
            <v>72.126666666666665</v>
          </cell>
          <cell r="U14">
            <v>8.75</v>
          </cell>
          <cell r="V14">
            <v>18.36</v>
          </cell>
        </row>
        <row r="15">
          <cell r="A15" t="str">
            <v>12100-0151</v>
          </cell>
          <cell r="B15">
            <v>14.516999999999999</v>
          </cell>
          <cell r="C15">
            <v>4</v>
          </cell>
          <cell r="D15">
            <v>4</v>
          </cell>
          <cell r="E15">
            <v>6</v>
          </cell>
          <cell r="F15">
            <v>37.5</v>
          </cell>
          <cell r="G15">
            <v>2.5049999999999955</v>
          </cell>
          <cell r="H15">
            <v>57.375</v>
          </cell>
          <cell r="I15">
            <v>3.25</v>
          </cell>
          <cell r="J15">
            <v>11.379999999999995</v>
          </cell>
          <cell r="K15">
            <v>172.03999999999996</v>
          </cell>
          <cell r="L15">
            <v>168.03999999999996</v>
          </cell>
          <cell r="M15">
            <v>52.519999999999996</v>
          </cell>
          <cell r="N15">
            <v>2</v>
          </cell>
          <cell r="O15">
            <v>8</v>
          </cell>
          <cell r="P15">
            <v>7.7374999999999998</v>
          </cell>
          <cell r="Q15">
            <v>293.23999999999995</v>
          </cell>
          <cell r="R15">
            <v>333.44499999999994</v>
          </cell>
          <cell r="S15">
            <v>7.6999999999999993</v>
          </cell>
          <cell r="T15">
            <v>64.8</v>
          </cell>
          <cell r="U15">
            <v>4</v>
          </cell>
          <cell r="V15">
            <v>18.57</v>
          </cell>
        </row>
        <row r="16">
          <cell r="A16" t="str">
            <v>12100-0161</v>
          </cell>
          <cell r="B16">
            <v>5.99</v>
          </cell>
          <cell r="C16">
            <v>2</v>
          </cell>
          <cell r="D16">
            <v>2</v>
          </cell>
          <cell r="E16">
            <v>5.125</v>
          </cell>
          <cell r="F16">
            <v>0</v>
          </cell>
          <cell r="G16">
            <v>2.375</v>
          </cell>
          <cell r="H16">
            <v>0</v>
          </cell>
          <cell r="I16">
            <v>30.25</v>
          </cell>
          <cell r="J16">
            <v>8.5</v>
          </cell>
          <cell r="K16">
            <v>23.375</v>
          </cell>
          <cell r="L16">
            <v>21.375</v>
          </cell>
          <cell r="M16">
            <v>2.5</v>
          </cell>
          <cell r="N16">
            <v>0.5</v>
          </cell>
          <cell r="O16">
            <v>2</v>
          </cell>
          <cell r="P16">
            <v>0</v>
          </cell>
          <cell r="Q16">
            <v>59.125</v>
          </cell>
          <cell r="R16">
            <v>74.625</v>
          </cell>
          <cell r="S16">
            <v>0</v>
          </cell>
          <cell r="T16">
            <v>27</v>
          </cell>
          <cell r="U16">
            <v>8.5</v>
          </cell>
          <cell r="V16">
            <v>0</v>
          </cell>
        </row>
        <row r="17">
          <cell r="A17" t="str">
            <v>12100-0171</v>
          </cell>
          <cell r="B17">
            <v>5.5549999999999997</v>
          </cell>
          <cell r="C17">
            <v>4</v>
          </cell>
          <cell r="D17">
            <v>4</v>
          </cell>
          <cell r="E17">
            <v>3.3149999999999977</v>
          </cell>
          <cell r="F17">
            <v>18</v>
          </cell>
          <cell r="G17">
            <v>1.7712499999999949</v>
          </cell>
          <cell r="H17">
            <v>12.36375</v>
          </cell>
          <cell r="I17">
            <v>0</v>
          </cell>
          <cell r="J17">
            <v>3.3149999999999977</v>
          </cell>
          <cell r="K17">
            <v>44.406249999999858</v>
          </cell>
          <cell r="L17">
            <v>40.406249999999858</v>
          </cell>
          <cell r="M17">
            <v>13.085000000000001</v>
          </cell>
          <cell r="N17">
            <v>1.5</v>
          </cell>
          <cell r="O17">
            <v>4</v>
          </cell>
          <cell r="P17">
            <v>2.2444444444444445</v>
          </cell>
          <cell r="Q17">
            <v>78.886249999999848</v>
          </cell>
          <cell r="R17">
            <v>97.634999999999849</v>
          </cell>
          <cell r="S17">
            <v>0</v>
          </cell>
          <cell r="T17">
            <v>47.355555555555554</v>
          </cell>
          <cell r="U17">
            <v>9</v>
          </cell>
          <cell r="V17">
            <v>3.0300000000000002</v>
          </cell>
        </row>
        <row r="18">
          <cell r="A18" t="str">
            <v>12100-0181</v>
          </cell>
          <cell r="B18">
            <v>5.8390000000000004</v>
          </cell>
          <cell r="C18">
            <v>2</v>
          </cell>
          <cell r="D18">
            <v>2</v>
          </cell>
          <cell r="E18">
            <v>6</v>
          </cell>
          <cell r="F18">
            <v>17.5</v>
          </cell>
          <cell r="G18">
            <v>2</v>
          </cell>
          <cell r="H18">
            <v>18.9375</v>
          </cell>
          <cell r="I18">
            <v>0</v>
          </cell>
          <cell r="J18">
            <v>1.7000000000000002</v>
          </cell>
          <cell r="K18">
            <v>67.568750000000023</v>
          </cell>
          <cell r="L18">
            <v>65.568750000000023</v>
          </cell>
          <cell r="M18">
            <v>12.845000000000002</v>
          </cell>
          <cell r="N18">
            <v>2.3125</v>
          </cell>
          <cell r="O18">
            <v>7.1475000000000009</v>
          </cell>
          <cell r="P18">
            <v>2.2444444444444445</v>
          </cell>
          <cell r="Q18">
            <v>113.21625000000002</v>
          </cell>
          <cell r="R18">
            <v>124.44875000000002</v>
          </cell>
          <cell r="S18">
            <v>0</v>
          </cell>
          <cell r="T18">
            <v>63.222222222222221</v>
          </cell>
          <cell r="U18">
            <v>7</v>
          </cell>
          <cell r="V18">
            <v>3.21</v>
          </cell>
        </row>
        <row r="19">
          <cell r="A19" t="str">
            <v>12100-0211</v>
          </cell>
          <cell r="B19">
            <v>6.35</v>
          </cell>
          <cell r="C19">
            <v>2</v>
          </cell>
          <cell r="D19">
            <v>2</v>
          </cell>
          <cell r="E19">
            <v>2.9375</v>
          </cell>
          <cell r="F19">
            <v>0</v>
          </cell>
          <cell r="G19">
            <v>0.5</v>
          </cell>
          <cell r="H19">
            <v>14.0625</v>
          </cell>
          <cell r="I19">
            <v>40.75</v>
          </cell>
          <cell r="J19">
            <v>15.625</v>
          </cell>
          <cell r="K19">
            <v>64.375</v>
          </cell>
          <cell r="L19">
            <v>62.375</v>
          </cell>
          <cell r="M19">
            <v>25.25</v>
          </cell>
          <cell r="N19">
            <v>1</v>
          </cell>
          <cell r="O19">
            <v>4</v>
          </cell>
          <cell r="P19">
            <v>3</v>
          </cell>
          <cell r="Q19">
            <v>125.125</v>
          </cell>
          <cell r="R19">
            <v>163.8125</v>
          </cell>
          <cell r="S19">
            <v>0</v>
          </cell>
          <cell r="T19">
            <v>32.666666666666664</v>
          </cell>
          <cell r="U19">
            <v>6</v>
          </cell>
          <cell r="V19">
            <v>4.5</v>
          </cell>
        </row>
        <row r="20">
          <cell r="A20" t="str">
            <v>12100-0221</v>
          </cell>
          <cell r="B20">
            <v>14.085000000000001</v>
          </cell>
          <cell r="C20">
            <v>2</v>
          </cell>
          <cell r="D20">
            <v>2</v>
          </cell>
          <cell r="E20">
            <v>7.5</v>
          </cell>
          <cell r="F20">
            <v>25</v>
          </cell>
          <cell r="G20">
            <v>12.5</v>
          </cell>
          <cell r="H20">
            <v>27.9375</v>
          </cell>
          <cell r="I20">
            <v>6</v>
          </cell>
          <cell r="J20">
            <v>8.9949999999999974</v>
          </cell>
          <cell r="K20">
            <v>168.51583333333335</v>
          </cell>
          <cell r="L20">
            <v>166.51583333333335</v>
          </cell>
          <cell r="M20">
            <v>25.33</v>
          </cell>
          <cell r="N20">
            <v>1.5</v>
          </cell>
          <cell r="O20">
            <v>2</v>
          </cell>
          <cell r="P20">
            <v>7.45</v>
          </cell>
          <cell r="Q20">
            <v>263.33333333333337</v>
          </cell>
          <cell r="R20">
            <v>275.96583333333336</v>
          </cell>
          <cell r="S20">
            <v>12.600000000000001</v>
          </cell>
          <cell r="T20">
            <v>48.68</v>
          </cell>
          <cell r="U20">
            <v>0.5</v>
          </cell>
          <cell r="V20">
            <v>17.88</v>
          </cell>
        </row>
        <row r="21">
          <cell r="A21" t="str">
            <v>12100-0231</v>
          </cell>
          <cell r="B21">
            <v>6.0979999999999999</v>
          </cell>
          <cell r="C21">
            <v>2</v>
          </cell>
          <cell r="D21">
            <v>2</v>
          </cell>
          <cell r="E21">
            <v>5.875</v>
          </cell>
          <cell r="F21">
            <v>0</v>
          </cell>
          <cell r="G21">
            <v>2.5625</v>
          </cell>
          <cell r="H21">
            <v>0</v>
          </cell>
          <cell r="I21">
            <v>35.25</v>
          </cell>
          <cell r="J21">
            <v>6.375</v>
          </cell>
          <cell r="K21">
            <v>28.625</v>
          </cell>
          <cell r="L21">
            <v>26.625</v>
          </cell>
          <cell r="M21">
            <v>4.5</v>
          </cell>
          <cell r="N21">
            <v>0.5</v>
          </cell>
          <cell r="O21">
            <v>4</v>
          </cell>
          <cell r="P21">
            <v>0</v>
          </cell>
          <cell r="Q21">
            <v>70.3125</v>
          </cell>
          <cell r="R21">
            <v>87.6875</v>
          </cell>
          <cell r="S21">
            <v>0</v>
          </cell>
          <cell r="T21">
            <v>25</v>
          </cell>
          <cell r="U21">
            <v>10.5</v>
          </cell>
          <cell r="V21">
            <v>0</v>
          </cell>
        </row>
        <row r="22">
          <cell r="A22" t="str">
            <v>12100-0241</v>
          </cell>
          <cell r="B22">
            <v>12.468999999999999</v>
          </cell>
          <cell r="C22">
            <v>2</v>
          </cell>
          <cell r="D22">
            <v>2</v>
          </cell>
          <cell r="E22">
            <v>3.3499999999999943</v>
          </cell>
          <cell r="F22">
            <v>0</v>
          </cell>
          <cell r="G22">
            <v>0.5</v>
          </cell>
          <cell r="H22">
            <v>67.049999999999955</v>
          </cell>
          <cell r="I22">
            <v>47.449999999999989</v>
          </cell>
          <cell r="J22">
            <v>6.0999999999999943</v>
          </cell>
          <cell r="K22">
            <v>101.24999999999986</v>
          </cell>
          <cell r="L22">
            <v>99.249999999999858</v>
          </cell>
          <cell r="M22">
            <v>49.199999999999996</v>
          </cell>
          <cell r="N22">
            <v>1.5</v>
          </cell>
          <cell r="O22">
            <v>4</v>
          </cell>
          <cell r="P22">
            <v>7.45</v>
          </cell>
          <cell r="Q22">
            <v>235.47999999999979</v>
          </cell>
          <cell r="R22">
            <v>258.04999999999978</v>
          </cell>
          <cell r="S22">
            <v>5.1833333333333336</v>
          </cell>
          <cell r="T22">
            <v>70.013333333333335</v>
          </cell>
          <cell r="U22">
            <v>8.5</v>
          </cell>
          <cell r="V22">
            <v>17.88</v>
          </cell>
        </row>
        <row r="23">
          <cell r="A23" t="str">
            <v>12100-0251</v>
          </cell>
          <cell r="B23">
            <v>15.968</v>
          </cell>
          <cell r="C23">
            <v>8</v>
          </cell>
          <cell r="D23">
            <v>8</v>
          </cell>
          <cell r="E23">
            <v>12.25</v>
          </cell>
          <cell r="F23">
            <v>53.75</v>
          </cell>
          <cell r="G23">
            <v>9.6912500000000072</v>
          </cell>
          <cell r="H23">
            <v>36.1875</v>
          </cell>
          <cell r="I23">
            <v>11.600000000000001</v>
          </cell>
          <cell r="J23">
            <v>8</v>
          </cell>
          <cell r="K23">
            <v>173.89625000000007</v>
          </cell>
          <cell r="L23">
            <v>165.89625000000007</v>
          </cell>
          <cell r="M23">
            <v>51.660000000000011</v>
          </cell>
          <cell r="N23">
            <v>2</v>
          </cell>
          <cell r="O23">
            <v>10</v>
          </cell>
          <cell r="P23">
            <v>7.45</v>
          </cell>
          <cell r="Q23">
            <v>307.25500000000011</v>
          </cell>
          <cell r="R23">
            <v>356.97250000000014</v>
          </cell>
          <cell r="S23">
            <v>9.0500000000000007</v>
          </cell>
          <cell r="T23">
            <v>66.88</v>
          </cell>
          <cell r="U23">
            <v>2</v>
          </cell>
          <cell r="V23">
            <v>17.88</v>
          </cell>
        </row>
        <row r="24">
          <cell r="A24" t="str">
            <v>12100-0301</v>
          </cell>
          <cell r="B24">
            <v>2.4445299999999999</v>
          </cell>
          <cell r="C24">
            <v>1</v>
          </cell>
          <cell r="D24">
            <v>1</v>
          </cell>
          <cell r="E24">
            <v>3.25</v>
          </cell>
          <cell r="F24">
            <v>0</v>
          </cell>
          <cell r="G24">
            <v>1.3125</v>
          </cell>
          <cell r="H24">
            <v>0</v>
          </cell>
          <cell r="I24">
            <v>15.75</v>
          </cell>
          <cell r="J24">
            <v>6.75</v>
          </cell>
          <cell r="K24">
            <v>13.5</v>
          </cell>
          <cell r="L24">
            <v>12.5</v>
          </cell>
          <cell r="M24">
            <v>1.25</v>
          </cell>
          <cell r="N24">
            <v>0.5</v>
          </cell>
          <cell r="O24">
            <v>2</v>
          </cell>
          <cell r="P24">
            <v>0</v>
          </cell>
          <cell r="Q24">
            <v>32.8125</v>
          </cell>
          <cell r="R24">
            <v>44.3125</v>
          </cell>
          <cell r="S24">
            <v>0</v>
          </cell>
          <cell r="T24">
            <v>14</v>
          </cell>
          <cell r="U24">
            <v>4.5</v>
          </cell>
          <cell r="V24">
            <v>0</v>
          </cell>
        </row>
        <row r="25">
          <cell r="A25" t="str">
            <v>12100-0311</v>
          </cell>
          <cell r="B25">
            <v>3.6339999999999999</v>
          </cell>
          <cell r="C25">
            <v>4</v>
          </cell>
          <cell r="D25">
            <v>4</v>
          </cell>
          <cell r="E25">
            <v>4.25</v>
          </cell>
          <cell r="F25">
            <v>12</v>
          </cell>
          <cell r="G25">
            <v>0.90249999999999986</v>
          </cell>
          <cell r="H25">
            <v>15.5625</v>
          </cell>
          <cell r="I25">
            <v>0</v>
          </cell>
          <cell r="J25">
            <v>4.25</v>
          </cell>
          <cell r="K25">
            <v>43.110000000000014</v>
          </cell>
          <cell r="L25">
            <v>39.110000000000014</v>
          </cell>
          <cell r="M25">
            <v>17.11</v>
          </cell>
          <cell r="N25">
            <v>0.625</v>
          </cell>
          <cell r="O25">
            <v>2</v>
          </cell>
          <cell r="P25">
            <v>2.7666666666666666</v>
          </cell>
          <cell r="Q25">
            <v>76.805000000000021</v>
          </cell>
          <cell r="R25">
            <v>94.622500000000016</v>
          </cell>
          <cell r="S25">
            <v>0.4</v>
          </cell>
          <cell r="T25">
            <v>40.866666666666667</v>
          </cell>
          <cell r="U25">
            <v>6</v>
          </cell>
          <cell r="V25">
            <v>4.9799999999999995</v>
          </cell>
        </row>
        <row r="26">
          <cell r="A26" t="str">
            <v>12100-0321</v>
          </cell>
          <cell r="B26">
            <v>4.1890000000000001</v>
          </cell>
          <cell r="C26">
            <v>4</v>
          </cell>
          <cell r="D26">
            <v>4</v>
          </cell>
          <cell r="E26">
            <v>2.3125</v>
          </cell>
          <cell r="F26">
            <v>15</v>
          </cell>
          <cell r="G26">
            <v>1.1875</v>
          </cell>
          <cell r="H26">
            <v>12.450000000000001</v>
          </cell>
          <cell r="I26">
            <v>0</v>
          </cell>
          <cell r="J26">
            <v>2.3125</v>
          </cell>
          <cell r="K26">
            <v>51.65000000000002</v>
          </cell>
          <cell r="L26">
            <v>47.65000000000002</v>
          </cell>
          <cell r="M26">
            <v>22.25</v>
          </cell>
          <cell r="N26">
            <v>1</v>
          </cell>
          <cell r="O26">
            <v>4</v>
          </cell>
          <cell r="P26">
            <v>2.7666666666666666</v>
          </cell>
          <cell r="Q26">
            <v>83.580000000000027</v>
          </cell>
          <cell r="R26">
            <v>108.01250000000002</v>
          </cell>
          <cell r="S26">
            <v>0.26666666666666666</v>
          </cell>
          <cell r="T26">
            <v>56.6</v>
          </cell>
          <cell r="U26">
            <v>6</v>
          </cell>
          <cell r="V26">
            <v>4.9799999999999995</v>
          </cell>
        </row>
        <row r="27">
          <cell r="A27" t="str">
            <v>12100-0401</v>
          </cell>
          <cell r="B27">
            <v>9.9955999999999996</v>
          </cell>
          <cell r="C27">
            <v>2</v>
          </cell>
          <cell r="D27">
            <v>2</v>
          </cell>
          <cell r="E27">
            <v>5</v>
          </cell>
          <cell r="F27">
            <v>0</v>
          </cell>
          <cell r="G27">
            <v>3</v>
          </cell>
          <cell r="H27">
            <v>0</v>
          </cell>
          <cell r="I27">
            <v>37.25</v>
          </cell>
          <cell r="J27">
            <v>7.75</v>
          </cell>
          <cell r="K27">
            <v>24.375</v>
          </cell>
          <cell r="L27">
            <v>22.375</v>
          </cell>
          <cell r="M27">
            <v>5.25</v>
          </cell>
          <cell r="N27">
            <v>0.5</v>
          </cell>
          <cell r="O27">
            <v>4</v>
          </cell>
          <cell r="P27">
            <v>0</v>
          </cell>
          <cell r="Q27">
            <v>67.625</v>
          </cell>
          <cell r="R27">
            <v>87.125</v>
          </cell>
          <cell r="S27">
            <v>0</v>
          </cell>
          <cell r="T27">
            <v>97</v>
          </cell>
          <cell r="U27">
            <v>24.5</v>
          </cell>
          <cell r="V27">
            <v>0</v>
          </cell>
        </row>
        <row r="28">
          <cell r="A28" t="str">
            <v>12100-0411</v>
          </cell>
          <cell r="B28">
            <v>9.3859999999999992</v>
          </cell>
          <cell r="C28">
            <v>2</v>
          </cell>
          <cell r="D28">
            <v>2</v>
          </cell>
          <cell r="E28">
            <v>7.1800000000000068</v>
          </cell>
          <cell r="F28">
            <v>31.5</v>
          </cell>
          <cell r="G28">
            <v>0.75</v>
          </cell>
          <cell r="H28">
            <v>26.775000000000013</v>
          </cell>
          <cell r="I28">
            <v>0</v>
          </cell>
          <cell r="J28">
            <v>7.1800000000000068</v>
          </cell>
          <cell r="K28">
            <v>79.645000000000124</v>
          </cell>
          <cell r="L28">
            <v>77.645000000000124</v>
          </cell>
          <cell r="M28">
            <v>40.68</v>
          </cell>
          <cell r="N28">
            <v>1.5</v>
          </cell>
          <cell r="O28">
            <v>5.1000000000000227</v>
          </cell>
          <cell r="P28">
            <v>5.9142857142857146</v>
          </cell>
          <cell r="Q28">
            <v>156.27000000000012</v>
          </cell>
          <cell r="R28">
            <v>191.38500000000016</v>
          </cell>
          <cell r="S28">
            <v>8.0666666666666664</v>
          </cell>
          <cell r="T28">
            <v>138.1</v>
          </cell>
          <cell r="U28">
            <v>12</v>
          </cell>
          <cell r="V28">
            <v>12.419999999999998</v>
          </cell>
        </row>
        <row r="29">
          <cell r="A29" t="str">
            <v>12100-0421</v>
          </cell>
          <cell r="B29">
            <v>52.701999999999998</v>
          </cell>
          <cell r="C29">
            <v>2</v>
          </cell>
          <cell r="D29">
            <v>2</v>
          </cell>
          <cell r="E29">
            <v>11.25</v>
          </cell>
          <cell r="F29">
            <v>88</v>
          </cell>
          <cell r="G29">
            <v>1.2174999999999869</v>
          </cell>
          <cell r="H29">
            <v>13.875</v>
          </cell>
          <cell r="I29">
            <v>40</v>
          </cell>
          <cell r="J29">
            <v>16.967499999999987</v>
          </cell>
          <cell r="K29">
            <v>82.595000000000027</v>
          </cell>
          <cell r="L29">
            <v>80.595000000000027</v>
          </cell>
          <cell r="M29">
            <v>17.685000000000002</v>
          </cell>
          <cell r="N29">
            <v>1.5</v>
          </cell>
          <cell r="O29">
            <v>4</v>
          </cell>
          <cell r="P29">
            <v>4.5333333333333332</v>
          </cell>
          <cell r="Q29">
            <v>241.0575</v>
          </cell>
          <cell r="R29">
            <v>272.46500000000003</v>
          </cell>
          <cell r="S29">
            <v>3.083333333333333</v>
          </cell>
          <cell r="T29">
            <v>148.66666666666669</v>
          </cell>
          <cell r="U29">
            <v>16</v>
          </cell>
          <cell r="V29">
            <v>6.12</v>
          </cell>
        </row>
        <row r="30">
          <cell r="A30" t="str">
            <v>12100-0501</v>
          </cell>
          <cell r="B30">
            <v>19.3536</v>
          </cell>
          <cell r="C30">
            <v>2</v>
          </cell>
          <cell r="D30">
            <v>2</v>
          </cell>
          <cell r="E30">
            <v>7</v>
          </cell>
          <cell r="F30">
            <v>0</v>
          </cell>
          <cell r="G30">
            <v>2.625</v>
          </cell>
          <cell r="H30">
            <v>0</v>
          </cell>
          <cell r="I30">
            <v>65.5</v>
          </cell>
          <cell r="J30">
            <v>22</v>
          </cell>
          <cell r="K30">
            <v>30.25</v>
          </cell>
          <cell r="L30">
            <v>28.25</v>
          </cell>
          <cell r="M30">
            <v>5.5</v>
          </cell>
          <cell r="N30">
            <v>0.5</v>
          </cell>
          <cell r="O30">
            <v>4</v>
          </cell>
          <cell r="P30">
            <v>0</v>
          </cell>
          <cell r="Q30">
            <v>103.375</v>
          </cell>
          <cell r="R30">
            <v>137.375</v>
          </cell>
          <cell r="S30">
            <v>0</v>
          </cell>
          <cell r="T30">
            <v>37.599999999999994</v>
          </cell>
          <cell r="U30">
            <v>13</v>
          </cell>
          <cell r="V30">
            <v>0</v>
          </cell>
        </row>
        <row r="31">
          <cell r="A31" t="str">
            <v>12100-0511</v>
          </cell>
          <cell r="B31">
            <v>6.577</v>
          </cell>
          <cell r="C31">
            <v>2</v>
          </cell>
          <cell r="D31">
            <v>2</v>
          </cell>
          <cell r="E31">
            <v>2.5</v>
          </cell>
          <cell r="F31">
            <v>0</v>
          </cell>
          <cell r="G31">
            <v>80.414999999999992</v>
          </cell>
          <cell r="H31">
            <v>46.40625</v>
          </cell>
          <cell r="I31">
            <v>0</v>
          </cell>
          <cell r="J31">
            <v>4.4149999999999991</v>
          </cell>
          <cell r="K31">
            <v>108.62249999999999</v>
          </cell>
          <cell r="L31">
            <v>106.62249999999999</v>
          </cell>
          <cell r="M31">
            <v>22.33</v>
          </cell>
          <cell r="N31">
            <v>1.5</v>
          </cell>
          <cell r="O31">
            <v>0</v>
          </cell>
          <cell r="P31">
            <v>3.3</v>
          </cell>
          <cell r="Q31">
            <v>241.88374999999996</v>
          </cell>
          <cell r="R31">
            <v>250.71999999999997</v>
          </cell>
          <cell r="S31">
            <v>0</v>
          </cell>
          <cell r="T31">
            <v>35.133333333333333</v>
          </cell>
          <cell r="U31">
            <v>5.666666666666667</v>
          </cell>
          <cell r="V31">
            <v>5.9399999999999995</v>
          </cell>
        </row>
        <row r="32">
          <cell r="A32" t="str">
            <v>12100-0521</v>
          </cell>
          <cell r="B32">
            <v>6.3120000000000003</v>
          </cell>
          <cell r="C32">
            <v>2</v>
          </cell>
          <cell r="D32">
            <v>2</v>
          </cell>
          <cell r="E32">
            <v>5</v>
          </cell>
          <cell r="F32">
            <v>16</v>
          </cell>
          <cell r="G32">
            <v>2.7874999999999996</v>
          </cell>
          <cell r="H32">
            <v>18.945000000000022</v>
          </cell>
          <cell r="I32">
            <v>0</v>
          </cell>
          <cell r="J32">
            <v>1.9450000000000003</v>
          </cell>
          <cell r="K32">
            <v>80.815000000000026</v>
          </cell>
          <cell r="L32">
            <v>78.815000000000026</v>
          </cell>
          <cell r="M32">
            <v>14.419999999999998</v>
          </cell>
          <cell r="N32">
            <v>3.1875</v>
          </cell>
          <cell r="O32">
            <v>10</v>
          </cell>
          <cell r="P32">
            <v>2.04</v>
          </cell>
          <cell r="Q32">
            <v>124.60750000000004</v>
          </cell>
          <cell r="R32">
            <v>144.53500000000003</v>
          </cell>
          <cell r="S32">
            <v>6.6666666666666666E-2</v>
          </cell>
          <cell r="T32">
            <v>41.333333333333329</v>
          </cell>
          <cell r="U32">
            <v>7.666666666666667</v>
          </cell>
          <cell r="V32">
            <v>3.06</v>
          </cell>
        </row>
        <row r="33">
          <cell r="A33" t="str">
            <v>12100-0531</v>
          </cell>
          <cell r="B33">
            <v>6.76</v>
          </cell>
          <cell r="C33">
            <v>2</v>
          </cell>
          <cell r="D33">
            <v>2</v>
          </cell>
          <cell r="E33">
            <v>2.5</v>
          </cell>
          <cell r="F33">
            <v>0</v>
          </cell>
          <cell r="G33">
            <v>82.082499999999996</v>
          </cell>
          <cell r="H33">
            <v>46.40625</v>
          </cell>
          <cell r="I33">
            <v>66</v>
          </cell>
          <cell r="J33">
            <v>4.4149999999999991</v>
          </cell>
          <cell r="K33">
            <v>109.16249999999998</v>
          </cell>
          <cell r="L33">
            <v>107.16249999999998</v>
          </cell>
          <cell r="M33">
            <v>22.33</v>
          </cell>
          <cell r="N33">
            <v>1.5</v>
          </cell>
          <cell r="O33">
            <v>4</v>
          </cell>
          <cell r="P33">
            <v>3.3166666666666669</v>
          </cell>
          <cell r="Q33">
            <v>310.12124999999997</v>
          </cell>
          <cell r="R33">
            <v>322.92749999999995</v>
          </cell>
          <cell r="S33">
            <v>0</v>
          </cell>
          <cell r="T33">
            <v>35.5</v>
          </cell>
          <cell r="U33">
            <v>5.666666666666667</v>
          </cell>
          <cell r="V33">
            <v>5.97</v>
          </cell>
        </row>
        <row r="34">
          <cell r="A34" t="str">
            <v>12100-0541</v>
          </cell>
          <cell r="B34">
            <v>18.8</v>
          </cell>
          <cell r="C34">
            <v>8</v>
          </cell>
          <cell r="D34">
            <v>8</v>
          </cell>
          <cell r="E34">
            <v>5.75</v>
          </cell>
          <cell r="F34">
            <v>70</v>
          </cell>
          <cell r="G34">
            <v>3.7574999999999648</v>
          </cell>
          <cell r="H34">
            <v>19.03125</v>
          </cell>
          <cell r="I34">
            <v>3.8787499999999682</v>
          </cell>
          <cell r="J34">
            <v>10.757499999999965</v>
          </cell>
          <cell r="K34">
            <v>104.24749999999966</v>
          </cell>
          <cell r="L34">
            <v>96.247499999999661</v>
          </cell>
          <cell r="M34">
            <v>16.791249999999998</v>
          </cell>
          <cell r="N34">
            <v>4.65625</v>
          </cell>
          <cell r="O34">
            <v>7.1075000000000159</v>
          </cell>
          <cell r="P34">
            <v>3.3833333333333333</v>
          </cell>
          <cell r="Q34">
            <v>204.7549999999996</v>
          </cell>
          <cell r="R34">
            <v>239.63374999999957</v>
          </cell>
          <cell r="S34">
            <v>1.3</v>
          </cell>
          <cell r="T34">
            <v>148.30000000000001</v>
          </cell>
          <cell r="U34">
            <v>20</v>
          </cell>
          <cell r="V34">
            <v>6.09</v>
          </cell>
        </row>
        <row r="35">
          <cell r="A35" t="str">
            <v>12100-0551</v>
          </cell>
          <cell r="B35">
            <v>6.79</v>
          </cell>
          <cell r="C35">
            <v>2</v>
          </cell>
          <cell r="D35">
            <v>2</v>
          </cell>
          <cell r="E35">
            <v>3.8350000000000009</v>
          </cell>
          <cell r="F35">
            <v>30</v>
          </cell>
          <cell r="G35">
            <v>82.157499999999999</v>
          </cell>
          <cell r="H35">
            <v>47.250000000000043</v>
          </cell>
          <cell r="I35">
            <v>49.5</v>
          </cell>
          <cell r="J35">
            <v>14.840000000000003</v>
          </cell>
          <cell r="K35">
            <v>97.36</v>
          </cell>
          <cell r="L35">
            <v>95.36</v>
          </cell>
          <cell r="M35">
            <v>27.42</v>
          </cell>
          <cell r="N35">
            <v>1</v>
          </cell>
          <cell r="O35">
            <v>6</v>
          </cell>
          <cell r="P35">
            <v>4.2</v>
          </cell>
          <cell r="Q35">
            <v>315.66250000000008</v>
          </cell>
          <cell r="R35">
            <v>343.61250000000007</v>
          </cell>
          <cell r="S35">
            <v>2.3333333333333335</v>
          </cell>
          <cell r="T35">
            <v>56.533333333333331</v>
          </cell>
          <cell r="U35">
            <v>4</v>
          </cell>
          <cell r="V35">
            <v>7.5600000000000005</v>
          </cell>
        </row>
        <row r="36">
          <cell r="A36" t="str">
            <v>12100-0561</v>
          </cell>
          <cell r="B36">
            <v>6.3140000000000001</v>
          </cell>
          <cell r="C36">
            <v>8</v>
          </cell>
          <cell r="D36">
            <v>8</v>
          </cell>
          <cell r="E36">
            <v>6.7675000000000001</v>
          </cell>
          <cell r="F36">
            <v>0</v>
          </cell>
          <cell r="G36">
            <v>3.1799999999999997</v>
          </cell>
          <cell r="H36">
            <v>18.75</v>
          </cell>
          <cell r="I36">
            <v>16</v>
          </cell>
          <cell r="J36">
            <v>6.7675000000000001</v>
          </cell>
          <cell r="K36">
            <v>79.377500000000012</v>
          </cell>
          <cell r="L36">
            <v>71.377500000000012</v>
          </cell>
          <cell r="M36">
            <v>15.719999999999999</v>
          </cell>
          <cell r="N36">
            <v>3</v>
          </cell>
          <cell r="O36">
            <v>8</v>
          </cell>
          <cell r="P36">
            <v>3.8666666666666667</v>
          </cell>
          <cell r="Q36">
            <v>123.03500000000001</v>
          </cell>
          <cell r="R36">
            <v>151.3125</v>
          </cell>
          <cell r="S36">
            <v>0.83333333333333326</v>
          </cell>
          <cell r="T36">
            <v>51.2</v>
          </cell>
          <cell r="U36">
            <v>7.333333333333333</v>
          </cell>
          <cell r="V36">
            <v>6.9599999999999991</v>
          </cell>
        </row>
        <row r="37">
          <cell r="A37" t="str">
            <v>12100-0571</v>
          </cell>
          <cell r="B37">
            <v>7.2839999999999998</v>
          </cell>
          <cell r="C37">
            <v>2</v>
          </cell>
          <cell r="D37">
            <v>2</v>
          </cell>
          <cell r="E37">
            <v>2.5000000000000018</v>
          </cell>
          <cell r="F37">
            <v>0</v>
          </cell>
          <cell r="G37">
            <v>83.317499999999995</v>
          </cell>
          <cell r="H37">
            <v>49.125</v>
          </cell>
          <cell r="I37">
            <v>60.004999999999995</v>
          </cell>
          <cell r="J37">
            <v>5.1350000000000051</v>
          </cell>
          <cell r="K37">
            <v>114.6125</v>
          </cell>
          <cell r="L37">
            <v>112.6125</v>
          </cell>
          <cell r="M37">
            <v>27.770000000000003</v>
          </cell>
          <cell r="N37">
            <v>1.5</v>
          </cell>
          <cell r="O37">
            <v>4</v>
          </cell>
          <cell r="P37">
            <v>4.3666666666666663</v>
          </cell>
          <cell r="Q37">
            <v>315.42</v>
          </cell>
          <cell r="R37">
            <v>331.59</v>
          </cell>
          <cell r="S37">
            <v>0</v>
          </cell>
          <cell r="T37">
            <v>41.533333333333331</v>
          </cell>
          <cell r="U37">
            <v>5.666666666666667</v>
          </cell>
          <cell r="V37">
            <v>7.86</v>
          </cell>
        </row>
        <row r="38">
          <cell r="A38" t="str">
            <v>12100-0581</v>
          </cell>
          <cell r="B38">
            <v>7.4119999999999999</v>
          </cell>
          <cell r="C38">
            <v>2</v>
          </cell>
          <cell r="D38">
            <v>2</v>
          </cell>
          <cell r="E38">
            <v>4</v>
          </cell>
          <cell r="F38">
            <v>16</v>
          </cell>
          <cell r="G38">
            <v>2.7099999999999991</v>
          </cell>
          <cell r="H38">
            <v>24.884999999999994</v>
          </cell>
          <cell r="I38">
            <v>0</v>
          </cell>
          <cell r="J38">
            <v>1.5724999999999998</v>
          </cell>
          <cell r="K38">
            <v>85.237500000000011</v>
          </cell>
          <cell r="L38">
            <v>83.237500000000011</v>
          </cell>
          <cell r="M38">
            <v>17.529999999999994</v>
          </cell>
          <cell r="N38">
            <v>2.25</v>
          </cell>
          <cell r="O38">
            <v>4</v>
          </cell>
          <cell r="P38">
            <v>2.72</v>
          </cell>
          <cell r="Q38">
            <v>134.91250000000002</v>
          </cell>
          <cell r="R38">
            <v>146.64000000000001</v>
          </cell>
          <cell r="S38">
            <v>6.6666666666666666E-2</v>
          </cell>
          <cell r="T38">
            <v>45.111111111111114</v>
          </cell>
          <cell r="U38">
            <v>7.666666666666667</v>
          </cell>
          <cell r="V38">
            <v>4.08</v>
          </cell>
        </row>
        <row r="39">
          <cell r="A39" t="str">
            <v>13100-0101</v>
          </cell>
          <cell r="B39">
            <v>23.986000000000001</v>
          </cell>
          <cell r="C39">
            <v>2</v>
          </cell>
          <cell r="D39">
            <v>2</v>
          </cell>
          <cell r="E39">
            <v>2.2700000000000102</v>
          </cell>
          <cell r="F39">
            <v>0</v>
          </cell>
          <cell r="G39">
            <v>33.510000000000005</v>
          </cell>
          <cell r="H39">
            <v>91.799999999999983</v>
          </cell>
          <cell r="I39">
            <v>6</v>
          </cell>
          <cell r="J39">
            <v>6.5100000000000051</v>
          </cell>
          <cell r="K39">
            <v>211.61000000000021</v>
          </cell>
          <cell r="L39">
            <v>209.61000000000021</v>
          </cell>
          <cell r="M39">
            <v>105.04000000000002</v>
          </cell>
          <cell r="N39">
            <v>1.5</v>
          </cell>
          <cell r="O39">
            <v>4</v>
          </cell>
          <cell r="P39">
            <v>24.48</v>
          </cell>
          <cell r="Q39">
            <v>379.9100000000002</v>
          </cell>
          <cell r="R39">
            <v>431.64000000000027</v>
          </cell>
          <cell r="S39">
            <v>14.016666666666667</v>
          </cell>
          <cell r="T39">
            <v>144</v>
          </cell>
          <cell r="U39">
            <v>2</v>
          </cell>
          <cell r="V39">
            <v>36.72</v>
          </cell>
        </row>
        <row r="40">
          <cell r="A40" t="str">
            <v>13100-0151</v>
          </cell>
          <cell r="B40">
            <v>43.786000000000001</v>
          </cell>
          <cell r="C40">
            <v>2</v>
          </cell>
          <cell r="D40">
            <v>2</v>
          </cell>
          <cell r="E40">
            <v>5.2600000000000051</v>
          </cell>
          <cell r="F40">
            <v>0</v>
          </cell>
          <cell r="G40">
            <v>12.635000000000005</v>
          </cell>
          <cell r="H40">
            <v>114.75000000000003</v>
          </cell>
          <cell r="I40">
            <v>3.75</v>
          </cell>
          <cell r="J40">
            <v>12.722500000000018</v>
          </cell>
          <cell r="K40">
            <v>163.45000000000005</v>
          </cell>
          <cell r="L40">
            <v>161.45000000000005</v>
          </cell>
          <cell r="M40">
            <v>104.04000000000002</v>
          </cell>
          <cell r="N40">
            <v>2</v>
          </cell>
          <cell r="O40">
            <v>4</v>
          </cell>
          <cell r="P40">
            <v>27.2</v>
          </cell>
          <cell r="Q40">
            <v>334.56500000000005</v>
          </cell>
          <cell r="R40">
            <v>384.35750000000013</v>
          </cell>
          <cell r="S40">
            <v>32.033333333333331</v>
          </cell>
          <cell r="T40">
            <v>171.2</v>
          </cell>
          <cell r="U40">
            <v>2</v>
          </cell>
          <cell r="V40">
            <v>36.72</v>
          </cell>
        </row>
        <row r="41">
          <cell r="A41" t="str">
            <v>13100-0201</v>
          </cell>
          <cell r="B41">
            <v>25.6</v>
          </cell>
          <cell r="C41">
            <v>4</v>
          </cell>
          <cell r="D41">
            <v>4</v>
          </cell>
          <cell r="E41">
            <v>14.925000000000011</v>
          </cell>
          <cell r="F41">
            <v>60</v>
          </cell>
          <cell r="G41">
            <v>2.1400000000000432</v>
          </cell>
          <cell r="H41">
            <v>73.919999999999789</v>
          </cell>
          <cell r="I41">
            <v>8</v>
          </cell>
          <cell r="J41">
            <v>19.775000000000091</v>
          </cell>
          <cell r="K41">
            <v>228.87000000000074</v>
          </cell>
          <cell r="L41">
            <v>224.87000000000074</v>
          </cell>
          <cell r="M41">
            <v>63.870000000000005</v>
          </cell>
          <cell r="N41">
            <v>2</v>
          </cell>
          <cell r="O41">
            <v>8</v>
          </cell>
          <cell r="P41">
            <v>20.8</v>
          </cell>
          <cell r="Q41">
            <v>420.81500000000057</v>
          </cell>
          <cell r="R41">
            <v>710.37000000000137</v>
          </cell>
          <cell r="S41">
            <v>12.733333333333333</v>
          </cell>
          <cell r="T41">
            <v>106.96888888888887</v>
          </cell>
          <cell r="U41">
            <v>4</v>
          </cell>
          <cell r="V41">
            <v>36.96</v>
          </cell>
        </row>
        <row r="42">
          <cell r="A42" t="str">
            <v>14100-0101</v>
          </cell>
          <cell r="B42">
            <v>19.762</v>
          </cell>
          <cell r="C42">
            <v>2</v>
          </cell>
          <cell r="D42">
            <v>2</v>
          </cell>
          <cell r="E42">
            <v>3.25</v>
          </cell>
          <cell r="F42">
            <v>0</v>
          </cell>
          <cell r="G42">
            <v>8.7000000000000028</v>
          </cell>
          <cell r="H42">
            <v>138.75</v>
          </cell>
          <cell r="I42">
            <v>1.4000000000000057</v>
          </cell>
          <cell r="J42">
            <v>4.9500000000000028</v>
          </cell>
          <cell r="K42">
            <v>316.28625</v>
          </cell>
          <cell r="L42">
            <v>314.28625</v>
          </cell>
          <cell r="M42">
            <v>127.30000000000001</v>
          </cell>
          <cell r="N42">
            <v>1.5</v>
          </cell>
          <cell r="O42">
            <v>4</v>
          </cell>
          <cell r="P42">
            <v>32.444444444444443</v>
          </cell>
          <cell r="Q42">
            <v>510.18625000000003</v>
          </cell>
          <cell r="R42">
            <v>559.8862499999999</v>
          </cell>
          <cell r="S42">
            <v>15.733333333333334</v>
          </cell>
          <cell r="T42">
            <v>247.33333333333331</v>
          </cell>
          <cell r="U42">
            <v>1.5</v>
          </cell>
          <cell r="V42">
            <v>43.8</v>
          </cell>
        </row>
        <row r="43">
          <cell r="A43" t="str">
            <v>14100-0151</v>
          </cell>
          <cell r="B43">
            <v>73.215999999999994</v>
          </cell>
          <cell r="C43">
            <v>2</v>
          </cell>
          <cell r="D43">
            <v>2</v>
          </cell>
          <cell r="E43">
            <v>5.4700000000000273</v>
          </cell>
          <cell r="F43">
            <v>0</v>
          </cell>
          <cell r="G43">
            <v>12.845000000000027</v>
          </cell>
          <cell r="H43">
            <v>133.875</v>
          </cell>
          <cell r="I43">
            <v>7.1750000000000682</v>
          </cell>
          <cell r="J43">
            <v>9.0650000000000404</v>
          </cell>
          <cell r="K43">
            <v>336.20875000000018</v>
          </cell>
          <cell r="L43">
            <v>334.20875000000018</v>
          </cell>
          <cell r="M43">
            <v>122.38</v>
          </cell>
          <cell r="N43">
            <v>2</v>
          </cell>
          <cell r="O43">
            <v>4</v>
          </cell>
          <cell r="P43">
            <v>47.6</v>
          </cell>
          <cell r="Q43">
            <v>536.41375000000028</v>
          </cell>
          <cell r="R43">
            <v>588.3937500000003</v>
          </cell>
          <cell r="S43">
            <v>56.4</v>
          </cell>
          <cell r="T43">
            <v>245.86666666666667</v>
          </cell>
          <cell r="U43">
            <v>1</v>
          </cell>
          <cell r="V43">
            <v>42.839999999999996</v>
          </cell>
        </row>
        <row r="44">
          <cell r="A44" t="str">
            <v>14100-0201</v>
          </cell>
          <cell r="B44">
            <v>28.774000000000001</v>
          </cell>
          <cell r="C44">
            <v>2</v>
          </cell>
          <cell r="D44">
            <v>2</v>
          </cell>
          <cell r="E44">
            <v>5.25</v>
          </cell>
          <cell r="F44">
            <v>0</v>
          </cell>
          <cell r="G44">
            <v>24.625</v>
          </cell>
          <cell r="H44">
            <v>121.875</v>
          </cell>
          <cell r="I44">
            <v>0</v>
          </cell>
          <cell r="J44">
            <v>9.125</v>
          </cell>
          <cell r="K44">
            <v>325.4375</v>
          </cell>
          <cell r="L44">
            <v>323.4375</v>
          </cell>
          <cell r="M44">
            <v>33.5</v>
          </cell>
          <cell r="N44">
            <v>2</v>
          </cell>
          <cell r="O44">
            <v>4</v>
          </cell>
          <cell r="P44">
            <v>17.972222222222221</v>
          </cell>
          <cell r="Q44">
            <v>514.1875</v>
          </cell>
          <cell r="R44">
            <v>485.1875</v>
          </cell>
          <cell r="S44">
            <v>39.799999999999997</v>
          </cell>
          <cell r="T44">
            <v>124.44444444444444</v>
          </cell>
          <cell r="U44">
            <v>1</v>
          </cell>
          <cell r="V44">
            <v>39</v>
          </cell>
        </row>
        <row r="45">
          <cell r="A45" t="str">
            <v>15100-0001</v>
          </cell>
          <cell r="B45">
            <v>59.268999999999998</v>
          </cell>
          <cell r="C45">
            <v>2</v>
          </cell>
          <cell r="D45">
            <v>2</v>
          </cell>
          <cell r="E45">
            <v>3.8662499999999795</v>
          </cell>
          <cell r="F45">
            <v>0</v>
          </cell>
          <cell r="G45">
            <v>9.9524999999999864</v>
          </cell>
          <cell r="H45">
            <v>130.20000000000002</v>
          </cell>
          <cell r="I45">
            <v>2.5</v>
          </cell>
          <cell r="J45">
            <v>9.5299999999999727</v>
          </cell>
          <cell r="K45">
            <v>233.4941666666665</v>
          </cell>
          <cell r="L45">
            <v>231.4941666666665</v>
          </cell>
          <cell r="M45">
            <v>148.05999999999995</v>
          </cell>
          <cell r="N45">
            <v>2</v>
          </cell>
          <cell r="O45">
            <v>4</v>
          </cell>
          <cell r="P45">
            <v>36</v>
          </cell>
          <cell r="Q45">
            <v>432.01291666666646</v>
          </cell>
          <cell r="R45">
            <v>500.2029166666664</v>
          </cell>
          <cell r="S45">
            <v>29.766666666666666</v>
          </cell>
          <cell r="T45">
            <v>196.88888888888889</v>
          </cell>
          <cell r="U45">
            <v>1</v>
          </cell>
          <cell r="V45">
            <v>54</v>
          </cell>
        </row>
        <row r="46">
          <cell r="A46" t="str">
            <v>15100-0011</v>
          </cell>
          <cell r="B46">
            <v>7.6840000000000002</v>
          </cell>
          <cell r="C46">
            <v>2</v>
          </cell>
          <cell r="D46">
            <v>2</v>
          </cell>
          <cell r="E46">
            <v>3.2600000000000051</v>
          </cell>
          <cell r="F46">
            <v>0</v>
          </cell>
          <cell r="G46">
            <v>6.7600000000000051</v>
          </cell>
          <cell r="H46">
            <v>57.375</v>
          </cell>
          <cell r="I46">
            <v>0</v>
          </cell>
          <cell r="J46">
            <v>7.0200000000000102</v>
          </cell>
          <cell r="K46">
            <v>180.89500000000004</v>
          </cell>
          <cell r="L46">
            <v>178.89500000000004</v>
          </cell>
          <cell r="M46">
            <v>105.04000000000002</v>
          </cell>
          <cell r="N46">
            <v>1.5</v>
          </cell>
          <cell r="O46">
            <v>4</v>
          </cell>
          <cell r="P46">
            <v>7.9066666666666663</v>
          </cell>
          <cell r="Q46">
            <v>257.81000000000006</v>
          </cell>
          <cell r="R46">
            <v>346.72500000000008</v>
          </cell>
          <cell r="S46">
            <v>0</v>
          </cell>
          <cell r="T46">
            <v>52.333333333333329</v>
          </cell>
          <cell r="U46">
            <v>1</v>
          </cell>
          <cell r="V46">
            <v>11.52</v>
          </cell>
        </row>
        <row r="47">
          <cell r="A47" t="str">
            <v>15100-0021</v>
          </cell>
          <cell r="B47">
            <v>7.6840000000000002</v>
          </cell>
          <cell r="C47">
            <v>2</v>
          </cell>
          <cell r="D47">
            <v>2</v>
          </cell>
          <cell r="E47">
            <v>3.41</v>
          </cell>
          <cell r="F47">
            <v>2</v>
          </cell>
          <cell r="G47">
            <v>13.41</v>
          </cell>
          <cell r="H47">
            <v>18</v>
          </cell>
          <cell r="I47">
            <v>0</v>
          </cell>
          <cell r="J47">
            <v>6.8900000000000006</v>
          </cell>
          <cell r="K47">
            <v>105.62999999999995</v>
          </cell>
          <cell r="L47">
            <v>103.62999999999995</v>
          </cell>
          <cell r="M47">
            <v>33.14</v>
          </cell>
          <cell r="N47">
            <v>2</v>
          </cell>
          <cell r="O47">
            <v>9.5999999999999943</v>
          </cell>
          <cell r="P47">
            <v>7.9066666666666663</v>
          </cell>
          <cell r="Q47">
            <v>151.96999999999997</v>
          </cell>
          <cell r="R47">
            <v>188.07999999999996</v>
          </cell>
          <cell r="S47">
            <v>0</v>
          </cell>
          <cell r="T47">
            <v>52.333333333333329</v>
          </cell>
          <cell r="U47">
            <v>1</v>
          </cell>
          <cell r="V47">
            <v>11.52</v>
          </cell>
        </row>
        <row r="48">
          <cell r="A48" t="str">
            <v>15100-0031</v>
          </cell>
          <cell r="B48">
            <v>9.5820000000000007</v>
          </cell>
          <cell r="C48">
            <v>2</v>
          </cell>
          <cell r="D48">
            <v>2</v>
          </cell>
          <cell r="E48">
            <v>3.4025000000000034</v>
          </cell>
          <cell r="F48">
            <v>4.5</v>
          </cell>
          <cell r="G48">
            <v>12.902500000000003</v>
          </cell>
          <cell r="H48">
            <v>0</v>
          </cell>
          <cell r="I48">
            <v>0</v>
          </cell>
          <cell r="J48">
            <v>13.720000000000027</v>
          </cell>
          <cell r="K48">
            <v>148.33250000000007</v>
          </cell>
          <cell r="L48">
            <v>146.33250000000007</v>
          </cell>
          <cell r="M48">
            <v>57.110000000000014</v>
          </cell>
          <cell r="N48">
            <v>2</v>
          </cell>
          <cell r="O48">
            <v>0</v>
          </cell>
          <cell r="P48">
            <v>14.68</v>
          </cell>
          <cell r="Q48">
            <v>187.11750000000006</v>
          </cell>
          <cell r="R48">
            <v>241.96750000000011</v>
          </cell>
          <cell r="S48">
            <v>0</v>
          </cell>
          <cell r="T48">
            <v>87.066666666666663</v>
          </cell>
          <cell r="U48">
            <v>1</v>
          </cell>
          <cell r="V48">
            <v>19.98</v>
          </cell>
        </row>
        <row r="49">
          <cell r="A49" t="str">
            <v>15100-0041</v>
          </cell>
          <cell r="B49">
            <v>9.5920000000000005</v>
          </cell>
          <cell r="C49">
            <v>2</v>
          </cell>
          <cell r="D49">
            <v>2</v>
          </cell>
          <cell r="E49">
            <v>3.4025000000000034</v>
          </cell>
          <cell r="F49">
            <v>2.5</v>
          </cell>
          <cell r="G49">
            <v>12.902500000000003</v>
          </cell>
          <cell r="H49">
            <v>37.462500000000013</v>
          </cell>
          <cell r="I49">
            <v>0</v>
          </cell>
          <cell r="J49">
            <v>6.8600000000000136</v>
          </cell>
          <cell r="K49">
            <v>147.63125000000005</v>
          </cell>
          <cell r="L49">
            <v>145.63125000000005</v>
          </cell>
          <cell r="M49">
            <v>57.110000000000014</v>
          </cell>
          <cell r="N49">
            <v>2</v>
          </cell>
          <cell r="O49">
            <v>4</v>
          </cell>
          <cell r="P49">
            <v>14.68</v>
          </cell>
          <cell r="Q49">
            <v>221.87875000000005</v>
          </cell>
          <cell r="R49">
            <v>261.38125000000008</v>
          </cell>
          <cell r="S49">
            <v>0</v>
          </cell>
          <cell r="T49">
            <v>87.066666666666663</v>
          </cell>
          <cell r="U49">
            <v>1</v>
          </cell>
          <cell r="V49">
            <v>19.98</v>
          </cell>
        </row>
        <row r="50">
          <cell r="A50" t="str">
            <v>15100-0051</v>
          </cell>
          <cell r="B50">
            <v>19.809999999999999</v>
          </cell>
          <cell r="C50">
            <v>2</v>
          </cell>
          <cell r="D50">
            <v>2</v>
          </cell>
          <cell r="E50">
            <v>1.25</v>
          </cell>
          <cell r="F50">
            <v>8</v>
          </cell>
          <cell r="G50">
            <v>1.2274999999999991</v>
          </cell>
          <cell r="H50">
            <v>61.200000000000017</v>
          </cell>
          <cell r="I50">
            <v>2</v>
          </cell>
          <cell r="J50">
            <v>3.2949999999999982</v>
          </cell>
          <cell r="K50">
            <v>101.96749999999996</v>
          </cell>
          <cell r="L50">
            <v>99.967499999999959</v>
          </cell>
          <cell r="M50">
            <v>35.179999999999993</v>
          </cell>
          <cell r="N50">
            <v>1.5</v>
          </cell>
          <cell r="O50">
            <v>4</v>
          </cell>
          <cell r="P50">
            <v>9.0666666666666664</v>
          </cell>
          <cell r="Q50">
            <v>185.88499999999999</v>
          </cell>
          <cell r="R50">
            <v>199.21999999999997</v>
          </cell>
          <cell r="S50">
            <v>0.85</v>
          </cell>
          <cell r="T50">
            <v>86.971428571428604</v>
          </cell>
          <cell r="U50">
            <v>2</v>
          </cell>
          <cell r="V50">
            <v>12.24</v>
          </cell>
        </row>
        <row r="51">
          <cell r="A51" t="str">
            <v>11100-0021</v>
          </cell>
          <cell r="B51">
            <v>35.4</v>
          </cell>
          <cell r="C51">
            <v>1</v>
          </cell>
          <cell r="D51">
            <v>1</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173.25753413288157</v>
          </cell>
          <cell r="U51">
            <v>9.1208831331953082</v>
          </cell>
        </row>
        <row r="52">
          <cell r="A52" t="str">
            <v>11100-0041</v>
          </cell>
          <cell r="B52">
            <v>46.451999999999998</v>
          </cell>
          <cell r="C52">
            <v>1</v>
          </cell>
          <cell r="D52">
            <v>1</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226.2116750671936</v>
          </cell>
          <cell r="U52">
            <v>11.908574492753623</v>
          </cell>
        </row>
        <row r="53">
          <cell r="A53" t="str">
            <v>13100-0251</v>
          </cell>
          <cell r="B53">
            <v>29.2</v>
          </cell>
          <cell r="C53">
            <v>4</v>
          </cell>
          <cell r="D53">
            <v>4</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194.79176359872008</v>
          </cell>
          <cell r="U53">
            <v>10.254520358868184</v>
          </cell>
        </row>
        <row r="54">
          <cell r="A54" t="str">
            <v>14100-0251</v>
          </cell>
          <cell r="B54">
            <v>46.2</v>
          </cell>
          <cell r="C54">
            <v>2</v>
          </cell>
          <cell r="D54">
            <v>2</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277.5782631281761</v>
          </cell>
          <cell r="U54">
            <v>14.612691511387162</v>
          </cell>
        </row>
        <row r="55">
          <cell r="A55" t="str">
            <v>13100-0301</v>
          </cell>
          <cell r="B55">
            <v>21.22</v>
          </cell>
          <cell r="C55">
            <v>2</v>
          </cell>
          <cell r="D55">
            <v>2</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row>
        <row r="56">
          <cell r="A56" t="str">
            <v>13100-0351</v>
          </cell>
          <cell r="B56">
            <v>33.290999999999997</v>
          </cell>
          <cell r="C56">
            <v>2</v>
          </cell>
          <cell r="D56">
            <v>2</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row>
        <row r="57">
          <cell r="B57">
            <v>903.93372999999997</v>
          </cell>
          <cell r="C57">
            <v>137</v>
          </cell>
          <cell r="D57">
            <v>137</v>
          </cell>
          <cell r="E57">
            <v>230.56875000000005</v>
          </cell>
          <cell r="F57">
            <v>602.25</v>
          </cell>
          <cell r="G57">
            <v>589.48</v>
          </cell>
          <cell r="H57">
            <v>1810.77</v>
          </cell>
          <cell r="I57">
            <v>940.7387500000001</v>
          </cell>
          <cell r="J57">
            <v>363.40250000000009</v>
          </cell>
          <cell r="K57">
            <v>5353.8808333333354</v>
          </cell>
          <cell r="L57">
            <v>5228.8808333333354</v>
          </cell>
          <cell r="M57">
            <v>1829.3312499999995</v>
          </cell>
          <cell r="N57">
            <v>70.53125</v>
          </cell>
          <cell r="O57">
            <v>214.25000000000003</v>
          </cell>
          <cell r="P57">
            <v>386.64900793650799</v>
          </cell>
          <cell r="Q57">
            <v>10028.038333333334</v>
          </cell>
          <cell r="R57">
            <v>11644.373333333338</v>
          </cell>
          <cell r="S57">
            <v>292.7833333333333</v>
          </cell>
          <cell r="T57">
            <v>4530.6417756095107</v>
          </cell>
          <cell r="U57">
            <v>342.313336162871</v>
          </cell>
          <cell r="V57">
            <v>625.34999999999991</v>
          </cell>
        </row>
      </sheetData>
      <sheetData sheetId="2"/>
      <sheetData sheetId="3"/>
      <sheetData sheetId="4"/>
      <sheetData sheetId="5"/>
      <sheetData sheetId="6"/>
      <sheetData sheetId="7"/>
      <sheetData sheetId="8"/>
      <sheetData sheetId="9"/>
      <sheetData sheetId="10"/>
      <sheetData sheetId="11"/>
      <sheetData sheetId="12"/>
      <sheetData sheetId="13"/>
      <sheetData sheetId="14">
        <row r="6">
          <cell r="C6" t="str">
            <v>PROJECT SPEC</v>
          </cell>
          <cell r="D6" t="str">
            <v>WORK QUANTUM FACTOR (man hour)</v>
          </cell>
          <cell r="E6" t="str">
            <v>WORK QUANTUM FACTOR (man hour)</v>
          </cell>
        </row>
        <row r="7">
          <cell r="C7" t="str">
            <v>660 MW / 700MW(UP TO STEP-3 WITH OUT HYDRO)</v>
          </cell>
          <cell r="D7">
            <v>1</v>
          </cell>
          <cell r="E7">
            <v>1</v>
          </cell>
        </row>
        <row r="8">
          <cell r="C8" t="str">
            <v>NTPC 700MW (with Hydro)</v>
          </cell>
          <cell r="D8">
            <v>1.1000000000000001</v>
          </cell>
          <cell r="E8">
            <v>1</v>
          </cell>
        </row>
        <row r="9">
          <cell r="C9" t="str">
            <v>NTPC 800MW (with Hydro)</v>
          </cell>
          <cell r="D9">
            <v>1.339101718860372</v>
          </cell>
          <cell r="E9">
            <v>1.2173651989639744</v>
          </cell>
        </row>
        <row r="10">
          <cell r="C10" t="str">
            <v>800MW</v>
          </cell>
          <cell r="D10">
            <v>1.2173651989639744</v>
          </cell>
          <cell r="E10">
            <v>1.2173651989639744</v>
          </cell>
        </row>
      </sheetData>
      <sheetData sheetId="15">
        <row r="1">
          <cell r="A1" t="str">
            <v>Row Labels</v>
          </cell>
          <cell r="B1" t="str">
            <v>Sum of WELDING</v>
          </cell>
          <cell r="C1" t="str">
            <v>Sum of MACHINING</v>
          </cell>
        </row>
        <row r="2">
          <cell r="A2" t="str">
            <v>12100-0001</v>
          </cell>
          <cell r="B2">
            <v>42.666666666666664</v>
          </cell>
          <cell r="C2">
            <v>15</v>
          </cell>
        </row>
        <row r="3">
          <cell r="A3" t="str">
            <v>12100-0011</v>
          </cell>
          <cell r="B3">
            <v>33</v>
          </cell>
          <cell r="C3">
            <v>6</v>
          </cell>
        </row>
        <row r="4">
          <cell r="A4" t="str">
            <v>12100-0021</v>
          </cell>
          <cell r="B4">
            <v>195.28</v>
          </cell>
          <cell r="C4">
            <v>1</v>
          </cell>
        </row>
        <row r="5">
          <cell r="A5" t="str">
            <v>12100-0031</v>
          </cell>
          <cell r="B5">
            <v>26</v>
          </cell>
          <cell r="C5">
            <v>11</v>
          </cell>
        </row>
        <row r="6">
          <cell r="A6" t="str">
            <v>12100-0041</v>
          </cell>
          <cell r="B6">
            <v>92.68</v>
          </cell>
          <cell r="C6">
            <v>17</v>
          </cell>
        </row>
        <row r="7">
          <cell r="A7" t="str">
            <v>12100-0051</v>
          </cell>
          <cell r="B7">
            <v>52.519999999999996</v>
          </cell>
          <cell r="C7">
            <v>0</v>
          </cell>
        </row>
        <row r="8">
          <cell r="A8" t="str">
            <v>12100-0111</v>
          </cell>
          <cell r="B8">
            <v>33</v>
          </cell>
          <cell r="C8">
            <v>6</v>
          </cell>
        </row>
        <row r="9">
          <cell r="A9" t="str">
            <v>12100-0121</v>
          </cell>
          <cell r="B9">
            <v>49.96</v>
          </cell>
          <cell r="C9">
            <v>0.5</v>
          </cell>
        </row>
        <row r="10">
          <cell r="A10" t="str">
            <v>12100-0131</v>
          </cell>
          <cell r="B10">
            <v>26</v>
          </cell>
          <cell r="C10">
            <v>11</v>
          </cell>
        </row>
        <row r="11">
          <cell r="A11" t="str">
            <v>12100-0141</v>
          </cell>
          <cell r="B11">
            <v>72.126666666666665</v>
          </cell>
          <cell r="C11">
            <v>8.75</v>
          </cell>
        </row>
        <row r="12">
          <cell r="A12" t="str">
            <v>12100-0151</v>
          </cell>
          <cell r="B12">
            <v>64.8</v>
          </cell>
          <cell r="C12">
            <v>4</v>
          </cell>
        </row>
        <row r="13">
          <cell r="A13" t="str">
            <v>12100-0161</v>
          </cell>
          <cell r="B13">
            <v>27</v>
          </cell>
          <cell r="C13">
            <v>8.5</v>
          </cell>
        </row>
        <row r="14">
          <cell r="A14" t="str">
            <v>12100-0171</v>
          </cell>
          <cell r="B14">
            <v>47.355555555555554</v>
          </cell>
          <cell r="C14">
            <v>9</v>
          </cell>
        </row>
        <row r="15">
          <cell r="A15" t="str">
            <v>12100-0181</v>
          </cell>
          <cell r="B15">
            <v>63.222222222222221</v>
          </cell>
          <cell r="C15">
            <v>7</v>
          </cell>
        </row>
        <row r="16">
          <cell r="A16" t="str">
            <v>12100-0211</v>
          </cell>
          <cell r="B16">
            <v>32.666666666666664</v>
          </cell>
          <cell r="C16">
            <v>6</v>
          </cell>
        </row>
        <row r="17">
          <cell r="A17" t="str">
            <v>12100-0221</v>
          </cell>
          <cell r="B17">
            <v>48.68</v>
          </cell>
          <cell r="C17">
            <v>0.5</v>
          </cell>
        </row>
        <row r="18">
          <cell r="A18" t="str">
            <v>12100-0231</v>
          </cell>
          <cell r="B18">
            <v>25</v>
          </cell>
          <cell r="C18">
            <v>10.5</v>
          </cell>
        </row>
        <row r="19">
          <cell r="A19" t="str">
            <v>12100-0241</v>
          </cell>
          <cell r="B19">
            <v>70.013333333333335</v>
          </cell>
          <cell r="C19">
            <v>8.5</v>
          </cell>
        </row>
        <row r="20">
          <cell r="A20" t="str">
            <v>12100-0251</v>
          </cell>
          <cell r="B20">
            <v>66.88</v>
          </cell>
          <cell r="C20">
            <v>2</v>
          </cell>
        </row>
        <row r="21">
          <cell r="A21" t="str">
            <v>12100-0301</v>
          </cell>
          <cell r="B21">
            <v>14</v>
          </cell>
          <cell r="C21">
            <v>4.5</v>
          </cell>
        </row>
        <row r="22">
          <cell r="A22" t="str">
            <v>12100-0311</v>
          </cell>
          <cell r="B22">
            <v>40.866666666666667</v>
          </cell>
          <cell r="C22">
            <v>6</v>
          </cell>
        </row>
        <row r="23">
          <cell r="A23" t="str">
            <v>12100-0321</v>
          </cell>
          <cell r="B23">
            <v>56.6</v>
          </cell>
          <cell r="C23">
            <v>6</v>
          </cell>
        </row>
        <row r="24">
          <cell r="A24" t="str">
            <v>12100-0401</v>
          </cell>
          <cell r="B24">
            <v>97</v>
          </cell>
          <cell r="C24">
            <v>24.5</v>
          </cell>
        </row>
        <row r="25">
          <cell r="A25" t="str">
            <v>12100-0411</v>
          </cell>
          <cell r="B25">
            <v>138.1</v>
          </cell>
          <cell r="C25">
            <v>12</v>
          </cell>
        </row>
        <row r="26">
          <cell r="A26" t="str">
            <v>12100-0421</v>
          </cell>
          <cell r="B26">
            <v>148.66666666666669</v>
          </cell>
          <cell r="C26">
            <v>16</v>
          </cell>
        </row>
        <row r="27">
          <cell r="A27" t="str">
            <v>12100-0501</v>
          </cell>
          <cell r="B27">
            <v>37.599999999999994</v>
          </cell>
          <cell r="C27">
            <v>13</v>
          </cell>
        </row>
        <row r="28">
          <cell r="A28" t="str">
            <v>12100-0511</v>
          </cell>
          <cell r="B28">
            <v>35.133333333333333</v>
          </cell>
          <cell r="C28">
            <v>5.666666666666667</v>
          </cell>
        </row>
        <row r="29">
          <cell r="A29" t="str">
            <v>12100-0521</v>
          </cell>
          <cell r="B29">
            <v>41.333333333333329</v>
          </cell>
          <cell r="C29">
            <v>7.666666666666667</v>
          </cell>
        </row>
        <row r="30">
          <cell r="A30" t="str">
            <v>12100-0531</v>
          </cell>
          <cell r="B30">
            <v>35.5</v>
          </cell>
          <cell r="C30">
            <v>5.666666666666667</v>
          </cell>
        </row>
        <row r="31">
          <cell r="A31" t="str">
            <v>12100-0541</v>
          </cell>
          <cell r="B31">
            <v>148.30000000000001</v>
          </cell>
          <cell r="C31">
            <v>20</v>
          </cell>
        </row>
        <row r="32">
          <cell r="A32" t="str">
            <v>12100-0551</v>
          </cell>
          <cell r="B32">
            <v>56.533333333333331</v>
          </cell>
          <cell r="C32">
            <v>4</v>
          </cell>
        </row>
        <row r="33">
          <cell r="A33" t="str">
            <v>12100-0561</v>
          </cell>
          <cell r="B33">
            <v>51.2</v>
          </cell>
          <cell r="C33">
            <v>7.333333333333333</v>
          </cell>
        </row>
        <row r="34">
          <cell r="A34" t="str">
            <v>12100-0571</v>
          </cell>
          <cell r="B34">
            <v>41.533333333333331</v>
          </cell>
          <cell r="C34">
            <v>5.666666666666667</v>
          </cell>
        </row>
        <row r="35">
          <cell r="A35" t="str">
            <v>12100-0581</v>
          </cell>
          <cell r="B35">
            <v>45.111111111111114</v>
          </cell>
          <cell r="C35">
            <v>7.666666666666667</v>
          </cell>
        </row>
        <row r="36">
          <cell r="A36" t="str">
            <v>13100-0101</v>
          </cell>
          <cell r="B36">
            <v>144</v>
          </cell>
          <cell r="C36">
            <v>2</v>
          </cell>
        </row>
        <row r="37">
          <cell r="A37" t="str">
            <v>13100-0151</v>
          </cell>
          <cell r="B37">
            <v>171.2</v>
          </cell>
          <cell r="C37">
            <v>2</v>
          </cell>
        </row>
        <row r="38">
          <cell r="A38" t="str">
            <v>13100-0201</v>
          </cell>
          <cell r="B38">
            <v>106.96888888888887</v>
          </cell>
          <cell r="C38">
            <v>4</v>
          </cell>
        </row>
        <row r="39">
          <cell r="A39" t="str">
            <v>14100-0101</v>
          </cell>
          <cell r="B39">
            <v>247.33333333333331</v>
          </cell>
          <cell r="C39">
            <v>1.5</v>
          </cell>
        </row>
        <row r="40">
          <cell r="A40" t="str">
            <v>14100-0151</v>
          </cell>
          <cell r="B40">
            <v>245.86666666666667</v>
          </cell>
          <cell r="C40">
            <v>1</v>
          </cell>
        </row>
        <row r="41">
          <cell r="A41" t="str">
            <v>14100-0201</v>
          </cell>
          <cell r="B41">
            <v>124.44444444444444</v>
          </cell>
          <cell r="C41">
            <v>1</v>
          </cell>
        </row>
        <row r="42">
          <cell r="A42" t="str">
            <v>15100-0001</v>
          </cell>
          <cell r="B42">
            <v>196.88888888888889</v>
          </cell>
          <cell r="C42">
            <v>1</v>
          </cell>
        </row>
        <row r="43">
          <cell r="A43" t="str">
            <v>15100-0011</v>
          </cell>
          <cell r="B43">
            <v>52.333333333333329</v>
          </cell>
          <cell r="C43">
            <v>1</v>
          </cell>
        </row>
        <row r="44">
          <cell r="A44" t="str">
            <v>15100-0021</v>
          </cell>
          <cell r="B44">
            <v>52.333333333333329</v>
          </cell>
          <cell r="C44">
            <v>1</v>
          </cell>
        </row>
        <row r="45">
          <cell r="A45" t="str">
            <v>15100-0031</v>
          </cell>
          <cell r="B45">
            <v>87.066666666666663</v>
          </cell>
          <cell r="C45">
            <v>1</v>
          </cell>
        </row>
        <row r="46">
          <cell r="A46" t="str">
            <v>15100-0041</v>
          </cell>
          <cell r="B46">
            <v>87.066666666666663</v>
          </cell>
          <cell r="C46">
            <v>1</v>
          </cell>
        </row>
        <row r="47">
          <cell r="A47" t="str">
            <v>15100-0051</v>
          </cell>
          <cell r="B47">
            <v>86.971428571428561</v>
          </cell>
          <cell r="C47">
            <v>2</v>
          </cell>
        </row>
        <row r="48">
          <cell r="B48">
            <v>3658.8025396825396</v>
          </cell>
          <cell r="C48">
            <v>296.41666666666669</v>
          </cell>
        </row>
        <row r="54">
          <cell r="A54" t="str">
            <v>11100-0021</v>
          </cell>
          <cell r="B54">
            <v>173.25753413288157</v>
          </cell>
          <cell r="C54">
            <v>9.1208831331953082</v>
          </cell>
        </row>
        <row r="55">
          <cell r="A55" t="str">
            <v>11100-0041</v>
          </cell>
          <cell r="B55">
            <v>226.2116750671936</v>
          </cell>
          <cell r="C55">
            <v>11.908574492753623</v>
          </cell>
        </row>
        <row r="56">
          <cell r="A56" t="str">
            <v>13100-0251</v>
          </cell>
          <cell r="B56">
            <v>194.79176359872008</v>
          </cell>
          <cell r="C56">
            <v>10.254520358868184</v>
          </cell>
        </row>
        <row r="57">
          <cell r="A57" t="str">
            <v>14100-0251</v>
          </cell>
          <cell r="B57">
            <v>277.5782631281761</v>
          </cell>
          <cell r="C57">
            <v>14.612691511387162</v>
          </cell>
        </row>
      </sheetData>
      <sheetData sheetId="16">
        <row r="4">
          <cell r="A4" t="str">
            <v>Row Labels</v>
          </cell>
          <cell r="B4" t="str">
            <v>Sum of WELDING</v>
          </cell>
          <cell r="C4" t="str">
            <v>Sum of MACHINING</v>
          </cell>
          <cell r="D4" t="str">
            <v>Sum of DRILLING TIME</v>
          </cell>
        </row>
        <row r="5">
          <cell r="A5" t="str">
            <v>12100-0001</v>
          </cell>
          <cell r="B5">
            <v>21.333333333333332</v>
          </cell>
          <cell r="C5">
            <v>15</v>
          </cell>
          <cell r="D5">
            <v>12.311111111111112</v>
          </cell>
        </row>
        <row r="6">
          <cell r="A6" t="str">
            <v>12100-0011</v>
          </cell>
          <cell r="B6">
            <v>16.5</v>
          </cell>
          <cell r="C6">
            <v>6</v>
          </cell>
          <cell r="D6">
            <v>11.431111111111111</v>
          </cell>
        </row>
        <row r="7">
          <cell r="A7" t="str">
            <v>12100-0021</v>
          </cell>
          <cell r="B7">
            <v>97.64</v>
          </cell>
          <cell r="C7">
            <v>1</v>
          </cell>
          <cell r="D7">
            <v>61.06666666666667</v>
          </cell>
        </row>
        <row r="8">
          <cell r="A8" t="str">
            <v>12100-0031</v>
          </cell>
          <cell r="B8">
            <v>13</v>
          </cell>
          <cell r="C8">
            <v>11</v>
          </cell>
          <cell r="D8">
            <v>6.7999999999999989</v>
          </cell>
        </row>
        <row r="9">
          <cell r="A9" t="str">
            <v>12100-0041</v>
          </cell>
          <cell r="B9">
            <v>46.34</v>
          </cell>
          <cell r="C9">
            <v>17</v>
          </cell>
          <cell r="D9">
            <v>28.433333333333337</v>
          </cell>
        </row>
        <row r="10">
          <cell r="A10" t="str">
            <v>12100-0051</v>
          </cell>
          <cell r="B10">
            <v>26.259999999999998</v>
          </cell>
          <cell r="C10">
            <v>0</v>
          </cell>
          <cell r="D10">
            <v>16.783333333333335</v>
          </cell>
        </row>
        <row r="11">
          <cell r="A11" t="str">
            <v>12100-0111</v>
          </cell>
          <cell r="B11">
            <v>16.5</v>
          </cell>
          <cell r="C11">
            <v>6</v>
          </cell>
          <cell r="D11">
            <v>11.431111111111111</v>
          </cell>
        </row>
        <row r="12">
          <cell r="A12" t="str">
            <v>12100-0121</v>
          </cell>
          <cell r="B12">
            <v>24.98</v>
          </cell>
          <cell r="C12">
            <v>0.5</v>
          </cell>
          <cell r="D12">
            <v>15.633333333333335</v>
          </cell>
        </row>
        <row r="13">
          <cell r="A13" t="str">
            <v>12100-0131</v>
          </cell>
          <cell r="B13">
            <v>13</v>
          </cell>
          <cell r="C13">
            <v>11</v>
          </cell>
          <cell r="D13">
            <v>6.7999999999999989</v>
          </cell>
        </row>
        <row r="14">
          <cell r="A14" t="str">
            <v>12100-0141</v>
          </cell>
          <cell r="B14">
            <v>36.063333333333333</v>
          </cell>
          <cell r="C14">
            <v>8.75</v>
          </cell>
          <cell r="D14">
            <v>22.266666666666669</v>
          </cell>
        </row>
        <row r="15">
          <cell r="A15" t="str">
            <v>12100-0151</v>
          </cell>
          <cell r="B15">
            <v>32.4</v>
          </cell>
          <cell r="C15">
            <v>4</v>
          </cell>
          <cell r="D15">
            <v>16.850000000000001</v>
          </cell>
        </row>
        <row r="16">
          <cell r="A16" t="str">
            <v>12100-0161</v>
          </cell>
          <cell r="B16">
            <v>13.5</v>
          </cell>
          <cell r="C16">
            <v>8.5</v>
          </cell>
          <cell r="D16">
            <v>4.7333333333333334</v>
          </cell>
        </row>
        <row r="17">
          <cell r="A17" t="str">
            <v>12100-0171</v>
          </cell>
          <cell r="B17">
            <v>23.677777777777777</v>
          </cell>
          <cell r="C17">
            <v>9</v>
          </cell>
          <cell r="D17">
            <v>7.6800000000000006</v>
          </cell>
        </row>
        <row r="18">
          <cell r="A18" t="str">
            <v>12100-0181</v>
          </cell>
          <cell r="B18">
            <v>31.611111111111111</v>
          </cell>
          <cell r="C18">
            <v>7</v>
          </cell>
          <cell r="D18">
            <v>4.4400000000000004</v>
          </cell>
        </row>
        <row r="19">
          <cell r="A19" t="str">
            <v>12100-0211</v>
          </cell>
          <cell r="B19">
            <v>16.333333333333332</v>
          </cell>
          <cell r="C19">
            <v>6</v>
          </cell>
          <cell r="D19">
            <v>11.288888888888888</v>
          </cell>
        </row>
        <row r="20">
          <cell r="A20" t="str">
            <v>12100-0221</v>
          </cell>
          <cell r="B20">
            <v>24.34</v>
          </cell>
          <cell r="C20">
            <v>0.5</v>
          </cell>
          <cell r="D20">
            <v>15.233333333333334</v>
          </cell>
        </row>
        <row r="21">
          <cell r="A21" t="str">
            <v>12100-0231</v>
          </cell>
          <cell r="B21">
            <v>12.5</v>
          </cell>
          <cell r="C21">
            <v>10.5</v>
          </cell>
          <cell r="D21">
            <v>6.4666666666666659</v>
          </cell>
        </row>
        <row r="22">
          <cell r="A22" t="str">
            <v>12100-0241</v>
          </cell>
          <cell r="B22">
            <v>35.006666666666668</v>
          </cell>
          <cell r="C22">
            <v>8.5</v>
          </cell>
          <cell r="D22">
            <v>21.633333333333333</v>
          </cell>
        </row>
        <row r="23">
          <cell r="A23" t="str">
            <v>12100-0251</v>
          </cell>
          <cell r="B23">
            <v>33.44</v>
          </cell>
          <cell r="C23">
            <v>2</v>
          </cell>
          <cell r="D23">
            <v>19.200000000000003</v>
          </cell>
        </row>
        <row r="24">
          <cell r="A24" t="str">
            <v>12100-0301</v>
          </cell>
          <cell r="B24">
            <v>7</v>
          </cell>
          <cell r="C24">
            <v>4.5</v>
          </cell>
          <cell r="D24">
            <v>2.5333333333333337</v>
          </cell>
        </row>
        <row r="25">
          <cell r="A25" t="str">
            <v>12100-0311</v>
          </cell>
          <cell r="B25">
            <v>20.433333333333334</v>
          </cell>
          <cell r="C25">
            <v>6</v>
          </cell>
          <cell r="D25">
            <v>8.0133333333333336</v>
          </cell>
        </row>
        <row r="26">
          <cell r="A26" t="str">
            <v>12100-0321</v>
          </cell>
          <cell r="B26">
            <v>28.3</v>
          </cell>
          <cell r="C26">
            <v>6</v>
          </cell>
          <cell r="D26">
            <v>6.333333333333333</v>
          </cell>
        </row>
        <row r="27">
          <cell r="A27" t="str">
            <v>12100-0401</v>
          </cell>
          <cell r="B27">
            <v>48.5</v>
          </cell>
          <cell r="C27">
            <v>24.5</v>
          </cell>
          <cell r="D27">
            <v>9.9333333333333353</v>
          </cell>
        </row>
        <row r="28">
          <cell r="A28" t="str">
            <v>12100-0411</v>
          </cell>
          <cell r="B28">
            <v>69.05</v>
          </cell>
          <cell r="C28">
            <v>12</v>
          </cell>
          <cell r="D28">
            <v>14.033333333333333</v>
          </cell>
        </row>
        <row r="29">
          <cell r="A29" t="str">
            <v>12100-0421</v>
          </cell>
          <cell r="B29">
            <v>74.333333333333343</v>
          </cell>
          <cell r="C29">
            <v>16</v>
          </cell>
          <cell r="D29">
            <v>12.96</v>
          </cell>
        </row>
        <row r="30">
          <cell r="A30" t="str">
            <v>12100-0501</v>
          </cell>
          <cell r="B30">
            <v>18.799999999999997</v>
          </cell>
          <cell r="C30">
            <v>13</v>
          </cell>
          <cell r="D30">
            <v>9.6800000000000015</v>
          </cell>
        </row>
        <row r="31">
          <cell r="A31" t="str">
            <v>12100-0511</v>
          </cell>
          <cell r="B31">
            <v>17.566666666666666</v>
          </cell>
          <cell r="C31">
            <v>5.666666666666667</v>
          </cell>
          <cell r="D31">
            <v>11</v>
          </cell>
        </row>
        <row r="32">
          <cell r="A32" t="str">
            <v>12100-0521</v>
          </cell>
          <cell r="B32">
            <v>20.666666666666664</v>
          </cell>
          <cell r="C32">
            <v>7.666666666666667</v>
          </cell>
          <cell r="D32">
            <v>7.28</v>
          </cell>
        </row>
        <row r="33">
          <cell r="A33" t="str">
            <v>12100-0531</v>
          </cell>
          <cell r="B33">
            <v>17.75</v>
          </cell>
          <cell r="C33">
            <v>5.666666666666667</v>
          </cell>
          <cell r="D33">
            <v>11.113333333333333</v>
          </cell>
        </row>
        <row r="34">
          <cell r="A34" t="str">
            <v>12100-0541</v>
          </cell>
          <cell r="B34">
            <v>74.150000000000006</v>
          </cell>
          <cell r="C34">
            <v>20</v>
          </cell>
          <cell r="D34">
            <v>9.9666666666666668</v>
          </cell>
        </row>
        <row r="35">
          <cell r="A35" t="str">
            <v>12100-0551</v>
          </cell>
          <cell r="B35">
            <v>28.266666666666666</v>
          </cell>
          <cell r="C35">
            <v>4</v>
          </cell>
          <cell r="D35">
            <v>18.479999999999997</v>
          </cell>
        </row>
        <row r="36">
          <cell r="A36" t="str">
            <v>12100-0561</v>
          </cell>
          <cell r="B36">
            <v>25.6</v>
          </cell>
          <cell r="C36">
            <v>7.333333333333333</v>
          </cell>
          <cell r="D36">
            <v>10.933333333333334</v>
          </cell>
        </row>
        <row r="37">
          <cell r="A37" t="str">
            <v>12100-0571</v>
          </cell>
          <cell r="B37">
            <v>20.766666666666666</v>
          </cell>
          <cell r="C37">
            <v>5.666666666666667</v>
          </cell>
          <cell r="D37">
            <v>13.133333333333333</v>
          </cell>
        </row>
        <row r="38">
          <cell r="A38" t="str">
            <v>12100-0581</v>
          </cell>
          <cell r="B38">
            <v>22.555555555555557</v>
          </cell>
          <cell r="C38">
            <v>7.666666666666667</v>
          </cell>
          <cell r="D38">
            <v>8.64</v>
          </cell>
        </row>
        <row r="39">
          <cell r="A39" t="str">
            <v>13100-0101</v>
          </cell>
          <cell r="B39">
            <v>72</v>
          </cell>
          <cell r="C39">
            <v>2</v>
          </cell>
          <cell r="D39">
            <v>49.76</v>
          </cell>
        </row>
        <row r="40">
          <cell r="A40" t="str">
            <v>13100-0151</v>
          </cell>
          <cell r="B40">
            <v>85.6</v>
          </cell>
          <cell r="C40">
            <v>2</v>
          </cell>
          <cell r="D40">
            <v>49.76</v>
          </cell>
        </row>
        <row r="41">
          <cell r="A41" t="str">
            <v>13100-0201</v>
          </cell>
          <cell r="B41">
            <v>53.484444444444435</v>
          </cell>
          <cell r="C41">
            <v>4</v>
          </cell>
          <cell r="D41">
            <v>30.45</v>
          </cell>
        </row>
        <row r="42">
          <cell r="A42" t="str">
            <v>14100-0101</v>
          </cell>
          <cell r="B42">
            <v>123.66666666666666</v>
          </cell>
          <cell r="C42">
            <v>1.5</v>
          </cell>
          <cell r="D42">
            <v>59.6</v>
          </cell>
        </row>
        <row r="43">
          <cell r="A43" t="str">
            <v>14100-0151</v>
          </cell>
          <cell r="B43">
            <v>122.93333333333334</v>
          </cell>
          <cell r="C43">
            <v>1</v>
          </cell>
          <cell r="D43">
            <v>56.072727272727271</v>
          </cell>
        </row>
        <row r="44">
          <cell r="A44" t="str">
            <v>14100-0201</v>
          </cell>
          <cell r="B44">
            <v>62.222222222222221</v>
          </cell>
          <cell r="C44">
            <v>1</v>
          </cell>
          <cell r="D44">
            <v>38.799999999999997</v>
          </cell>
        </row>
        <row r="45">
          <cell r="A45" t="str">
            <v>15100-0001</v>
          </cell>
          <cell r="B45">
            <v>98.444444444444443</v>
          </cell>
          <cell r="C45">
            <v>1</v>
          </cell>
          <cell r="D45">
            <v>69.84</v>
          </cell>
        </row>
        <row r="46">
          <cell r="A46" t="str">
            <v>15100-0011</v>
          </cell>
          <cell r="B46">
            <v>26.166666666666664</v>
          </cell>
          <cell r="C46">
            <v>1</v>
          </cell>
          <cell r="D46">
            <v>15.76</v>
          </cell>
        </row>
        <row r="47">
          <cell r="A47" t="str">
            <v>15100-0021</v>
          </cell>
          <cell r="B47">
            <v>26.166666666666664</v>
          </cell>
          <cell r="C47">
            <v>1</v>
          </cell>
          <cell r="D47">
            <v>15.76</v>
          </cell>
        </row>
        <row r="48">
          <cell r="A48" t="str">
            <v>15100-0031</v>
          </cell>
          <cell r="B48">
            <v>43.533333333333331</v>
          </cell>
          <cell r="C48">
            <v>1</v>
          </cell>
          <cell r="D48">
            <v>27.596363636363634</v>
          </cell>
        </row>
        <row r="49">
          <cell r="A49" t="str">
            <v>15100-0041</v>
          </cell>
          <cell r="B49">
            <v>43.533333333333331</v>
          </cell>
          <cell r="C49">
            <v>1</v>
          </cell>
          <cell r="D49">
            <v>27.596363636363634</v>
          </cell>
        </row>
        <row r="50">
          <cell r="A50" t="str">
            <v>15100-0051</v>
          </cell>
          <cell r="B50">
            <v>43.48571428571428</v>
          </cell>
          <cell r="C50">
            <v>2</v>
          </cell>
          <cell r="D50">
            <v>16.72</v>
          </cell>
        </row>
        <row r="51">
          <cell r="A51" t="str">
            <v>Grand Total</v>
          </cell>
          <cell r="B51">
            <v>1829.4012698412698</v>
          </cell>
          <cell r="C51">
            <v>296.41666666666669</v>
          </cell>
          <cell r="D51">
            <v>912.23101010101027</v>
          </cell>
        </row>
      </sheetData>
      <sheetData sheetId="17">
        <row r="1">
          <cell r="B1" t="str">
            <v>DWG</v>
          </cell>
          <cell r="C1" t="str">
            <v>NAME</v>
          </cell>
          <cell r="D1" t="str">
            <v>WT(TON) JP</v>
          </cell>
          <cell r="E1" t="str">
            <v>WT(TON) NTPC</v>
          </cell>
        </row>
        <row r="2">
          <cell r="B2">
            <v>0</v>
          </cell>
          <cell r="C2">
            <v>0</v>
          </cell>
          <cell r="D2">
            <v>903.93473000000006</v>
          </cell>
          <cell r="E2">
            <v>1104.1600000000001</v>
          </cell>
        </row>
        <row r="3">
          <cell r="B3" t="str">
            <v>12100-0001</v>
          </cell>
          <cell r="C3" t="str">
            <v>FURNACE INLET MANIFOLD</v>
          </cell>
          <cell r="D3">
            <v>9.8000000000000007</v>
          </cell>
          <cell r="E3">
            <v>10.06</v>
          </cell>
        </row>
        <row r="4">
          <cell r="B4" t="str">
            <v>12100-0011</v>
          </cell>
          <cell r="C4" t="str">
            <v>FURNACE INLET HEADER (FRONT)</v>
          </cell>
          <cell r="D4">
            <v>6.36</v>
          </cell>
          <cell r="E4">
            <v>6.81</v>
          </cell>
        </row>
        <row r="5">
          <cell r="B5" t="str">
            <v>12100-0021</v>
          </cell>
          <cell r="C5" t="str">
            <v>FURNACE INTERMEDATE HEADER (FRONT)</v>
          </cell>
          <cell r="D5">
            <v>14.266999999999999</v>
          </cell>
          <cell r="E5">
            <v>16.7</v>
          </cell>
        </row>
        <row r="6">
          <cell r="B6" t="str">
            <v>12100-0031</v>
          </cell>
          <cell r="C6" t="str">
            <v>FURNACE 1ST INTERMIDEAT MANIFOLD (FRONT)</v>
          </cell>
          <cell r="D6">
            <v>6.0979999999999999</v>
          </cell>
          <cell r="E6">
            <v>6.48</v>
          </cell>
        </row>
        <row r="7">
          <cell r="B7" t="str">
            <v>12100-0041</v>
          </cell>
          <cell r="C7" t="str">
            <v>FURNACE 2ND INTERMEDIATE HEADER (FRONT)</v>
          </cell>
          <cell r="D7">
            <v>12.621</v>
          </cell>
          <cell r="E7">
            <v>14.96</v>
          </cell>
        </row>
        <row r="8">
          <cell r="B8" t="str">
            <v>12100-0051</v>
          </cell>
          <cell r="C8" t="str">
            <v>FURNACE OUTLET HEADER (FRONT)</v>
          </cell>
          <cell r="D8">
            <v>20.065000000000001</v>
          </cell>
          <cell r="E8">
            <v>22.24</v>
          </cell>
        </row>
        <row r="9">
          <cell r="B9" t="str">
            <v>12100-0111</v>
          </cell>
          <cell r="C9" t="str">
            <v>FURNACE INLET HEADER (REAR)</v>
          </cell>
          <cell r="D9">
            <v>6.39</v>
          </cell>
          <cell r="E9">
            <v>6.81</v>
          </cell>
        </row>
        <row r="10">
          <cell r="B10" t="str">
            <v>12100-0121</v>
          </cell>
          <cell r="C10" t="str">
            <v>FURNACE INTERMEDATE HEADER (REAR)</v>
          </cell>
          <cell r="D10">
            <v>14.266999999999999</v>
          </cell>
          <cell r="E10">
            <v>16.7</v>
          </cell>
        </row>
        <row r="11">
          <cell r="B11" t="str">
            <v>12100-0131</v>
          </cell>
          <cell r="C11" t="str">
            <v>FURNACE 1ST INTERMEDIATE MANIFOLD (REAR)</v>
          </cell>
          <cell r="D11">
            <v>6.1139999999999999</v>
          </cell>
          <cell r="E11">
            <v>6.48</v>
          </cell>
        </row>
        <row r="12">
          <cell r="B12" t="str">
            <v>12100-0141</v>
          </cell>
          <cell r="C12" t="str">
            <v>FURNACE 2ND INTERMEDIATE HEADER (REAR)</v>
          </cell>
          <cell r="D12">
            <v>12.619</v>
          </cell>
          <cell r="E12">
            <v>14.96</v>
          </cell>
        </row>
        <row r="13">
          <cell r="B13" t="str">
            <v>12100-0151</v>
          </cell>
          <cell r="C13" t="str">
            <v>FURNACE OUTLET HEADER (REAR)</v>
          </cell>
          <cell r="D13">
            <v>14.516999999999999</v>
          </cell>
          <cell r="E13">
            <v>16.64</v>
          </cell>
        </row>
        <row r="14">
          <cell r="B14" t="str">
            <v>12100-0161</v>
          </cell>
          <cell r="C14" t="str">
            <v>REAR WALL HANGER MANIFOLD</v>
          </cell>
          <cell r="D14">
            <v>5.99</v>
          </cell>
          <cell r="E14">
            <v>5.16</v>
          </cell>
        </row>
        <row r="15">
          <cell r="B15" t="str">
            <v>12100-0171</v>
          </cell>
          <cell r="C15" t="str">
            <v>FURNACE REAR WALL HANGER INLET HEADER</v>
          </cell>
          <cell r="D15">
            <v>5.5549999999999997</v>
          </cell>
          <cell r="E15">
            <v>6.78</v>
          </cell>
        </row>
        <row r="16">
          <cell r="B16" t="str">
            <v>12100-0181</v>
          </cell>
          <cell r="C16" t="str">
            <v>REAR WALL HANGER OUTLET HEADER</v>
          </cell>
          <cell r="D16">
            <v>5.8390000000000004</v>
          </cell>
          <cell r="E16">
            <v>6.88</v>
          </cell>
        </row>
        <row r="17">
          <cell r="B17" t="str">
            <v>12100-0211</v>
          </cell>
          <cell r="C17" t="str">
            <v>FURNACE SIDE WALL INLET HEADER (LEFT &amp; RIGHT)</v>
          </cell>
          <cell r="D17">
            <v>6.35</v>
          </cell>
          <cell r="E17">
            <v>6.77</v>
          </cell>
        </row>
        <row r="18">
          <cell r="B18" t="str">
            <v>12100-0221</v>
          </cell>
          <cell r="C18" t="str">
            <v>FURNACE INTERMEDATE HEADER (LEFT &amp; RIGHT)</v>
          </cell>
          <cell r="D18">
            <v>14.085000000000001</v>
          </cell>
          <cell r="E18">
            <v>16.25</v>
          </cell>
        </row>
        <row r="19">
          <cell r="B19" t="str">
            <v>12100-0231</v>
          </cell>
          <cell r="C19" t="str">
            <v>FURNACE 1ST INTERMIDEAT MANIFOLD (SIDE)</v>
          </cell>
          <cell r="D19">
            <v>6.0979999999999999</v>
          </cell>
          <cell r="E19">
            <v>6.46</v>
          </cell>
        </row>
        <row r="20">
          <cell r="B20" t="str">
            <v>12100-0241</v>
          </cell>
          <cell r="C20" t="str">
            <v>FURNACE 2ND INTERMEDIATE HEADER (LEFT &amp; RIGHT)</v>
          </cell>
          <cell r="D20">
            <v>12.468999999999999</v>
          </cell>
          <cell r="E20">
            <v>14.88</v>
          </cell>
        </row>
        <row r="21">
          <cell r="B21" t="str">
            <v>12100-0251</v>
          </cell>
          <cell r="C21" t="str">
            <v>FURNACE OUTLET HEADER (LEFT &amp; RIGHT)</v>
          </cell>
          <cell r="D21">
            <v>15.968</v>
          </cell>
          <cell r="E21">
            <v>17.36</v>
          </cell>
        </row>
        <row r="22">
          <cell r="B22" t="str">
            <v>12100-0301</v>
          </cell>
          <cell r="C22" t="str">
            <v>PASSAGE SIDE WALL INLET MANIFOLD</v>
          </cell>
          <cell r="D22">
            <v>2.4445299999999999</v>
          </cell>
          <cell r="E22">
            <v>3.41</v>
          </cell>
        </row>
        <row r="23">
          <cell r="B23" t="str">
            <v>12100-0311</v>
          </cell>
          <cell r="C23" t="str">
            <v>PASSAGE SIDE EALL INLET HEADER</v>
          </cell>
          <cell r="D23">
            <v>3.6339999999999999</v>
          </cell>
          <cell r="E23">
            <v>4.3899999999999997</v>
          </cell>
        </row>
        <row r="24">
          <cell r="B24" t="str">
            <v>12100-0321</v>
          </cell>
          <cell r="C24" t="str">
            <v>PASSAGE SIDE EALL OUTLET HEADER</v>
          </cell>
          <cell r="D24">
            <v>4.1890000000000001</v>
          </cell>
          <cell r="E24">
            <v>4.68</v>
          </cell>
        </row>
        <row r="25">
          <cell r="B25" t="str">
            <v>12100-0401</v>
          </cell>
          <cell r="C25" t="str">
            <v>ROOF INLET MANIFOLD</v>
          </cell>
          <cell r="D25">
            <v>9.9955999999999996</v>
          </cell>
          <cell r="E25">
            <v>10.33</v>
          </cell>
        </row>
        <row r="26">
          <cell r="B26" t="str">
            <v>12100-0411</v>
          </cell>
          <cell r="C26" t="str">
            <v>ROOF INLET HEADER</v>
          </cell>
          <cell r="D26">
            <v>9.3859999999999992</v>
          </cell>
          <cell r="E26">
            <v>11.75</v>
          </cell>
        </row>
        <row r="27">
          <cell r="B27" t="str">
            <v>12100-0421</v>
          </cell>
          <cell r="C27" t="str">
            <v>ROOF OUTLET HEADER</v>
          </cell>
          <cell r="D27">
            <v>52.701999999999998</v>
          </cell>
          <cell r="E27">
            <v>58.66</v>
          </cell>
        </row>
        <row r="28">
          <cell r="B28" t="str">
            <v>12100-0501</v>
          </cell>
          <cell r="C28" t="str">
            <v>SECONDARY PASS INLET MANIFOLD</v>
          </cell>
          <cell r="D28">
            <v>19.3536</v>
          </cell>
          <cell r="E28">
            <v>24.43</v>
          </cell>
        </row>
        <row r="29">
          <cell r="B29" t="str">
            <v>12100-0511</v>
          </cell>
          <cell r="C29" t="str">
            <v>2RY PASS FRONT WALL INLET HEADER</v>
          </cell>
          <cell r="D29">
            <v>6.577</v>
          </cell>
          <cell r="E29">
            <v>7.29</v>
          </cell>
        </row>
        <row r="30">
          <cell r="B30" t="str">
            <v>12100-0521</v>
          </cell>
          <cell r="C30" t="str">
            <v>SECONDARY PASS OUTLET HEADER (FRONT)</v>
          </cell>
          <cell r="D30">
            <v>6.3120000000000003</v>
          </cell>
          <cell r="E30">
            <v>13.2</v>
          </cell>
        </row>
        <row r="31">
          <cell r="B31" t="str">
            <v>12100-0531</v>
          </cell>
          <cell r="C31" t="str">
            <v>2RY PASS REAR WALL INLET HEADER</v>
          </cell>
          <cell r="D31">
            <v>6.76</v>
          </cell>
          <cell r="E31">
            <v>7.28</v>
          </cell>
        </row>
        <row r="32">
          <cell r="B32" t="str">
            <v>12100-0541</v>
          </cell>
          <cell r="C32" t="str">
            <v>2RY PASS REAR WALL OUTLET HEADER</v>
          </cell>
          <cell r="D32">
            <v>18.8</v>
          </cell>
          <cell r="E32">
            <v>24.45</v>
          </cell>
        </row>
        <row r="33">
          <cell r="B33" t="str">
            <v>12100-0551</v>
          </cell>
          <cell r="C33" t="str">
            <v>2RY PASS SIDE WALL INLET HEADER</v>
          </cell>
          <cell r="D33">
            <v>6.79</v>
          </cell>
          <cell r="E33">
            <v>8.11</v>
          </cell>
        </row>
        <row r="34">
          <cell r="B34" t="str">
            <v>12100-0561</v>
          </cell>
          <cell r="C34" t="str">
            <v>2RY PASS SIDE WALL OUTLET HEADER</v>
          </cell>
          <cell r="D34">
            <v>6.3140000000000001</v>
          </cell>
          <cell r="E34">
            <v>8.2899999999999991</v>
          </cell>
        </row>
        <row r="35">
          <cell r="B35" t="str">
            <v>12100-0571</v>
          </cell>
          <cell r="C35" t="str">
            <v>2RY PASS DIVISION WALL INLET HEADER</v>
          </cell>
          <cell r="D35">
            <v>7.2839999999999998</v>
          </cell>
          <cell r="E35">
            <v>7.43</v>
          </cell>
        </row>
        <row r="36">
          <cell r="B36" t="str">
            <v>12100-0581</v>
          </cell>
          <cell r="C36" t="str">
            <v>SECONDARY PASS OUTLET HEADER (DIVISION WALL)</v>
          </cell>
          <cell r="D36">
            <v>7.4119999999999999</v>
          </cell>
          <cell r="E36">
            <v>7.54</v>
          </cell>
        </row>
        <row r="37">
          <cell r="B37" t="str">
            <v>13100-0101</v>
          </cell>
          <cell r="C37" t="str">
            <v>PRIMARY SUPERHEATER INLET HEADER</v>
          </cell>
          <cell r="D37">
            <v>23.986000000000001</v>
          </cell>
          <cell r="E37">
            <v>42.34</v>
          </cell>
        </row>
        <row r="38">
          <cell r="B38" t="str">
            <v>13100-0151</v>
          </cell>
          <cell r="C38" t="str">
            <v>PRIMARY SUPERHEATER OUTLET HEADER</v>
          </cell>
          <cell r="D38">
            <v>43.786000000000001</v>
          </cell>
          <cell r="E38">
            <v>70.900000000000006</v>
          </cell>
        </row>
        <row r="39">
          <cell r="B39" t="str">
            <v>13100-0201</v>
          </cell>
          <cell r="C39" t="str">
            <v>SECONDARY SUPERHEATER INLET HEADER</v>
          </cell>
          <cell r="D39">
            <v>25.6</v>
          </cell>
          <cell r="E39">
            <v>33.49</v>
          </cell>
        </row>
        <row r="40">
          <cell r="B40" t="str">
            <v>14100-0101</v>
          </cell>
          <cell r="C40" t="str">
            <v>PRIMARY REHEATER INLET HEADER</v>
          </cell>
          <cell r="D40">
            <v>19.762</v>
          </cell>
          <cell r="E40">
            <v>25.85</v>
          </cell>
        </row>
        <row r="41">
          <cell r="B41" t="str">
            <v>14100-0151</v>
          </cell>
          <cell r="C41" t="str">
            <v>PRIMARY REHEATER OUTLET HEADER</v>
          </cell>
          <cell r="D41">
            <v>73.215999999999994</v>
          </cell>
          <cell r="E41">
            <v>90.46</v>
          </cell>
        </row>
        <row r="42">
          <cell r="B42" t="str">
            <v>14100-0201</v>
          </cell>
          <cell r="C42" t="str">
            <v>SECONDARY REHEATER INLET HEADER</v>
          </cell>
          <cell r="D42">
            <v>28.774000000000001</v>
          </cell>
          <cell r="E42">
            <v>34.14</v>
          </cell>
        </row>
        <row r="43">
          <cell r="B43" t="str">
            <v>15100-0001</v>
          </cell>
          <cell r="C43" t="str">
            <v xml:space="preserve">ECONOMIZER INLET HEADER </v>
          </cell>
          <cell r="D43">
            <v>59.268999999999998</v>
          </cell>
          <cell r="E43">
            <v>73.25</v>
          </cell>
        </row>
        <row r="44">
          <cell r="B44" t="str">
            <v>15100-0011</v>
          </cell>
          <cell r="C44" t="str">
            <v>ECONOMIZER INTERMEDIATE HEADER (RH PASS FRONT)</v>
          </cell>
          <cell r="D44">
            <v>7.6840000000000002</v>
          </cell>
          <cell r="E44">
            <v>12.9</v>
          </cell>
        </row>
        <row r="45">
          <cell r="B45" t="str">
            <v>15100-0021</v>
          </cell>
          <cell r="C45" t="str">
            <v>ECONOMIZER INTERMEDIATE HEADER (RH PASS REAR)</v>
          </cell>
          <cell r="D45">
            <v>7.6840000000000002</v>
          </cell>
          <cell r="E45">
            <v>12.9</v>
          </cell>
        </row>
        <row r="46">
          <cell r="B46" t="str">
            <v>15100-0031</v>
          </cell>
          <cell r="C46" t="str">
            <v xml:space="preserve">  ECONOMIZER INTERMEDIATE HEADER(SH PASS FRONT)</v>
          </cell>
          <cell r="D46">
            <v>9.5820000000000007</v>
          </cell>
          <cell r="E46">
            <v>9.5500000000000007</v>
          </cell>
        </row>
        <row r="47">
          <cell r="B47" t="str">
            <v>15100-0041</v>
          </cell>
          <cell r="C47" t="str">
            <v xml:space="preserve">  ECONOMIZER INTERMEDIATE HEADER(SH PASS REAR)</v>
          </cell>
          <cell r="D47">
            <v>9.5920000000000005</v>
          </cell>
          <cell r="E47">
            <v>9.5500000000000007</v>
          </cell>
        </row>
        <row r="48">
          <cell r="B48" t="str">
            <v>15100-0051</v>
          </cell>
          <cell r="C48" t="str">
            <v>ECONOMIZER OUTLET  HEADER (SH PASS)</v>
          </cell>
          <cell r="D48">
            <v>19.809999999999999</v>
          </cell>
          <cell r="E48">
            <v>23.21</v>
          </cell>
        </row>
        <row r="49">
          <cell r="B49" t="str">
            <v>STEP 3 scope</v>
          </cell>
          <cell r="C49">
            <v>0</v>
          </cell>
          <cell r="D49">
            <v>0</v>
          </cell>
          <cell r="E49">
            <v>0</v>
          </cell>
        </row>
        <row r="50">
          <cell r="B50" t="str">
            <v>11100-0021</v>
          </cell>
          <cell r="C50" t="str">
            <v>WATER SEAPERATOR</v>
          </cell>
          <cell r="D50">
            <v>35.4</v>
          </cell>
          <cell r="E50">
            <v>31.06</v>
          </cell>
        </row>
        <row r="51">
          <cell r="B51" t="str">
            <v>11100-0041</v>
          </cell>
          <cell r="C51" t="str">
            <v>WATER SEAPERATOR DRAIN TANK</v>
          </cell>
          <cell r="D51">
            <v>46.451999999999998</v>
          </cell>
          <cell r="E51">
            <v>43.45</v>
          </cell>
        </row>
        <row r="52">
          <cell r="B52" t="str">
            <v>13100-0251</v>
          </cell>
          <cell r="C52" t="str">
            <v>2RY SH OUT LET HEADER</v>
          </cell>
          <cell r="D52">
            <v>29.2</v>
          </cell>
          <cell r="E52">
            <v>40.020000000000003</v>
          </cell>
        </row>
        <row r="53">
          <cell r="B53" t="str">
            <v>14100-0251</v>
          </cell>
          <cell r="C53" t="str">
            <v>2RY RH OUT LET HEADER</v>
          </cell>
          <cell r="D53">
            <v>46.2</v>
          </cell>
          <cell r="E53">
            <v>57.07</v>
          </cell>
        </row>
      </sheetData>
      <sheetData sheetId="1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ZMC"/>
      <sheetName val="Sheet2"/>
      <sheetName val="HED"/>
      <sheetName val="FORGE"/>
      <sheetName val="OMAN"/>
      <sheetName val="Sheet3"/>
      <sheetName val="HED CENT SERVICES"/>
      <sheetName val="SHBD-HED"/>
      <sheetName val="SHBD-KATUPALLY"/>
      <sheetName val="MHI-TURBINE"/>
      <sheetName val="MHI-BOILER"/>
      <sheetName val="MFF"/>
      <sheetName val="HEAVY FOUNDRY"/>
      <sheetName val="PIPING"/>
      <sheetName val="E&amp;C ADMIN EST"/>
      <sheetName val="Sheet1"/>
      <sheetName val="list"/>
      <sheetName val="BU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 xml:space="preserve">SVP                         </v>
          </cell>
          <cell r="B1" t="str">
            <v>COV</v>
          </cell>
        </row>
        <row r="2">
          <cell r="A2" t="str">
            <v xml:space="preserve">EVP                         </v>
          </cell>
          <cell r="B2" t="str">
            <v>COV</v>
          </cell>
        </row>
        <row r="3">
          <cell r="A3" t="str">
            <v xml:space="preserve">M4-A                        </v>
          </cell>
          <cell r="B3" t="str">
            <v>COV</v>
          </cell>
        </row>
        <row r="4">
          <cell r="A4" t="str">
            <v xml:space="preserve">M3-C                        </v>
          </cell>
          <cell r="B4" t="str">
            <v>COV</v>
          </cell>
        </row>
        <row r="5">
          <cell r="A5" t="str">
            <v xml:space="preserve">M3-B                        </v>
          </cell>
          <cell r="B5" t="str">
            <v>COV</v>
          </cell>
        </row>
        <row r="6">
          <cell r="A6" t="str">
            <v xml:space="preserve">M3-A                        </v>
          </cell>
          <cell r="B6" t="str">
            <v>COV</v>
          </cell>
        </row>
        <row r="7">
          <cell r="A7" t="str">
            <v xml:space="preserve">M2-C                        </v>
          </cell>
          <cell r="B7" t="str">
            <v>COV</v>
          </cell>
        </row>
        <row r="8">
          <cell r="A8" t="str">
            <v xml:space="preserve">M2-B                        </v>
          </cell>
          <cell r="B8" t="str">
            <v>COV</v>
          </cell>
        </row>
        <row r="9">
          <cell r="A9" t="str">
            <v xml:space="preserve">M2-A                        </v>
          </cell>
          <cell r="B9" t="str">
            <v>COV</v>
          </cell>
        </row>
        <row r="10">
          <cell r="A10" t="str">
            <v xml:space="preserve">M1-C                        </v>
          </cell>
          <cell r="B10" t="str">
            <v>COV</v>
          </cell>
        </row>
        <row r="11">
          <cell r="A11" t="str">
            <v xml:space="preserve">M1-B                        </v>
          </cell>
          <cell r="B11" t="str">
            <v>COV</v>
          </cell>
        </row>
        <row r="12">
          <cell r="A12" t="str">
            <v xml:space="preserve">M1-A                        </v>
          </cell>
          <cell r="B12" t="str">
            <v>COV</v>
          </cell>
        </row>
        <row r="13">
          <cell r="A13" t="str">
            <v xml:space="preserve">E3                          </v>
          </cell>
          <cell r="B13" t="str">
            <v>EXECUTIVE</v>
          </cell>
        </row>
        <row r="14">
          <cell r="A14" t="str">
            <v xml:space="preserve">E2                          </v>
          </cell>
          <cell r="B14" t="str">
            <v>EXECUTIVE</v>
          </cell>
        </row>
        <row r="15">
          <cell r="A15" t="str">
            <v xml:space="preserve">E1                          </v>
          </cell>
          <cell r="B15" t="str">
            <v>EXECUTIVE</v>
          </cell>
        </row>
        <row r="16">
          <cell r="A16" t="str">
            <v xml:space="preserve">CA1                         </v>
          </cell>
          <cell r="B16" t="str">
            <v>EXECUTIVE</v>
          </cell>
        </row>
        <row r="17">
          <cell r="A17" t="str">
            <v xml:space="preserve">S3                          </v>
          </cell>
          <cell r="B17" t="str">
            <v>SUPERVISORY</v>
          </cell>
        </row>
        <row r="18">
          <cell r="A18" t="str">
            <v xml:space="preserve">S2                          </v>
          </cell>
          <cell r="B18" t="str">
            <v>SUPERVISORY</v>
          </cell>
        </row>
        <row r="19">
          <cell r="A19" t="str">
            <v xml:space="preserve">S1                          </v>
          </cell>
          <cell r="B19" t="str">
            <v>SUPERVISORY</v>
          </cell>
        </row>
        <row r="20">
          <cell r="A20" t="str">
            <v xml:space="preserve">SUPERVISOR                  </v>
          </cell>
          <cell r="B20" t="str">
            <v xml:space="preserve">SUP </v>
          </cell>
        </row>
        <row r="21">
          <cell r="A21" t="str">
            <v xml:space="preserve">PGET                        </v>
          </cell>
          <cell r="B21" t="str">
            <v>PGET</v>
          </cell>
        </row>
        <row r="22">
          <cell r="A22" t="str">
            <v xml:space="preserve">GET                         </v>
          </cell>
          <cell r="B22" t="str">
            <v>GET</v>
          </cell>
        </row>
        <row r="23">
          <cell r="A23" t="str">
            <v xml:space="preserve">CT                          </v>
          </cell>
          <cell r="B23" t="str">
            <v>GET</v>
          </cell>
        </row>
        <row r="24">
          <cell r="A24" t="str">
            <v xml:space="preserve">PT                          </v>
          </cell>
          <cell r="B24" t="str">
            <v xml:space="preserve">SUP </v>
          </cell>
        </row>
        <row r="25">
          <cell r="A25" t="str">
            <v xml:space="preserve">JET                         </v>
          </cell>
          <cell r="B25" t="str">
            <v>JET/GAT</v>
          </cell>
        </row>
        <row r="26">
          <cell r="A26" t="str">
            <v xml:space="preserve">AT3                         </v>
          </cell>
          <cell r="B26" t="str">
            <v>TECH ASST</v>
          </cell>
        </row>
        <row r="27">
          <cell r="A27" t="str">
            <v xml:space="preserve">AT2                         </v>
          </cell>
          <cell r="B27" t="str">
            <v>TECH ASST</v>
          </cell>
        </row>
        <row r="28">
          <cell r="A28" t="str">
            <v xml:space="preserve">AT1                         </v>
          </cell>
          <cell r="B28" t="str">
            <v>TECH ASST</v>
          </cell>
        </row>
        <row r="29">
          <cell r="A29" t="str">
            <v xml:space="preserve">TEMP STAFF                  </v>
          </cell>
          <cell r="B29" t="str">
            <v>SUPERVISORY</v>
          </cell>
        </row>
        <row r="30">
          <cell r="A30" t="str">
            <v xml:space="preserve">JS-A                        </v>
          </cell>
          <cell r="B30" t="str">
            <v>SUPERVISORY</v>
          </cell>
        </row>
        <row r="31">
          <cell r="A31" t="str">
            <v xml:space="preserve">JS-B                        </v>
          </cell>
          <cell r="B31" t="str">
            <v>SUPERVISORY</v>
          </cell>
        </row>
        <row r="32">
          <cell r="A32" t="str">
            <v xml:space="preserve">JS-C                        </v>
          </cell>
          <cell r="B32" t="str">
            <v>SUPERVISORY</v>
          </cell>
        </row>
        <row r="33">
          <cell r="A33" t="str">
            <v xml:space="preserve">GAT                         </v>
          </cell>
          <cell r="B33" t="str">
            <v>JET/GAT</v>
          </cell>
        </row>
      </sheetData>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DING"/>
      <sheetName val="Per Boiler manpower"/>
      <sheetName val="Planned Hour"/>
      <sheetName val="Activity Rate Calculation"/>
      <sheetName val="Allocation to Cost Centre"/>
      <sheetName val="Maintainance"/>
      <sheetName val="Support"/>
      <sheetName val="Service"/>
      <sheetName val="Material OH"/>
      <sheetName val="Training"/>
      <sheetName val="Master"/>
      <sheetName val="Location"/>
      <sheetName val="Cost Center - cost not allocate"/>
      <sheetName val="Tonnage"/>
      <sheetName val="RATIO &amp; LIST"/>
      <sheetName val="HYDRO"/>
      <sheetName val="DRILLING"/>
      <sheetName val="WEIGHT"/>
    </sheetNames>
    <sheetDataSet>
      <sheetData sheetId="0">
        <row r="4">
          <cell r="B4" t="str">
            <v>12100-0521</v>
          </cell>
          <cell r="C4" t="str">
            <v>JP-2/12100-0521</v>
          </cell>
          <cell r="D4" t="str">
            <v>-</v>
          </cell>
          <cell r="E4" t="str">
            <v>-</v>
          </cell>
          <cell r="F4">
            <v>0</v>
          </cell>
          <cell r="G4">
            <v>4</v>
          </cell>
          <cell r="H4">
            <v>6.6666666666666666E-2</v>
          </cell>
        </row>
        <row r="5">
          <cell r="B5" t="str">
            <v>12100-0581</v>
          </cell>
          <cell r="C5" t="str">
            <v>JP-2/12100-0581</v>
          </cell>
          <cell r="D5" t="str">
            <v>-</v>
          </cell>
          <cell r="E5" t="str">
            <v>-</v>
          </cell>
          <cell r="F5">
            <v>0</v>
          </cell>
          <cell r="G5">
            <v>4</v>
          </cell>
          <cell r="H5">
            <v>6.6666666666666666E-2</v>
          </cell>
        </row>
        <row r="6">
          <cell r="B6" t="str">
            <v>12100-0181</v>
          </cell>
          <cell r="C6" t="str">
            <v>JP-2/12100-0181</v>
          </cell>
          <cell r="D6" t="str">
            <v>-</v>
          </cell>
          <cell r="E6" t="str">
            <v>-</v>
          </cell>
          <cell r="F6">
            <v>0</v>
          </cell>
          <cell r="G6">
            <v>0</v>
          </cell>
          <cell r="H6">
            <v>0</v>
          </cell>
        </row>
        <row r="7">
          <cell r="B7" t="str">
            <v>12100-0251</v>
          </cell>
          <cell r="C7" t="str">
            <v>JP-2/12100-0251</v>
          </cell>
          <cell r="D7" t="str">
            <v>-</v>
          </cell>
          <cell r="E7" t="str">
            <v>-</v>
          </cell>
          <cell r="F7">
            <v>594</v>
          </cell>
          <cell r="G7">
            <v>246</v>
          </cell>
          <cell r="H7">
            <v>9.0500000000000007</v>
          </cell>
        </row>
        <row r="8">
          <cell r="B8" t="str">
            <v>12100-0051</v>
          </cell>
          <cell r="C8" t="str">
            <v>JP-2/12100-0051</v>
          </cell>
          <cell r="D8" t="str">
            <v>-</v>
          </cell>
          <cell r="E8" t="str">
            <v>-</v>
          </cell>
          <cell r="F8">
            <v>0</v>
          </cell>
          <cell r="G8">
            <v>0</v>
          </cell>
          <cell r="H8">
            <v>0</v>
          </cell>
        </row>
        <row r="9">
          <cell r="B9" t="str">
            <v>12100-0321</v>
          </cell>
          <cell r="C9" t="str">
            <v>JP-2/12100-0321</v>
          </cell>
          <cell r="D9" t="str">
            <v>-</v>
          </cell>
          <cell r="E9" t="str">
            <v>-</v>
          </cell>
          <cell r="F9">
            <v>0</v>
          </cell>
          <cell r="G9">
            <v>16</v>
          </cell>
          <cell r="H9">
            <v>0.26666666666666666</v>
          </cell>
        </row>
        <row r="10">
          <cell r="B10" t="str">
            <v>12100-0401</v>
          </cell>
          <cell r="C10" t="str">
            <v>JP-2/12100-0401</v>
          </cell>
          <cell r="D10" t="str">
            <v>-</v>
          </cell>
          <cell r="E10" t="str">
            <v>-</v>
          </cell>
          <cell r="F10">
            <v>0</v>
          </cell>
          <cell r="G10">
            <v>0</v>
          </cell>
          <cell r="H10">
            <v>0</v>
          </cell>
        </row>
        <row r="11">
          <cell r="B11" t="str">
            <v>12100-0541</v>
          </cell>
          <cell r="C11" t="str">
            <v>JP-2/12100-0541</v>
          </cell>
          <cell r="D11" t="str">
            <v>-</v>
          </cell>
          <cell r="E11" t="str">
            <v>-</v>
          </cell>
          <cell r="F11">
            <v>0</v>
          </cell>
          <cell r="G11">
            <v>78</v>
          </cell>
          <cell r="H11">
            <v>1.3</v>
          </cell>
        </row>
        <row r="12">
          <cell r="B12" t="str">
            <v>12100-0561</v>
          </cell>
          <cell r="C12" t="str">
            <v>JP-2/12100-0561</v>
          </cell>
          <cell r="D12" t="str">
            <v>-</v>
          </cell>
          <cell r="E12" t="str">
            <v>-</v>
          </cell>
          <cell r="F12">
            <v>20</v>
          </cell>
          <cell r="G12">
            <v>40</v>
          </cell>
          <cell r="H12">
            <v>0.83333333333333326</v>
          </cell>
        </row>
        <row r="13">
          <cell r="B13" t="str">
            <v>15100-0051</v>
          </cell>
          <cell r="C13" t="str">
            <v>JP-2/15100-0051</v>
          </cell>
          <cell r="D13" t="str">
            <v>-</v>
          </cell>
          <cell r="E13" t="str">
            <v>-</v>
          </cell>
          <cell r="F13">
            <v>102</v>
          </cell>
          <cell r="G13">
            <v>0</v>
          </cell>
          <cell r="H13">
            <v>0.85</v>
          </cell>
        </row>
        <row r="14">
          <cell r="B14" t="str">
            <v>14100-0201</v>
          </cell>
          <cell r="C14" t="str">
            <v>JP-2/14100-0201</v>
          </cell>
          <cell r="D14" t="str">
            <v>-</v>
          </cell>
          <cell r="E14" t="str">
            <v>-</v>
          </cell>
          <cell r="F14">
            <v>1432</v>
          </cell>
          <cell r="G14">
            <v>1672</v>
          </cell>
          <cell r="H14">
            <v>39.799999999999997</v>
          </cell>
        </row>
        <row r="15">
          <cell r="B15" t="str">
            <v>12100-0411</v>
          </cell>
          <cell r="C15" t="str">
            <v>JP-2/12100-0411</v>
          </cell>
          <cell r="D15" t="str">
            <v>-</v>
          </cell>
          <cell r="E15" t="str">
            <v>-</v>
          </cell>
          <cell r="F15">
            <v>788</v>
          </cell>
          <cell r="G15">
            <v>90</v>
          </cell>
          <cell r="H15">
            <v>8.0666666666666664</v>
          </cell>
        </row>
        <row r="16">
          <cell r="B16" t="str">
            <v>12100-0421</v>
          </cell>
          <cell r="C16" t="str">
            <v>JP-2/12100-0421</v>
          </cell>
          <cell r="D16" t="str">
            <v>-</v>
          </cell>
          <cell r="E16" t="str">
            <v>-</v>
          </cell>
          <cell r="F16">
            <v>290</v>
          </cell>
          <cell r="G16">
            <v>40</v>
          </cell>
          <cell r="H16">
            <v>3.083333333333333</v>
          </cell>
        </row>
        <row r="17">
          <cell r="B17" t="str">
            <v>14100-0151</v>
          </cell>
          <cell r="C17" t="str">
            <v>JP-2/14100-0151</v>
          </cell>
          <cell r="D17" t="str">
            <v>-</v>
          </cell>
          <cell r="E17" t="str">
            <v>-</v>
          </cell>
          <cell r="F17">
            <v>1008</v>
          </cell>
          <cell r="G17">
            <v>2880</v>
          </cell>
          <cell r="H17">
            <v>56.4</v>
          </cell>
        </row>
        <row r="18">
          <cell r="B18" t="str">
            <v>13100-0201</v>
          </cell>
          <cell r="C18" t="str">
            <v>JP-2/13100-0201</v>
          </cell>
          <cell r="D18" t="str">
            <v>-</v>
          </cell>
          <cell r="E18" t="str">
            <v>-</v>
          </cell>
          <cell r="F18">
            <v>1528</v>
          </cell>
          <cell r="G18">
            <v>0</v>
          </cell>
          <cell r="H18">
            <v>12.733333333333333</v>
          </cell>
        </row>
        <row r="19">
          <cell r="B19" t="str">
            <v>13100-0151</v>
          </cell>
          <cell r="C19" t="str">
            <v>JP-2/13100-0151</v>
          </cell>
          <cell r="D19" t="str">
            <v>-</v>
          </cell>
          <cell r="E19" t="str">
            <v>-</v>
          </cell>
          <cell r="F19">
            <v>1924</v>
          </cell>
          <cell r="G19">
            <v>960</v>
          </cell>
          <cell r="H19">
            <v>32.033333333333331</v>
          </cell>
        </row>
        <row r="20">
          <cell r="B20" t="str">
            <v>12100-0021</v>
          </cell>
          <cell r="C20" t="str">
            <v>JP-2/12100-0021</v>
          </cell>
          <cell r="D20" t="str">
            <v>-</v>
          </cell>
          <cell r="E20" t="str">
            <v>-</v>
          </cell>
          <cell r="F20">
            <v>1148</v>
          </cell>
          <cell r="G20">
            <v>228</v>
          </cell>
          <cell r="H20">
            <v>13.366666666666667</v>
          </cell>
        </row>
        <row r="21">
          <cell r="B21" t="str">
            <v>12100-0121</v>
          </cell>
          <cell r="C21" t="str">
            <v>JP-2/12100-0121</v>
          </cell>
          <cell r="D21" t="str">
            <v>-</v>
          </cell>
          <cell r="E21" t="str">
            <v>-</v>
          </cell>
          <cell r="F21">
            <v>1148</v>
          </cell>
          <cell r="G21">
            <v>228</v>
          </cell>
          <cell r="H21">
            <v>13.366666666666667</v>
          </cell>
        </row>
        <row r="22">
          <cell r="B22" t="str">
            <v>12100-0221</v>
          </cell>
          <cell r="C22" t="str">
            <v>JP-2/12100-0221</v>
          </cell>
          <cell r="D22" t="str">
            <v>-</v>
          </cell>
          <cell r="E22" t="str">
            <v>-</v>
          </cell>
          <cell r="F22">
            <v>1128</v>
          </cell>
          <cell r="G22">
            <v>192</v>
          </cell>
          <cell r="H22">
            <v>12.600000000000001</v>
          </cell>
        </row>
        <row r="23">
          <cell r="B23" t="str">
            <v>12100-0041</v>
          </cell>
          <cell r="C23" t="str">
            <v>JP-2/12100-0041</v>
          </cell>
          <cell r="D23" t="str">
            <v>-</v>
          </cell>
          <cell r="E23" t="str">
            <v>-</v>
          </cell>
          <cell r="F23">
            <v>286</v>
          </cell>
          <cell r="G23">
            <v>270</v>
          </cell>
          <cell r="H23">
            <v>6.8833333333333329</v>
          </cell>
        </row>
        <row r="24">
          <cell r="B24" t="str">
            <v>12100-0141</v>
          </cell>
          <cell r="C24" t="str">
            <v>JP-2/12100-0141</v>
          </cell>
          <cell r="D24" t="str">
            <v>-</v>
          </cell>
          <cell r="E24" t="str">
            <v>-</v>
          </cell>
          <cell r="F24">
            <v>286</v>
          </cell>
          <cell r="G24">
            <v>270</v>
          </cell>
          <cell r="H24">
            <v>6.8833333333333329</v>
          </cell>
        </row>
        <row r="25">
          <cell r="B25" t="str">
            <v>12100-0241</v>
          </cell>
          <cell r="C25" t="str">
            <v>JP-2/12100-0241</v>
          </cell>
          <cell r="D25" t="str">
            <v>-</v>
          </cell>
          <cell r="E25" t="str">
            <v>-</v>
          </cell>
          <cell r="F25">
            <v>298</v>
          </cell>
          <cell r="G25">
            <v>162</v>
          </cell>
          <cell r="H25">
            <v>5.1833333333333336</v>
          </cell>
        </row>
        <row r="26">
          <cell r="B26" t="str">
            <v>12100-0031</v>
          </cell>
          <cell r="C26" t="str">
            <v>JP-2/12100-0031</v>
          </cell>
          <cell r="D26" t="str">
            <v>-</v>
          </cell>
          <cell r="E26" t="str">
            <v>-</v>
          </cell>
          <cell r="F26">
            <v>0</v>
          </cell>
          <cell r="G26">
            <v>0</v>
          </cell>
          <cell r="H26">
            <v>0</v>
          </cell>
        </row>
        <row r="27">
          <cell r="B27" t="str">
            <v>12100-0131</v>
          </cell>
          <cell r="C27" t="str">
            <v>JP-2/12100-0131</v>
          </cell>
          <cell r="D27" t="str">
            <v>-</v>
          </cell>
          <cell r="E27" t="str">
            <v>-</v>
          </cell>
          <cell r="F27">
            <v>0</v>
          </cell>
          <cell r="G27">
            <v>0</v>
          </cell>
          <cell r="H27">
            <v>0</v>
          </cell>
        </row>
        <row r="28">
          <cell r="B28" t="str">
            <v>12100-0231</v>
          </cell>
          <cell r="C28" t="str">
            <v>JP-2/12100-0231</v>
          </cell>
          <cell r="D28" t="str">
            <v>-</v>
          </cell>
          <cell r="E28" t="str">
            <v>-</v>
          </cell>
          <cell r="F28">
            <v>0</v>
          </cell>
          <cell r="G28">
            <v>0</v>
          </cell>
          <cell r="H28">
            <v>0</v>
          </cell>
        </row>
        <row r="29">
          <cell r="B29" t="str">
            <v>12100-0151</v>
          </cell>
          <cell r="C29" t="str">
            <v>JP-2/12100-0151</v>
          </cell>
          <cell r="D29" t="str">
            <v>-</v>
          </cell>
          <cell r="E29" t="str">
            <v>-</v>
          </cell>
          <cell r="F29">
            <v>612</v>
          </cell>
          <cell r="G29">
            <v>156</v>
          </cell>
          <cell r="H29">
            <v>7.6999999999999993</v>
          </cell>
        </row>
        <row r="30">
          <cell r="B30" t="str">
            <v>12100-0171</v>
          </cell>
          <cell r="C30" t="str">
            <v>JP-2/12100-0171</v>
          </cell>
          <cell r="D30" t="str">
            <v>-</v>
          </cell>
          <cell r="E30" t="str">
            <v>-</v>
          </cell>
          <cell r="F30">
            <v>0</v>
          </cell>
          <cell r="G30">
            <v>0</v>
          </cell>
          <cell r="H30">
            <v>0</v>
          </cell>
        </row>
        <row r="31">
          <cell r="B31" t="str">
            <v>12100-0311</v>
          </cell>
          <cell r="C31" t="str">
            <v>JP-2/12100-0311</v>
          </cell>
          <cell r="D31" t="str">
            <v>-</v>
          </cell>
          <cell r="E31" t="str">
            <v>-</v>
          </cell>
          <cell r="F31">
            <v>0</v>
          </cell>
          <cell r="G31">
            <v>24</v>
          </cell>
          <cell r="H31">
            <v>0.4</v>
          </cell>
        </row>
        <row r="32">
          <cell r="B32" t="str">
            <v>12100-0161</v>
          </cell>
          <cell r="C32" t="str">
            <v>JP-2/12100-0161</v>
          </cell>
          <cell r="D32" t="str">
            <v>-</v>
          </cell>
          <cell r="E32" t="str">
            <v>-</v>
          </cell>
          <cell r="F32">
            <v>0</v>
          </cell>
          <cell r="G32">
            <v>0</v>
          </cell>
          <cell r="H32">
            <v>0</v>
          </cell>
        </row>
        <row r="33">
          <cell r="B33" t="str">
            <v>12100-0301</v>
          </cell>
          <cell r="C33" t="str">
            <v>JP-2/12100-0301</v>
          </cell>
          <cell r="D33" t="str">
            <v>-</v>
          </cell>
          <cell r="E33" t="str">
            <v>-</v>
          </cell>
          <cell r="F33">
            <v>0</v>
          </cell>
          <cell r="G33">
            <v>0</v>
          </cell>
          <cell r="H33">
            <v>0</v>
          </cell>
        </row>
        <row r="34">
          <cell r="B34" t="str">
            <v>14100-0101</v>
          </cell>
          <cell r="C34" t="str">
            <v>JP-2/14100-0101</v>
          </cell>
          <cell r="D34" t="str">
            <v>-</v>
          </cell>
          <cell r="E34" t="str">
            <v>-</v>
          </cell>
          <cell r="F34">
            <v>1664</v>
          </cell>
          <cell r="G34">
            <v>112</v>
          </cell>
          <cell r="H34">
            <v>15.733333333333334</v>
          </cell>
        </row>
        <row r="35">
          <cell r="B35" t="str">
            <v>15100-0011</v>
          </cell>
          <cell r="C35" t="str">
            <v>JP-2/15100-0011</v>
          </cell>
          <cell r="D35" t="str">
            <v>-</v>
          </cell>
          <cell r="E35" t="str">
            <v>-</v>
          </cell>
          <cell r="F35">
            <v>0</v>
          </cell>
          <cell r="G35">
            <v>0</v>
          </cell>
          <cell r="H35">
            <v>0</v>
          </cell>
        </row>
        <row r="36">
          <cell r="B36" t="str">
            <v>15100-0021</v>
          </cell>
          <cell r="C36" t="str">
            <v>JP-2/15100-0021</v>
          </cell>
          <cell r="D36" t="str">
            <v>-</v>
          </cell>
          <cell r="E36" t="str">
            <v>-</v>
          </cell>
          <cell r="F36">
            <v>0</v>
          </cell>
          <cell r="G36">
            <v>0</v>
          </cell>
          <cell r="H36">
            <v>0</v>
          </cell>
        </row>
        <row r="37">
          <cell r="B37" t="str">
            <v>13100-0101</v>
          </cell>
          <cell r="C37" t="str">
            <v>JP-2/13100-0101</v>
          </cell>
          <cell r="D37" t="str">
            <v>-</v>
          </cell>
          <cell r="E37" t="str">
            <v>-</v>
          </cell>
          <cell r="F37">
            <v>1442</v>
          </cell>
          <cell r="G37">
            <v>120</v>
          </cell>
          <cell r="H37">
            <v>14.016666666666667</v>
          </cell>
        </row>
        <row r="38">
          <cell r="B38" t="str">
            <v>15100-0001</v>
          </cell>
          <cell r="C38" t="str">
            <v>JP-2/15100-0001</v>
          </cell>
          <cell r="D38" t="str">
            <v>-</v>
          </cell>
          <cell r="E38" t="str">
            <v>-</v>
          </cell>
          <cell r="F38">
            <v>2836</v>
          </cell>
          <cell r="G38">
            <v>368</v>
          </cell>
          <cell r="H38">
            <v>29.766666666666666</v>
          </cell>
        </row>
        <row r="39">
          <cell r="B39" t="str">
            <v>15100-0031</v>
          </cell>
          <cell r="C39" t="str">
            <v>JP-2/15100-0031</v>
          </cell>
          <cell r="D39" t="str">
            <v>-</v>
          </cell>
          <cell r="E39" t="str">
            <v>-</v>
          </cell>
          <cell r="F39">
            <v>0</v>
          </cell>
          <cell r="G39">
            <v>0</v>
          </cell>
          <cell r="H39">
            <v>0</v>
          </cell>
        </row>
        <row r="40">
          <cell r="B40" t="str">
            <v>15100-0041</v>
          </cell>
          <cell r="C40" t="str">
            <v>JP-2/15100-0041</v>
          </cell>
          <cell r="D40" t="str">
            <v>-</v>
          </cell>
          <cell r="E40" t="str">
            <v>-</v>
          </cell>
          <cell r="F40">
            <v>0</v>
          </cell>
          <cell r="G40">
            <v>0</v>
          </cell>
          <cell r="H40">
            <v>0</v>
          </cell>
        </row>
        <row r="41">
          <cell r="B41" t="str">
            <v>12100-0571</v>
          </cell>
          <cell r="C41" t="str">
            <v>JP-2/12100-0571</v>
          </cell>
          <cell r="D41" t="str">
            <v>-</v>
          </cell>
          <cell r="E41" t="str">
            <v>-</v>
          </cell>
          <cell r="F41">
            <v>0</v>
          </cell>
          <cell r="G41">
            <v>0</v>
          </cell>
          <cell r="H41">
            <v>0</v>
          </cell>
        </row>
        <row r="42">
          <cell r="B42" t="str">
            <v>12100-0011</v>
          </cell>
          <cell r="C42" t="str">
            <v>JP-2/12100-0011</v>
          </cell>
          <cell r="D42" t="str">
            <v>-</v>
          </cell>
          <cell r="E42" t="str">
            <v>-</v>
          </cell>
          <cell r="F42">
            <v>0</v>
          </cell>
          <cell r="G42">
            <v>0</v>
          </cell>
          <cell r="H42">
            <v>0</v>
          </cell>
        </row>
        <row r="43">
          <cell r="B43" t="str">
            <v>12100-0111</v>
          </cell>
          <cell r="C43" t="str">
            <v>JP-2/12100-0111</v>
          </cell>
          <cell r="D43" t="str">
            <v>-</v>
          </cell>
          <cell r="E43" t="str">
            <v>-</v>
          </cell>
          <cell r="F43">
            <v>0</v>
          </cell>
          <cell r="G43">
            <v>0</v>
          </cell>
          <cell r="H43">
            <v>0</v>
          </cell>
        </row>
        <row r="44">
          <cell r="B44" t="str">
            <v>12100-0211</v>
          </cell>
          <cell r="C44" t="str">
            <v>JP-2/12100-0211</v>
          </cell>
          <cell r="D44" t="str">
            <v>-</v>
          </cell>
          <cell r="E44" t="str">
            <v>-</v>
          </cell>
          <cell r="F44">
            <v>0</v>
          </cell>
          <cell r="G44">
            <v>0</v>
          </cell>
          <cell r="H44">
            <v>0</v>
          </cell>
        </row>
        <row r="45">
          <cell r="B45" t="str">
            <v>12100-0511</v>
          </cell>
          <cell r="C45" t="str">
            <v>JP-2/12100-0511</v>
          </cell>
          <cell r="D45" t="str">
            <v>-</v>
          </cell>
          <cell r="E45" t="str">
            <v>-</v>
          </cell>
          <cell r="F45">
            <v>0</v>
          </cell>
          <cell r="G45">
            <v>0</v>
          </cell>
          <cell r="H45">
            <v>0</v>
          </cell>
        </row>
        <row r="46">
          <cell r="B46" t="str">
            <v>12100-0531</v>
          </cell>
          <cell r="C46" t="str">
            <v>JP-2/12100-0531</v>
          </cell>
          <cell r="D46" t="str">
            <v>-</v>
          </cell>
          <cell r="E46" t="str">
            <v>-</v>
          </cell>
          <cell r="F46">
            <v>0</v>
          </cell>
          <cell r="G46">
            <v>0</v>
          </cell>
          <cell r="H46">
            <v>0</v>
          </cell>
        </row>
        <row r="47">
          <cell r="B47" t="str">
            <v>12100-0551</v>
          </cell>
          <cell r="C47" t="str">
            <v>JP-2/12100-0551</v>
          </cell>
          <cell r="D47" t="str">
            <v>-</v>
          </cell>
          <cell r="E47" t="str">
            <v>-</v>
          </cell>
          <cell r="F47">
            <v>0</v>
          </cell>
          <cell r="G47">
            <v>140</v>
          </cell>
          <cell r="H47">
            <v>2.3333333333333335</v>
          </cell>
        </row>
        <row r="48">
          <cell r="B48" t="str">
            <v>12100-0001</v>
          </cell>
          <cell r="C48" t="str">
            <v>JP-2/12100-0001</v>
          </cell>
          <cell r="D48" t="str">
            <v>-</v>
          </cell>
          <cell r="E48" t="str">
            <v>-</v>
          </cell>
          <cell r="F48">
            <v>0</v>
          </cell>
          <cell r="G48">
            <v>0</v>
          </cell>
          <cell r="H48">
            <v>0</v>
          </cell>
        </row>
        <row r="49">
          <cell r="B49" t="str">
            <v>12100-0501</v>
          </cell>
          <cell r="C49" t="str">
            <v>JP-2/12100-0501</v>
          </cell>
          <cell r="D49" t="str">
            <v>-</v>
          </cell>
          <cell r="E49" t="str">
            <v>-</v>
          </cell>
          <cell r="F49">
            <v>0</v>
          </cell>
          <cell r="G49">
            <v>0</v>
          </cell>
          <cell r="H49">
            <v>0</v>
          </cell>
        </row>
      </sheetData>
      <sheetData sheetId="1">
        <row r="5">
          <cell r="A5" t="str">
            <v>12100-0001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Row Labels</v>
          </cell>
        </row>
      </sheetData>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_Boiler"/>
      <sheetName val="Planned Hour _Std 660 MW"/>
      <sheetName val="Planned Hour _Std all"/>
      <sheetName val="Sheet1"/>
      <sheetName val="Cost Sheet"/>
      <sheetName val="Activity Rate Calculation"/>
      <sheetName val="Allocation to Cost Centre"/>
      <sheetName val="Maintainance"/>
      <sheetName val="Support"/>
      <sheetName val="Service"/>
      <sheetName val="Material OH"/>
      <sheetName val="Training"/>
      <sheetName val="Planned Hour _NTPC_700MW"/>
      <sheetName val="Planned Hour _NTPC_800MW"/>
      <sheetName val="Master"/>
      <sheetName val="Location"/>
      <sheetName val="Cost Center - cost not allocate"/>
      <sheetName val="Tonnage"/>
      <sheetName val="Sheet2"/>
    </sheetNames>
    <sheetDataSet>
      <sheetData sheetId="0"/>
      <sheetData sheetId="1">
        <row r="5">
          <cell r="A5" t="str">
            <v>12400-0001</v>
          </cell>
        </row>
      </sheetData>
      <sheetData sheetId="2"/>
      <sheetData sheetId="3">
        <row r="10">
          <cell r="F10" t="str">
            <v>660/700 MW upto step-3 (with MHI Scope)</v>
          </cell>
          <cell r="G10">
            <v>1</v>
          </cell>
          <cell r="H10">
            <v>1</v>
          </cell>
        </row>
        <row r="11">
          <cell r="F11" t="str">
            <v>700 MW NTPC</v>
          </cell>
          <cell r="G11">
            <v>1.1000000000000001</v>
          </cell>
          <cell r="H11">
            <v>1</v>
          </cell>
        </row>
        <row r="12">
          <cell r="F12" t="str">
            <v>800 MW NTPC</v>
          </cell>
          <cell r="G12">
            <v>1.4828045035823954</v>
          </cell>
          <cell r="H12">
            <v>1.3480040941658138</v>
          </cell>
        </row>
        <row r="13">
          <cell r="F13" t="str">
            <v>800MW</v>
          </cell>
          <cell r="G13">
            <v>1.3480040941658138</v>
          </cell>
          <cell r="H13">
            <v>1.3480040941658138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Referenc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12"/>
      <sheetName val="May-12"/>
      <sheetName val="June-12"/>
      <sheetName val="July-12"/>
      <sheetName val="Aug-12"/>
      <sheetName val="Sep-12"/>
      <sheetName val="Oct-12"/>
      <sheetName val="Nov-12"/>
      <sheetName val="M4A&amp;Above"/>
      <sheetName val="Master"/>
      <sheetName val="GET-JET"/>
      <sheetName val="Sheet1"/>
      <sheetName val="PGM S&amp;E"/>
      <sheetName val="Dec-12"/>
      <sheetName val="Jan-13"/>
      <sheetName val="Feb-13"/>
      <sheetName val="March-13"/>
      <sheetName val="M4-A &amp; Above"/>
      <sheetName val="LIST OF CPS_BY_RACK "/>
    </sheetNames>
    <sheetDataSet>
      <sheetData sheetId="0">
        <row r="2">
          <cell r="A2">
            <v>13709</v>
          </cell>
        </row>
      </sheetData>
      <sheetData sheetId="1"/>
      <sheetData sheetId="2"/>
      <sheetData sheetId="3"/>
      <sheetData sheetId="4">
        <row r="1">
          <cell r="A1" t="str">
            <v>PSNO</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12"/>
    </sheetNames>
    <sheetDataSet>
      <sheetData sheetId="0">
        <row r="2">
          <cell r="V2">
            <v>44418</v>
          </cell>
        </row>
        <row r="3">
          <cell r="V3">
            <v>43294</v>
          </cell>
        </row>
        <row r="4">
          <cell r="V4">
            <v>42284</v>
          </cell>
        </row>
        <row r="5">
          <cell r="V5">
            <v>43464</v>
          </cell>
        </row>
        <row r="6">
          <cell r="V6">
            <v>41413</v>
          </cell>
        </row>
        <row r="7">
          <cell r="V7">
            <v>41275</v>
          </cell>
        </row>
        <row r="8">
          <cell r="V8">
            <v>41470</v>
          </cell>
        </row>
        <row r="9">
          <cell r="V9">
            <v>41213</v>
          </cell>
        </row>
        <row r="10">
          <cell r="V10">
            <v>41275</v>
          </cell>
        </row>
        <row r="12">
          <cell r="V12">
            <v>41952</v>
          </cell>
        </row>
        <row r="13">
          <cell r="V13">
            <v>41183</v>
          </cell>
        </row>
        <row r="14">
          <cell r="V14">
            <v>41455</v>
          </cell>
        </row>
        <row r="15">
          <cell r="V15">
            <v>41640</v>
          </cell>
        </row>
        <row r="16">
          <cell r="V16">
            <v>41466</v>
          </cell>
        </row>
        <row r="17">
          <cell r="V17">
            <v>42730</v>
          </cell>
        </row>
        <row r="18">
          <cell r="V18">
            <v>41371</v>
          </cell>
        </row>
        <row r="19">
          <cell r="V19">
            <v>42240</v>
          </cell>
        </row>
        <row r="20">
          <cell r="V20">
            <v>41371</v>
          </cell>
        </row>
        <row r="21">
          <cell r="V21">
            <v>41664</v>
          </cell>
        </row>
        <row r="22">
          <cell r="V22">
            <v>41593</v>
          </cell>
        </row>
        <row r="23">
          <cell r="V23">
            <v>42146</v>
          </cell>
        </row>
        <row r="24">
          <cell r="V24">
            <v>48097</v>
          </cell>
        </row>
        <row r="25">
          <cell r="V25">
            <v>41183</v>
          </cell>
        </row>
        <row r="26">
          <cell r="V26">
            <v>41418</v>
          </cell>
        </row>
        <row r="27">
          <cell r="V27">
            <v>41822</v>
          </cell>
        </row>
        <row r="28">
          <cell r="V28">
            <v>41912</v>
          </cell>
        </row>
        <row r="29">
          <cell r="V29">
            <v>42472</v>
          </cell>
        </row>
        <row r="30">
          <cell r="V30">
            <v>42081</v>
          </cell>
        </row>
        <row r="31">
          <cell r="V31">
            <v>42982</v>
          </cell>
        </row>
        <row r="32">
          <cell r="V32">
            <v>41927</v>
          </cell>
        </row>
        <row r="33">
          <cell r="V33">
            <v>42153</v>
          </cell>
        </row>
        <row r="34">
          <cell r="V34">
            <v>42830</v>
          </cell>
        </row>
        <row r="35">
          <cell r="V35">
            <v>41799</v>
          </cell>
        </row>
        <row r="36">
          <cell r="V36">
            <v>41640</v>
          </cell>
        </row>
        <row r="37">
          <cell r="V37">
            <v>41183</v>
          </cell>
        </row>
        <row r="38">
          <cell r="V38">
            <v>41531</v>
          </cell>
        </row>
        <row r="39">
          <cell r="V39">
            <v>43263</v>
          </cell>
        </row>
        <row r="40">
          <cell r="V40">
            <v>43615</v>
          </cell>
        </row>
        <row r="41">
          <cell r="V41">
            <v>44553</v>
          </cell>
        </row>
        <row r="42">
          <cell r="V42">
            <v>43813</v>
          </cell>
        </row>
        <row r="43">
          <cell r="V43">
            <v>44137</v>
          </cell>
        </row>
        <row r="44">
          <cell r="V44">
            <v>43716</v>
          </cell>
        </row>
        <row r="45">
          <cell r="V45">
            <v>42313</v>
          </cell>
        </row>
        <row r="46">
          <cell r="V46">
            <v>44411</v>
          </cell>
        </row>
        <row r="47">
          <cell r="V47">
            <v>43193</v>
          </cell>
        </row>
        <row r="48">
          <cell r="V48">
            <v>44469</v>
          </cell>
        </row>
        <row r="49">
          <cell r="V49">
            <v>41183</v>
          </cell>
        </row>
        <row r="50">
          <cell r="V50">
            <v>43270</v>
          </cell>
        </row>
        <row r="51">
          <cell r="V51">
            <v>43214</v>
          </cell>
        </row>
        <row r="52">
          <cell r="V52">
            <v>44556</v>
          </cell>
        </row>
        <row r="53">
          <cell r="V53">
            <v>44770</v>
          </cell>
        </row>
        <row r="54">
          <cell r="V54">
            <v>45279</v>
          </cell>
        </row>
        <row r="55">
          <cell r="V55">
            <v>44708</v>
          </cell>
        </row>
        <row r="56">
          <cell r="V56">
            <v>44726</v>
          </cell>
        </row>
        <row r="57">
          <cell r="V57">
            <v>45038</v>
          </cell>
        </row>
        <row r="58">
          <cell r="V58">
            <v>44516</v>
          </cell>
        </row>
        <row r="59">
          <cell r="V59">
            <v>45785</v>
          </cell>
        </row>
        <row r="60">
          <cell r="V60">
            <v>45361</v>
          </cell>
        </row>
        <row r="61">
          <cell r="V61">
            <v>44290</v>
          </cell>
        </row>
        <row r="62">
          <cell r="V62">
            <v>45102</v>
          </cell>
        </row>
        <row r="63">
          <cell r="V63">
            <v>44733</v>
          </cell>
        </row>
        <row r="64">
          <cell r="V64">
            <v>45213</v>
          </cell>
        </row>
        <row r="65">
          <cell r="V65">
            <v>45199</v>
          </cell>
        </row>
        <row r="66">
          <cell r="V66">
            <v>47331</v>
          </cell>
        </row>
        <row r="67">
          <cell r="V67">
            <v>43458</v>
          </cell>
        </row>
        <row r="68">
          <cell r="V68">
            <v>45162</v>
          </cell>
        </row>
        <row r="69">
          <cell r="V69">
            <v>46203</v>
          </cell>
        </row>
        <row r="70">
          <cell r="V70">
            <v>46021</v>
          </cell>
        </row>
        <row r="71">
          <cell r="V71">
            <v>47519</v>
          </cell>
        </row>
        <row r="72">
          <cell r="V72">
            <v>46601</v>
          </cell>
        </row>
        <row r="73">
          <cell r="V73">
            <v>45726</v>
          </cell>
        </row>
        <row r="74">
          <cell r="V74">
            <v>43961</v>
          </cell>
        </row>
        <row r="75">
          <cell r="V75">
            <v>45330</v>
          </cell>
        </row>
        <row r="76">
          <cell r="V76">
            <v>46806</v>
          </cell>
        </row>
        <row r="77">
          <cell r="V77">
            <v>46235</v>
          </cell>
        </row>
        <row r="78">
          <cell r="V78">
            <v>46282</v>
          </cell>
        </row>
        <row r="79">
          <cell r="V79">
            <v>46367</v>
          </cell>
        </row>
        <row r="80">
          <cell r="V80">
            <v>46022</v>
          </cell>
        </row>
        <row r="81">
          <cell r="V81">
            <v>45817</v>
          </cell>
        </row>
        <row r="82">
          <cell r="V82">
            <v>47110</v>
          </cell>
        </row>
        <row r="83">
          <cell r="V83">
            <v>46187</v>
          </cell>
        </row>
        <row r="84">
          <cell r="V84">
            <v>44617</v>
          </cell>
        </row>
        <row r="85">
          <cell r="V85">
            <v>46636</v>
          </cell>
        </row>
        <row r="86">
          <cell r="V86">
            <v>46945</v>
          </cell>
        </row>
        <row r="87">
          <cell r="V87">
            <v>47758</v>
          </cell>
        </row>
        <row r="88">
          <cell r="V88">
            <v>47031</v>
          </cell>
        </row>
        <row r="89">
          <cell r="V89">
            <v>42927</v>
          </cell>
        </row>
        <row r="90">
          <cell r="V90">
            <v>47466</v>
          </cell>
        </row>
        <row r="91">
          <cell r="V91">
            <v>45458</v>
          </cell>
        </row>
        <row r="92">
          <cell r="V92">
            <v>47054</v>
          </cell>
        </row>
        <row r="93">
          <cell r="V93">
            <v>47387</v>
          </cell>
        </row>
        <row r="94">
          <cell r="V94">
            <v>47238</v>
          </cell>
        </row>
        <row r="95">
          <cell r="V95">
            <v>41423</v>
          </cell>
        </row>
        <row r="96">
          <cell r="V96">
            <v>47088</v>
          </cell>
        </row>
        <row r="97">
          <cell r="V97">
            <v>43224</v>
          </cell>
        </row>
        <row r="98">
          <cell r="V98">
            <v>42917</v>
          </cell>
        </row>
        <row r="99">
          <cell r="V99">
            <v>45627</v>
          </cell>
        </row>
        <row r="100">
          <cell r="V100">
            <v>47396</v>
          </cell>
        </row>
        <row r="101">
          <cell r="V101">
            <v>46439</v>
          </cell>
        </row>
        <row r="102">
          <cell r="V102">
            <v>47603</v>
          </cell>
        </row>
        <row r="103">
          <cell r="V103">
            <v>43783</v>
          </cell>
        </row>
        <row r="104">
          <cell r="V104">
            <v>46155</v>
          </cell>
        </row>
        <row r="105">
          <cell r="V105">
            <v>45592</v>
          </cell>
        </row>
        <row r="106">
          <cell r="V106">
            <v>45809</v>
          </cell>
        </row>
        <row r="107">
          <cell r="V107">
            <v>48469</v>
          </cell>
        </row>
        <row r="108">
          <cell r="V108">
            <v>49287</v>
          </cell>
        </row>
        <row r="109">
          <cell r="V109">
            <v>45049</v>
          </cell>
        </row>
        <row r="110">
          <cell r="V110">
            <v>45062</v>
          </cell>
        </row>
        <row r="111">
          <cell r="V111">
            <v>47462</v>
          </cell>
        </row>
        <row r="112">
          <cell r="V112">
            <v>49503</v>
          </cell>
        </row>
        <row r="113">
          <cell r="V113">
            <v>43619</v>
          </cell>
        </row>
        <row r="114">
          <cell r="V114">
            <v>41275</v>
          </cell>
        </row>
        <row r="115">
          <cell r="V115">
            <v>42013</v>
          </cell>
        </row>
        <row r="116">
          <cell r="V116">
            <v>41863</v>
          </cell>
        </row>
        <row r="118">
          <cell r="V118">
            <v>41622</v>
          </cell>
        </row>
        <row r="119">
          <cell r="V119">
            <v>41871</v>
          </cell>
        </row>
        <row r="120">
          <cell r="V120">
            <v>42000</v>
          </cell>
        </row>
        <row r="121">
          <cell r="V121">
            <v>44787</v>
          </cell>
        </row>
        <row r="122">
          <cell r="V122">
            <v>46653</v>
          </cell>
        </row>
        <row r="123">
          <cell r="V123">
            <v>46312</v>
          </cell>
        </row>
        <row r="128">
          <cell r="V128">
            <v>46357</v>
          </cell>
        </row>
        <row r="131">
          <cell r="V131">
            <v>46238</v>
          </cell>
        </row>
        <row r="132">
          <cell r="V132">
            <v>50618</v>
          </cell>
        </row>
        <row r="133">
          <cell r="V133">
            <v>42046</v>
          </cell>
        </row>
        <row r="134">
          <cell r="V134">
            <v>42472</v>
          </cell>
        </row>
        <row r="135">
          <cell r="V135">
            <v>41394</v>
          </cell>
        </row>
        <row r="136">
          <cell r="V136">
            <v>42600</v>
          </cell>
        </row>
        <row r="137">
          <cell r="V137">
            <v>43215</v>
          </cell>
        </row>
        <row r="138">
          <cell r="V138">
            <v>42480</v>
          </cell>
        </row>
        <row r="142">
          <cell r="V142">
            <v>48619</v>
          </cell>
        </row>
        <row r="145">
          <cell r="V145">
            <v>46726</v>
          </cell>
        </row>
        <row r="146">
          <cell r="V146">
            <v>47353</v>
          </cell>
        </row>
        <row r="147">
          <cell r="V147">
            <v>47670</v>
          </cell>
        </row>
        <row r="148">
          <cell r="V148">
            <v>46522</v>
          </cell>
        </row>
        <row r="149">
          <cell r="V149">
            <v>48022</v>
          </cell>
        </row>
        <row r="150">
          <cell r="V150">
            <v>44130</v>
          </cell>
        </row>
        <row r="151">
          <cell r="V151">
            <v>42931</v>
          </cell>
        </row>
        <row r="156">
          <cell r="V156">
            <v>42323</v>
          </cell>
        </row>
        <row r="157">
          <cell r="V157">
            <v>43378</v>
          </cell>
        </row>
        <row r="159">
          <cell r="V159">
            <v>45106</v>
          </cell>
        </row>
        <row r="161">
          <cell r="V161">
            <v>46694</v>
          </cell>
        </row>
        <row r="163">
          <cell r="V163">
            <v>46156</v>
          </cell>
        </row>
        <row r="164">
          <cell r="V164">
            <v>47252</v>
          </cell>
        </row>
        <row r="165">
          <cell r="V165">
            <v>45995</v>
          </cell>
        </row>
        <row r="169">
          <cell r="V169">
            <v>42490</v>
          </cell>
        </row>
        <row r="170">
          <cell r="V170">
            <v>44856</v>
          </cell>
        </row>
        <row r="172">
          <cell r="V172">
            <v>45061</v>
          </cell>
        </row>
        <row r="173">
          <cell r="V173">
            <v>47196</v>
          </cell>
        </row>
        <row r="174">
          <cell r="V174">
            <v>41183</v>
          </cell>
        </row>
        <row r="175">
          <cell r="V175">
            <v>42423</v>
          </cell>
        </row>
        <row r="176">
          <cell r="V176">
            <v>49003</v>
          </cell>
        </row>
        <row r="177">
          <cell r="V177">
            <v>48884</v>
          </cell>
        </row>
        <row r="178">
          <cell r="V178">
            <v>41520</v>
          </cell>
        </row>
        <row r="179">
          <cell r="V179">
            <v>51156</v>
          </cell>
        </row>
        <row r="180">
          <cell r="V180">
            <v>43344</v>
          </cell>
        </row>
        <row r="181">
          <cell r="V181">
            <v>44348</v>
          </cell>
        </row>
        <row r="182">
          <cell r="V182">
            <v>44150</v>
          </cell>
        </row>
        <row r="183">
          <cell r="V183">
            <v>41942</v>
          </cell>
        </row>
        <row r="184">
          <cell r="V184">
            <v>44455</v>
          </cell>
        </row>
        <row r="186">
          <cell r="V186">
            <v>46760</v>
          </cell>
        </row>
        <row r="187">
          <cell r="V187">
            <v>41621</v>
          </cell>
        </row>
        <row r="188">
          <cell r="V188">
            <v>46506</v>
          </cell>
        </row>
        <row r="189">
          <cell r="V189">
            <v>46908</v>
          </cell>
        </row>
        <row r="190">
          <cell r="V190">
            <v>49325</v>
          </cell>
        </row>
        <row r="191">
          <cell r="V191">
            <v>42643</v>
          </cell>
        </row>
        <row r="192">
          <cell r="V192">
            <v>42978</v>
          </cell>
        </row>
        <row r="194">
          <cell r="V194">
            <v>45621</v>
          </cell>
        </row>
        <row r="195">
          <cell r="V195">
            <v>47424</v>
          </cell>
        </row>
        <row r="196">
          <cell r="V196">
            <v>46603</v>
          </cell>
        </row>
        <row r="197">
          <cell r="V197">
            <v>43239</v>
          </cell>
        </row>
        <row r="200">
          <cell r="V200">
            <v>46369</v>
          </cell>
        </row>
        <row r="201">
          <cell r="V201">
            <v>44342</v>
          </cell>
        </row>
        <row r="202">
          <cell r="V202">
            <v>52287</v>
          </cell>
        </row>
        <row r="203">
          <cell r="V203">
            <v>49812</v>
          </cell>
        </row>
        <row r="204">
          <cell r="V204">
            <v>45494</v>
          </cell>
        </row>
        <row r="205">
          <cell r="V205">
            <v>52246</v>
          </cell>
        </row>
        <row r="206">
          <cell r="V206">
            <v>52728</v>
          </cell>
        </row>
        <row r="207">
          <cell r="V207">
            <v>51093</v>
          </cell>
        </row>
        <row r="208">
          <cell r="V208">
            <v>50271</v>
          </cell>
        </row>
        <row r="210">
          <cell r="V210">
            <v>47061</v>
          </cell>
        </row>
        <row r="211">
          <cell r="V211">
            <v>52654</v>
          </cell>
        </row>
        <row r="212">
          <cell r="V212">
            <v>48047</v>
          </cell>
        </row>
        <row r="213">
          <cell r="V213">
            <v>42073</v>
          </cell>
        </row>
        <row r="215">
          <cell r="V215">
            <v>41183</v>
          </cell>
        </row>
        <row r="216">
          <cell r="V216">
            <v>41548</v>
          </cell>
        </row>
        <row r="217">
          <cell r="V217">
            <v>41401</v>
          </cell>
        </row>
        <row r="218">
          <cell r="V218">
            <v>41517</v>
          </cell>
        </row>
        <row r="219">
          <cell r="V219">
            <v>43585</v>
          </cell>
        </row>
        <row r="220">
          <cell r="V220">
            <v>43354</v>
          </cell>
        </row>
        <row r="221">
          <cell r="V221">
            <v>44065</v>
          </cell>
        </row>
        <row r="222">
          <cell r="V222">
            <v>45160</v>
          </cell>
        </row>
        <row r="223">
          <cell r="V223">
            <v>41275</v>
          </cell>
        </row>
        <row r="224">
          <cell r="V224">
            <v>43396</v>
          </cell>
        </row>
        <row r="225">
          <cell r="V225">
            <v>45367</v>
          </cell>
        </row>
        <row r="226">
          <cell r="V226">
            <v>45833</v>
          </cell>
        </row>
        <row r="227">
          <cell r="V227">
            <v>41752</v>
          </cell>
        </row>
        <row r="228">
          <cell r="V228">
            <v>47084</v>
          </cell>
        </row>
        <row r="229">
          <cell r="V229">
            <v>44345</v>
          </cell>
        </row>
        <row r="230">
          <cell r="V230">
            <v>46867</v>
          </cell>
        </row>
        <row r="231">
          <cell r="V231">
            <v>46339</v>
          </cell>
        </row>
        <row r="232">
          <cell r="V232">
            <v>48599</v>
          </cell>
        </row>
        <row r="233">
          <cell r="V233">
            <v>48561</v>
          </cell>
        </row>
        <row r="234">
          <cell r="V234">
            <v>48392</v>
          </cell>
        </row>
        <row r="235">
          <cell r="V235">
            <v>48802</v>
          </cell>
        </row>
        <row r="236">
          <cell r="V236">
            <v>49888</v>
          </cell>
        </row>
        <row r="237">
          <cell r="V237">
            <v>44140</v>
          </cell>
        </row>
        <row r="240">
          <cell r="V240">
            <v>44933</v>
          </cell>
        </row>
        <row r="241">
          <cell r="V241">
            <v>42618</v>
          </cell>
        </row>
        <row r="242">
          <cell r="V242">
            <v>42521</v>
          </cell>
        </row>
        <row r="245">
          <cell r="V245">
            <v>45422</v>
          </cell>
        </row>
        <row r="246">
          <cell r="V246">
            <v>47074</v>
          </cell>
        </row>
        <row r="247">
          <cell r="V247">
            <v>44142</v>
          </cell>
        </row>
        <row r="248">
          <cell r="V248">
            <v>44533</v>
          </cell>
        </row>
        <row r="249">
          <cell r="V249">
            <v>45695</v>
          </cell>
        </row>
        <row r="250">
          <cell r="V250">
            <v>46263</v>
          </cell>
        </row>
        <row r="254">
          <cell r="V254">
            <v>46031</v>
          </cell>
        </row>
        <row r="255">
          <cell r="V255">
            <v>48948</v>
          </cell>
        </row>
        <row r="256">
          <cell r="V256">
            <v>49187</v>
          </cell>
        </row>
        <row r="257">
          <cell r="V257">
            <v>45580</v>
          </cell>
        </row>
        <row r="258">
          <cell r="V258">
            <v>50187</v>
          </cell>
        </row>
        <row r="259">
          <cell r="V259">
            <v>48832</v>
          </cell>
        </row>
        <row r="260">
          <cell r="V260">
            <v>46314</v>
          </cell>
        </row>
        <row r="261">
          <cell r="V261">
            <v>44999</v>
          </cell>
        </row>
        <row r="262">
          <cell r="V262">
            <v>45986</v>
          </cell>
        </row>
        <row r="265">
          <cell r="V265">
            <v>47514</v>
          </cell>
        </row>
        <row r="266">
          <cell r="V266">
            <v>48611</v>
          </cell>
        </row>
        <row r="267">
          <cell r="V267">
            <v>46975</v>
          </cell>
        </row>
        <row r="268">
          <cell r="V268">
            <v>43965</v>
          </cell>
        </row>
        <row r="269">
          <cell r="V269">
            <v>41994</v>
          </cell>
        </row>
        <row r="270">
          <cell r="V270">
            <v>49464</v>
          </cell>
        </row>
        <row r="271">
          <cell r="V271">
            <v>49474</v>
          </cell>
        </row>
        <row r="272">
          <cell r="V272">
            <v>49910</v>
          </cell>
        </row>
        <row r="273">
          <cell r="V273">
            <v>44624</v>
          </cell>
        </row>
        <row r="274">
          <cell r="V274">
            <v>47778</v>
          </cell>
        </row>
        <row r="275">
          <cell r="V275">
            <v>50446</v>
          </cell>
        </row>
        <row r="276">
          <cell r="V276">
            <v>43244</v>
          </cell>
        </row>
        <row r="277">
          <cell r="V277">
            <v>46941</v>
          </cell>
        </row>
        <row r="278">
          <cell r="V278">
            <v>46661</v>
          </cell>
        </row>
        <row r="279">
          <cell r="V279">
            <v>51215</v>
          </cell>
        </row>
        <row r="280">
          <cell r="V280">
            <v>45232</v>
          </cell>
        </row>
        <row r="281">
          <cell r="V281">
            <v>50757</v>
          </cell>
        </row>
        <row r="282">
          <cell r="V282">
            <v>45829</v>
          </cell>
        </row>
        <row r="283">
          <cell r="V283">
            <v>51085</v>
          </cell>
        </row>
        <row r="284">
          <cell r="V284">
            <v>46193</v>
          </cell>
        </row>
        <row r="285">
          <cell r="V285">
            <v>46189</v>
          </cell>
        </row>
        <row r="286">
          <cell r="V286">
            <v>46399</v>
          </cell>
        </row>
        <row r="287">
          <cell r="V287">
            <v>49895</v>
          </cell>
        </row>
        <row r="288">
          <cell r="V288">
            <v>47987</v>
          </cell>
        </row>
        <row r="289">
          <cell r="V289">
            <v>45082</v>
          </cell>
        </row>
        <row r="290">
          <cell r="V290">
            <v>55829</v>
          </cell>
        </row>
        <row r="291">
          <cell r="V291">
            <v>50905</v>
          </cell>
        </row>
        <row r="293">
          <cell r="V293">
            <v>45547</v>
          </cell>
        </row>
        <row r="294">
          <cell r="V294">
            <v>42364</v>
          </cell>
        </row>
        <row r="295">
          <cell r="V295">
            <v>51689</v>
          </cell>
        </row>
        <row r="296">
          <cell r="V296">
            <v>48218</v>
          </cell>
        </row>
        <row r="297">
          <cell r="V297">
            <v>51314</v>
          </cell>
        </row>
        <row r="298">
          <cell r="V298">
            <v>51094</v>
          </cell>
        </row>
        <row r="299">
          <cell r="V299">
            <v>48056</v>
          </cell>
        </row>
        <row r="300">
          <cell r="V300">
            <v>48023</v>
          </cell>
        </row>
        <row r="301">
          <cell r="V301">
            <v>42588</v>
          </cell>
        </row>
        <row r="302">
          <cell r="V302">
            <v>44125</v>
          </cell>
        </row>
        <row r="303">
          <cell r="V303">
            <v>48409</v>
          </cell>
        </row>
        <row r="304">
          <cell r="V304">
            <v>45191</v>
          </cell>
        </row>
        <row r="305">
          <cell r="V305">
            <v>50647</v>
          </cell>
        </row>
        <row r="306">
          <cell r="V306">
            <v>51779</v>
          </cell>
        </row>
        <row r="307">
          <cell r="V307">
            <v>48253</v>
          </cell>
        </row>
        <row r="308">
          <cell r="V308">
            <v>48860</v>
          </cell>
        </row>
        <row r="309">
          <cell r="V309">
            <v>49957</v>
          </cell>
        </row>
        <row r="310">
          <cell r="V310">
            <v>45087</v>
          </cell>
        </row>
        <row r="311">
          <cell r="V311">
            <v>45914</v>
          </cell>
        </row>
        <row r="312">
          <cell r="V312">
            <v>51550</v>
          </cell>
        </row>
        <row r="313">
          <cell r="V313">
            <v>45833</v>
          </cell>
        </row>
        <row r="314">
          <cell r="V314">
            <v>47474</v>
          </cell>
        </row>
        <row r="315">
          <cell r="V315">
            <v>41578</v>
          </cell>
        </row>
        <row r="316">
          <cell r="V316">
            <v>51787</v>
          </cell>
        </row>
        <row r="318">
          <cell r="V318">
            <v>44430</v>
          </cell>
        </row>
        <row r="319">
          <cell r="V319">
            <v>50675</v>
          </cell>
        </row>
        <row r="320">
          <cell r="V320">
            <v>44399</v>
          </cell>
        </row>
        <row r="321">
          <cell r="V321">
            <v>50953</v>
          </cell>
        </row>
        <row r="322">
          <cell r="V322">
            <v>44145</v>
          </cell>
        </row>
        <row r="323">
          <cell r="V323">
            <v>42620</v>
          </cell>
        </row>
        <row r="324">
          <cell r="V324">
            <v>47873</v>
          </cell>
        </row>
        <row r="325">
          <cell r="V325">
            <v>51441</v>
          </cell>
        </row>
        <row r="327">
          <cell r="V327">
            <v>44751</v>
          </cell>
        </row>
        <row r="328">
          <cell r="V328">
            <v>45716</v>
          </cell>
        </row>
        <row r="329">
          <cell r="V329">
            <v>51862</v>
          </cell>
        </row>
        <row r="330">
          <cell r="V330">
            <v>49883</v>
          </cell>
        </row>
        <row r="331">
          <cell r="V331">
            <v>50526</v>
          </cell>
        </row>
        <row r="332">
          <cell r="V332">
            <v>48967</v>
          </cell>
        </row>
        <row r="333">
          <cell r="V333">
            <v>51055</v>
          </cell>
        </row>
        <row r="335">
          <cell r="V335">
            <v>46235</v>
          </cell>
        </row>
        <row r="336">
          <cell r="V336">
            <v>51373</v>
          </cell>
        </row>
        <row r="337">
          <cell r="V337">
            <v>45164</v>
          </cell>
        </row>
        <row r="338">
          <cell r="V338">
            <v>47588</v>
          </cell>
        </row>
        <row r="339">
          <cell r="V339">
            <v>51800</v>
          </cell>
        </row>
        <row r="340">
          <cell r="V340">
            <v>44236</v>
          </cell>
        </row>
        <row r="341">
          <cell r="V341">
            <v>46262</v>
          </cell>
        </row>
        <row r="342">
          <cell r="V342">
            <v>49521</v>
          </cell>
        </row>
        <row r="343">
          <cell r="V343">
            <v>48489</v>
          </cell>
        </row>
        <row r="344">
          <cell r="V344">
            <v>45793</v>
          </cell>
        </row>
        <row r="345">
          <cell r="V345">
            <v>50206</v>
          </cell>
        </row>
        <row r="356">
          <cell r="V356">
            <v>51500</v>
          </cell>
        </row>
        <row r="359">
          <cell r="V359">
            <v>48491</v>
          </cell>
        </row>
        <row r="360">
          <cell r="V360">
            <v>50504</v>
          </cell>
        </row>
        <row r="362">
          <cell r="V362">
            <v>45028</v>
          </cell>
        </row>
        <row r="363">
          <cell r="V363">
            <v>46631</v>
          </cell>
        </row>
        <row r="364">
          <cell r="V364">
            <v>46663</v>
          </cell>
        </row>
        <row r="365">
          <cell r="V365">
            <v>51111</v>
          </cell>
        </row>
        <row r="366">
          <cell r="V366">
            <v>47038</v>
          </cell>
        </row>
        <row r="367">
          <cell r="V367">
            <v>46399</v>
          </cell>
        </row>
        <row r="368">
          <cell r="V368">
            <v>44062</v>
          </cell>
        </row>
        <row r="369">
          <cell r="V369">
            <v>48585</v>
          </cell>
        </row>
        <row r="370">
          <cell r="V370">
            <v>51951</v>
          </cell>
        </row>
        <row r="371">
          <cell r="V371">
            <v>50359</v>
          </cell>
        </row>
        <row r="372">
          <cell r="V372">
            <v>48167</v>
          </cell>
        </row>
        <row r="373">
          <cell r="V373">
            <v>52213</v>
          </cell>
        </row>
        <row r="374">
          <cell r="V374">
            <v>52235</v>
          </cell>
        </row>
        <row r="375">
          <cell r="V375">
            <v>52585</v>
          </cell>
        </row>
        <row r="376">
          <cell r="V376">
            <v>52334</v>
          </cell>
        </row>
        <row r="377">
          <cell r="V377">
            <v>48367</v>
          </cell>
        </row>
        <row r="378">
          <cell r="V378">
            <v>51582</v>
          </cell>
        </row>
        <row r="379">
          <cell r="V379">
            <v>50956</v>
          </cell>
        </row>
        <row r="380">
          <cell r="V380">
            <v>43349</v>
          </cell>
        </row>
        <row r="381">
          <cell r="V381">
            <v>50551</v>
          </cell>
        </row>
        <row r="382">
          <cell r="V382">
            <v>44772</v>
          </cell>
        </row>
        <row r="383">
          <cell r="V383">
            <v>51834</v>
          </cell>
        </row>
        <row r="384">
          <cell r="V384">
            <v>48287</v>
          </cell>
        </row>
        <row r="385">
          <cell r="V385">
            <v>47440</v>
          </cell>
        </row>
        <row r="386">
          <cell r="V386">
            <v>50457</v>
          </cell>
        </row>
        <row r="387">
          <cell r="V387">
            <v>49180</v>
          </cell>
        </row>
        <row r="388">
          <cell r="V388">
            <v>47628</v>
          </cell>
        </row>
        <row r="389">
          <cell r="V389">
            <v>52540</v>
          </cell>
        </row>
        <row r="390">
          <cell r="V390">
            <v>52554</v>
          </cell>
        </row>
        <row r="392">
          <cell r="V392">
            <v>44996</v>
          </cell>
        </row>
        <row r="393">
          <cell r="V393">
            <v>44851</v>
          </cell>
        </row>
        <row r="394">
          <cell r="V394">
            <v>52185</v>
          </cell>
        </row>
        <row r="395">
          <cell r="V395">
            <v>51019</v>
          </cell>
        </row>
        <row r="397">
          <cell r="V397">
            <v>51717</v>
          </cell>
        </row>
        <row r="398">
          <cell r="V398">
            <v>52074</v>
          </cell>
        </row>
        <row r="399">
          <cell r="V399">
            <v>44053</v>
          </cell>
        </row>
        <row r="400">
          <cell r="V400">
            <v>46384</v>
          </cell>
        </row>
        <row r="401">
          <cell r="V401">
            <v>48112</v>
          </cell>
        </row>
        <row r="402">
          <cell r="V402">
            <v>51539</v>
          </cell>
        </row>
        <row r="404">
          <cell r="V404">
            <v>49111</v>
          </cell>
        </row>
        <row r="405">
          <cell r="V405">
            <v>51975</v>
          </cell>
        </row>
        <row r="406">
          <cell r="V406">
            <v>51955</v>
          </cell>
        </row>
        <row r="407">
          <cell r="V407">
            <v>51071</v>
          </cell>
        </row>
        <row r="409">
          <cell r="V409">
            <v>51753</v>
          </cell>
        </row>
        <row r="411">
          <cell r="V411">
            <v>47892</v>
          </cell>
        </row>
        <row r="413">
          <cell r="V413">
            <v>30573</v>
          </cell>
        </row>
        <row r="414">
          <cell r="V414">
            <v>30125</v>
          </cell>
        </row>
        <row r="415">
          <cell r="V415">
            <v>52813</v>
          </cell>
        </row>
        <row r="416">
          <cell r="V416">
            <v>49636</v>
          </cell>
        </row>
        <row r="417">
          <cell r="V417">
            <v>31981</v>
          </cell>
        </row>
        <row r="418">
          <cell r="V418">
            <v>52819</v>
          </cell>
        </row>
        <row r="419">
          <cell r="V419">
            <v>52880</v>
          </cell>
        </row>
        <row r="421">
          <cell r="V421">
            <v>51328</v>
          </cell>
        </row>
        <row r="423">
          <cell r="V423">
            <v>51868</v>
          </cell>
        </row>
        <row r="424">
          <cell r="V424">
            <v>46984</v>
          </cell>
        </row>
        <row r="425">
          <cell r="V425">
            <v>52919</v>
          </cell>
        </row>
        <row r="426">
          <cell r="V426">
            <v>50105</v>
          </cell>
        </row>
        <row r="427">
          <cell r="V427">
            <v>50603</v>
          </cell>
        </row>
        <row r="428">
          <cell r="V428">
            <v>52506</v>
          </cell>
        </row>
        <row r="429">
          <cell r="V429">
            <v>52927</v>
          </cell>
        </row>
        <row r="430">
          <cell r="V430">
            <v>51289</v>
          </cell>
        </row>
        <row r="431">
          <cell r="V431">
            <v>51856</v>
          </cell>
        </row>
        <row r="432">
          <cell r="V432">
            <v>53670</v>
          </cell>
        </row>
        <row r="433">
          <cell r="V433">
            <v>53481</v>
          </cell>
        </row>
        <row r="434">
          <cell r="V434">
            <v>53527</v>
          </cell>
        </row>
        <row r="435">
          <cell r="V435">
            <v>53498</v>
          </cell>
        </row>
        <row r="436">
          <cell r="V436">
            <v>52193</v>
          </cell>
        </row>
        <row r="438">
          <cell r="V438">
            <v>50457</v>
          </cell>
        </row>
        <row r="439">
          <cell r="V439">
            <v>51788</v>
          </cell>
        </row>
        <row r="440">
          <cell r="V440">
            <v>51642</v>
          </cell>
        </row>
        <row r="441">
          <cell r="V441">
            <v>51577</v>
          </cell>
        </row>
        <row r="442">
          <cell r="V442">
            <v>51088</v>
          </cell>
        </row>
        <row r="443">
          <cell r="V443">
            <v>52420</v>
          </cell>
        </row>
        <row r="444">
          <cell r="V444">
            <v>51191</v>
          </cell>
        </row>
        <row r="445">
          <cell r="V445">
            <v>49124</v>
          </cell>
        </row>
        <row r="446">
          <cell r="V446">
            <v>53221</v>
          </cell>
        </row>
        <row r="447">
          <cell r="V447">
            <v>50938</v>
          </cell>
        </row>
        <row r="448">
          <cell r="V448">
            <v>52517</v>
          </cell>
        </row>
        <row r="449">
          <cell r="V449">
            <v>52016</v>
          </cell>
        </row>
        <row r="450">
          <cell r="V450">
            <v>49630</v>
          </cell>
        </row>
        <row r="451">
          <cell r="V451">
            <v>53053</v>
          </cell>
        </row>
        <row r="452">
          <cell r="V452">
            <v>51490</v>
          </cell>
        </row>
        <row r="453">
          <cell r="V453">
            <v>49655</v>
          </cell>
        </row>
        <row r="454">
          <cell r="V454">
            <v>49170</v>
          </cell>
        </row>
        <row r="455">
          <cell r="V455">
            <v>53070</v>
          </cell>
        </row>
        <row r="456">
          <cell r="V456">
            <v>44331</v>
          </cell>
        </row>
        <row r="457">
          <cell r="V457">
            <v>44573</v>
          </cell>
        </row>
        <row r="458">
          <cell r="V458">
            <v>48846</v>
          </cell>
        </row>
        <row r="459">
          <cell r="V459">
            <v>51457</v>
          </cell>
        </row>
        <row r="460">
          <cell r="V460">
            <v>44208</v>
          </cell>
        </row>
        <row r="461">
          <cell r="V461">
            <v>52637</v>
          </cell>
        </row>
        <row r="462">
          <cell r="V462">
            <v>46320</v>
          </cell>
        </row>
        <row r="463">
          <cell r="V463">
            <v>47903</v>
          </cell>
        </row>
        <row r="464">
          <cell r="V464">
            <v>48543</v>
          </cell>
        </row>
        <row r="465">
          <cell r="V465">
            <v>53359</v>
          </cell>
        </row>
        <row r="466">
          <cell r="V466">
            <v>53895</v>
          </cell>
        </row>
        <row r="467">
          <cell r="V467">
            <v>53760</v>
          </cell>
        </row>
        <row r="468">
          <cell r="V468">
            <v>50522</v>
          </cell>
        </row>
        <row r="469">
          <cell r="V469">
            <v>51407</v>
          </cell>
        </row>
        <row r="470">
          <cell r="V470">
            <v>49637</v>
          </cell>
        </row>
        <row r="471">
          <cell r="V471">
            <v>51547</v>
          </cell>
        </row>
        <row r="472">
          <cell r="V472">
            <v>52468</v>
          </cell>
        </row>
        <row r="473">
          <cell r="V473">
            <v>50197</v>
          </cell>
        </row>
        <row r="474">
          <cell r="V474">
            <v>50065</v>
          </cell>
        </row>
        <row r="475">
          <cell r="V475">
            <v>45846</v>
          </cell>
        </row>
        <row r="476">
          <cell r="V476">
            <v>53918</v>
          </cell>
        </row>
        <row r="477">
          <cell r="V477">
            <v>48440</v>
          </cell>
        </row>
        <row r="478">
          <cell r="V478">
            <v>51068</v>
          </cell>
        </row>
        <row r="479">
          <cell r="V479">
            <v>48362</v>
          </cell>
        </row>
        <row r="480">
          <cell r="V480">
            <v>43948</v>
          </cell>
        </row>
        <row r="481">
          <cell r="V481">
            <v>51752</v>
          </cell>
        </row>
        <row r="482">
          <cell r="V482">
            <v>47719</v>
          </cell>
        </row>
        <row r="483">
          <cell r="V483">
            <v>53041</v>
          </cell>
        </row>
        <row r="484">
          <cell r="V484">
            <v>51597</v>
          </cell>
        </row>
        <row r="485">
          <cell r="V485">
            <v>52665</v>
          </cell>
        </row>
        <row r="486">
          <cell r="V486">
            <v>52260</v>
          </cell>
        </row>
        <row r="487">
          <cell r="V487">
            <v>50457</v>
          </cell>
        </row>
        <row r="488">
          <cell r="V488">
            <v>51947</v>
          </cell>
        </row>
        <row r="489">
          <cell r="V489">
            <v>52629</v>
          </cell>
        </row>
        <row r="490">
          <cell r="V490">
            <v>52042</v>
          </cell>
        </row>
        <row r="491">
          <cell r="V491">
            <v>52076</v>
          </cell>
        </row>
        <row r="492">
          <cell r="V492">
            <v>47698</v>
          </cell>
        </row>
        <row r="493">
          <cell r="V493">
            <v>53306</v>
          </cell>
        </row>
        <row r="494">
          <cell r="V494">
            <v>53859</v>
          </cell>
        </row>
        <row r="495">
          <cell r="V495">
            <v>53449</v>
          </cell>
        </row>
        <row r="496">
          <cell r="V496">
            <v>49219</v>
          </cell>
        </row>
        <row r="497">
          <cell r="V497">
            <v>52423</v>
          </cell>
        </row>
        <row r="498">
          <cell r="V498">
            <v>47985</v>
          </cell>
        </row>
        <row r="499">
          <cell r="V499">
            <v>49152</v>
          </cell>
        </row>
        <row r="500">
          <cell r="V500">
            <v>49487</v>
          </cell>
        </row>
        <row r="501">
          <cell r="V501">
            <v>52975</v>
          </cell>
        </row>
        <row r="502">
          <cell r="V502">
            <v>53914</v>
          </cell>
        </row>
        <row r="503">
          <cell r="V503">
            <v>53537</v>
          </cell>
        </row>
        <row r="504">
          <cell r="V504">
            <v>48347</v>
          </cell>
        </row>
        <row r="505">
          <cell r="V505">
            <v>52786</v>
          </cell>
        </row>
        <row r="506">
          <cell r="V506">
            <v>45850</v>
          </cell>
        </row>
        <row r="507">
          <cell r="V507">
            <v>53997</v>
          </cell>
        </row>
        <row r="508">
          <cell r="V508">
            <v>54372</v>
          </cell>
        </row>
        <row r="509">
          <cell r="V509">
            <v>53992</v>
          </cell>
        </row>
        <row r="510">
          <cell r="V510">
            <v>51124</v>
          </cell>
        </row>
        <row r="511">
          <cell r="V511">
            <v>51083</v>
          </cell>
        </row>
        <row r="512">
          <cell r="V512">
            <v>52929</v>
          </cell>
        </row>
        <row r="513">
          <cell r="V513">
            <v>52296</v>
          </cell>
        </row>
        <row r="514">
          <cell r="V514">
            <v>52617</v>
          </cell>
        </row>
        <row r="515">
          <cell r="V515">
            <v>47346</v>
          </cell>
        </row>
        <row r="516">
          <cell r="V516">
            <v>53858</v>
          </cell>
        </row>
        <row r="517">
          <cell r="V517">
            <v>51993</v>
          </cell>
        </row>
        <row r="518">
          <cell r="V518">
            <v>47827</v>
          </cell>
        </row>
        <row r="519">
          <cell r="V519">
            <v>46154</v>
          </cell>
        </row>
        <row r="520">
          <cell r="V520">
            <v>53817</v>
          </cell>
        </row>
        <row r="521">
          <cell r="V521">
            <v>52754</v>
          </cell>
        </row>
        <row r="522">
          <cell r="V522">
            <v>51424</v>
          </cell>
        </row>
        <row r="523">
          <cell r="V523">
            <v>47011</v>
          </cell>
        </row>
        <row r="524">
          <cell r="V524">
            <v>52870</v>
          </cell>
        </row>
        <row r="525">
          <cell r="V525">
            <v>51503</v>
          </cell>
        </row>
        <row r="526">
          <cell r="V526">
            <v>51368</v>
          </cell>
        </row>
        <row r="527">
          <cell r="V527">
            <v>30808</v>
          </cell>
        </row>
        <row r="528">
          <cell r="V528">
            <v>51320</v>
          </cell>
        </row>
        <row r="529">
          <cell r="V529">
            <v>51472</v>
          </cell>
        </row>
        <row r="530">
          <cell r="V530">
            <v>45878</v>
          </cell>
        </row>
        <row r="531">
          <cell r="V531">
            <v>46840</v>
          </cell>
        </row>
        <row r="532">
          <cell r="V532">
            <v>51025</v>
          </cell>
        </row>
        <row r="533">
          <cell r="V533">
            <v>44384</v>
          </cell>
        </row>
        <row r="534">
          <cell r="V534">
            <v>53992</v>
          </cell>
        </row>
        <row r="535">
          <cell r="V535">
            <v>47793</v>
          </cell>
        </row>
        <row r="536">
          <cell r="V536">
            <v>51610</v>
          </cell>
        </row>
        <row r="537">
          <cell r="V537">
            <v>52101</v>
          </cell>
        </row>
        <row r="538">
          <cell r="V538">
            <v>51799</v>
          </cell>
        </row>
        <row r="539">
          <cell r="V539">
            <v>50145</v>
          </cell>
        </row>
        <row r="542">
          <cell r="V542">
            <v>52223</v>
          </cell>
        </row>
        <row r="543">
          <cell r="V543">
            <v>51136</v>
          </cell>
        </row>
        <row r="544">
          <cell r="V544">
            <v>52059</v>
          </cell>
        </row>
        <row r="545">
          <cell r="V545">
            <v>53270</v>
          </cell>
        </row>
        <row r="546">
          <cell r="V546">
            <v>54156</v>
          </cell>
        </row>
        <row r="547">
          <cell r="V547">
            <v>53933</v>
          </cell>
        </row>
        <row r="548">
          <cell r="V548">
            <v>51347</v>
          </cell>
        </row>
        <row r="549">
          <cell r="V549">
            <v>54575</v>
          </cell>
        </row>
        <row r="550">
          <cell r="V550">
            <v>45939</v>
          </cell>
        </row>
        <row r="551">
          <cell r="V551">
            <v>50140</v>
          </cell>
        </row>
        <row r="552">
          <cell r="V552">
            <v>50618</v>
          </cell>
        </row>
        <row r="553">
          <cell r="V553">
            <v>52388</v>
          </cell>
        </row>
        <row r="554">
          <cell r="V554">
            <v>50744</v>
          </cell>
        </row>
        <row r="555">
          <cell r="V555">
            <v>48135</v>
          </cell>
        </row>
        <row r="556">
          <cell r="V556">
            <v>52115</v>
          </cell>
        </row>
        <row r="557">
          <cell r="V557">
            <v>49251</v>
          </cell>
        </row>
        <row r="558">
          <cell r="V558">
            <v>52858</v>
          </cell>
        </row>
        <row r="559">
          <cell r="V559">
            <v>52933</v>
          </cell>
        </row>
        <row r="560">
          <cell r="V560">
            <v>52216</v>
          </cell>
        </row>
        <row r="561">
          <cell r="V561">
            <v>52286</v>
          </cell>
        </row>
        <row r="562">
          <cell r="V562">
            <v>52356</v>
          </cell>
        </row>
        <row r="563">
          <cell r="V563">
            <v>51691</v>
          </cell>
        </row>
        <row r="564">
          <cell r="V564">
            <v>50145</v>
          </cell>
        </row>
        <row r="565">
          <cell r="V565">
            <v>54283</v>
          </cell>
        </row>
        <row r="568">
          <cell r="V568">
            <v>50712</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12"/>
    </sheetNames>
    <sheetDataSet>
      <sheetData sheetId="0">
        <row r="2">
          <cell r="V2">
            <v>44418</v>
          </cell>
        </row>
        <row r="3">
          <cell r="V3">
            <v>43294</v>
          </cell>
        </row>
        <row r="4">
          <cell r="V4">
            <v>42284</v>
          </cell>
        </row>
        <row r="5">
          <cell r="V5">
            <v>43464</v>
          </cell>
        </row>
        <row r="6">
          <cell r="V6">
            <v>41413</v>
          </cell>
        </row>
        <row r="7">
          <cell r="V7">
            <v>41275</v>
          </cell>
        </row>
        <row r="8">
          <cell r="V8">
            <v>41470</v>
          </cell>
        </row>
        <row r="9">
          <cell r="V9">
            <v>41213</v>
          </cell>
        </row>
        <row r="10">
          <cell r="V10">
            <v>41275</v>
          </cell>
        </row>
        <row r="12">
          <cell r="V12">
            <v>41952</v>
          </cell>
        </row>
        <row r="13">
          <cell r="V13">
            <v>41183</v>
          </cell>
        </row>
        <row r="14">
          <cell r="V14">
            <v>41455</v>
          </cell>
        </row>
        <row r="15">
          <cell r="V15">
            <v>41640</v>
          </cell>
        </row>
        <row r="16">
          <cell r="V16">
            <v>41466</v>
          </cell>
        </row>
        <row r="17">
          <cell r="V17">
            <v>42730</v>
          </cell>
        </row>
        <row r="18">
          <cell r="V18">
            <v>41371</v>
          </cell>
        </row>
        <row r="19">
          <cell r="V19">
            <v>42240</v>
          </cell>
        </row>
        <row r="20">
          <cell r="V20">
            <v>41371</v>
          </cell>
        </row>
        <row r="21">
          <cell r="V21">
            <v>41664</v>
          </cell>
        </row>
        <row r="22">
          <cell r="V22">
            <v>41593</v>
          </cell>
        </row>
        <row r="23">
          <cell r="V23">
            <v>42146</v>
          </cell>
        </row>
        <row r="24">
          <cell r="V24">
            <v>48097</v>
          </cell>
        </row>
        <row r="25">
          <cell r="V25">
            <v>41183</v>
          </cell>
        </row>
        <row r="26">
          <cell r="V26">
            <v>41418</v>
          </cell>
        </row>
        <row r="27">
          <cell r="V27">
            <v>41822</v>
          </cell>
        </row>
        <row r="28">
          <cell r="V28">
            <v>41912</v>
          </cell>
        </row>
        <row r="29">
          <cell r="V29">
            <v>42472</v>
          </cell>
        </row>
        <row r="30">
          <cell r="V30">
            <v>42081</v>
          </cell>
        </row>
        <row r="31">
          <cell r="V31">
            <v>42982</v>
          </cell>
        </row>
        <row r="32">
          <cell r="V32">
            <v>41927</v>
          </cell>
        </row>
        <row r="33">
          <cell r="V33">
            <v>42153</v>
          </cell>
        </row>
        <row r="34">
          <cell r="V34">
            <v>42830</v>
          </cell>
        </row>
        <row r="35">
          <cell r="V35">
            <v>41799</v>
          </cell>
        </row>
        <row r="36">
          <cell r="V36">
            <v>41640</v>
          </cell>
        </row>
        <row r="37">
          <cell r="V37">
            <v>41183</v>
          </cell>
        </row>
        <row r="38">
          <cell r="V38">
            <v>41531</v>
          </cell>
        </row>
        <row r="39">
          <cell r="V39">
            <v>43263</v>
          </cell>
        </row>
        <row r="40">
          <cell r="V40">
            <v>43615</v>
          </cell>
        </row>
        <row r="41">
          <cell r="V41">
            <v>44553</v>
          </cell>
        </row>
        <row r="42">
          <cell r="V42">
            <v>43813</v>
          </cell>
        </row>
        <row r="43">
          <cell r="V43">
            <v>44137</v>
          </cell>
        </row>
        <row r="44">
          <cell r="V44">
            <v>43716</v>
          </cell>
        </row>
        <row r="45">
          <cell r="V45">
            <v>42313</v>
          </cell>
        </row>
        <row r="46">
          <cell r="V46">
            <v>44411</v>
          </cell>
        </row>
        <row r="47">
          <cell r="V47">
            <v>43193</v>
          </cell>
        </row>
        <row r="48">
          <cell r="V48">
            <v>44469</v>
          </cell>
        </row>
        <row r="49">
          <cell r="V49">
            <v>41183</v>
          </cell>
        </row>
        <row r="50">
          <cell r="V50">
            <v>43270</v>
          </cell>
        </row>
        <row r="51">
          <cell r="V51">
            <v>43214</v>
          </cell>
        </row>
        <row r="52">
          <cell r="V52">
            <v>44556</v>
          </cell>
        </row>
        <row r="53">
          <cell r="V53">
            <v>44770</v>
          </cell>
        </row>
        <row r="54">
          <cell r="V54">
            <v>45279</v>
          </cell>
        </row>
        <row r="55">
          <cell r="V55">
            <v>44708</v>
          </cell>
        </row>
        <row r="56">
          <cell r="V56">
            <v>44726</v>
          </cell>
        </row>
        <row r="57">
          <cell r="V57">
            <v>45038</v>
          </cell>
        </row>
        <row r="58">
          <cell r="V58">
            <v>44516</v>
          </cell>
        </row>
        <row r="59">
          <cell r="V59">
            <v>45785</v>
          </cell>
        </row>
        <row r="60">
          <cell r="V60">
            <v>45361</v>
          </cell>
        </row>
        <row r="61">
          <cell r="V61">
            <v>44290</v>
          </cell>
        </row>
        <row r="62">
          <cell r="V62">
            <v>45102</v>
          </cell>
        </row>
        <row r="63">
          <cell r="V63">
            <v>44733</v>
          </cell>
        </row>
        <row r="64">
          <cell r="V64">
            <v>45213</v>
          </cell>
        </row>
        <row r="65">
          <cell r="V65">
            <v>45199</v>
          </cell>
        </row>
        <row r="66">
          <cell r="V66">
            <v>47331</v>
          </cell>
        </row>
        <row r="67">
          <cell r="V67">
            <v>43458</v>
          </cell>
        </row>
        <row r="68">
          <cell r="V68">
            <v>45162</v>
          </cell>
        </row>
        <row r="69">
          <cell r="V69">
            <v>46203</v>
          </cell>
        </row>
        <row r="70">
          <cell r="V70">
            <v>46021</v>
          </cell>
        </row>
        <row r="71">
          <cell r="V71">
            <v>47519</v>
          </cell>
        </row>
        <row r="72">
          <cell r="V72">
            <v>46601</v>
          </cell>
        </row>
        <row r="73">
          <cell r="V73">
            <v>45726</v>
          </cell>
        </row>
        <row r="74">
          <cell r="V74">
            <v>43961</v>
          </cell>
        </row>
        <row r="75">
          <cell r="V75">
            <v>45330</v>
          </cell>
        </row>
        <row r="76">
          <cell r="V76">
            <v>46806</v>
          </cell>
        </row>
        <row r="77">
          <cell r="V77">
            <v>46235</v>
          </cell>
        </row>
        <row r="78">
          <cell r="V78">
            <v>46282</v>
          </cell>
        </row>
        <row r="79">
          <cell r="V79">
            <v>46367</v>
          </cell>
        </row>
        <row r="80">
          <cell r="V80">
            <v>46022</v>
          </cell>
        </row>
        <row r="81">
          <cell r="V81">
            <v>45817</v>
          </cell>
        </row>
        <row r="82">
          <cell r="V82">
            <v>47110</v>
          </cell>
        </row>
        <row r="83">
          <cell r="V83">
            <v>46187</v>
          </cell>
        </row>
        <row r="84">
          <cell r="V84">
            <v>44617</v>
          </cell>
        </row>
        <row r="85">
          <cell r="V85">
            <v>46636</v>
          </cell>
        </row>
        <row r="86">
          <cell r="V86">
            <v>46945</v>
          </cell>
        </row>
        <row r="87">
          <cell r="V87">
            <v>47758</v>
          </cell>
        </row>
        <row r="88">
          <cell r="V88">
            <v>47031</v>
          </cell>
        </row>
        <row r="89">
          <cell r="V89">
            <v>42927</v>
          </cell>
        </row>
        <row r="90">
          <cell r="V90">
            <v>47466</v>
          </cell>
        </row>
        <row r="91">
          <cell r="V91">
            <v>45458</v>
          </cell>
        </row>
        <row r="92">
          <cell r="V92">
            <v>47054</v>
          </cell>
        </row>
        <row r="93">
          <cell r="V93">
            <v>47387</v>
          </cell>
        </row>
        <row r="94">
          <cell r="V94">
            <v>47238</v>
          </cell>
        </row>
        <row r="95">
          <cell r="V95">
            <v>41423</v>
          </cell>
        </row>
        <row r="96">
          <cell r="V96">
            <v>47088</v>
          </cell>
        </row>
        <row r="97">
          <cell r="V97">
            <v>43224</v>
          </cell>
        </row>
        <row r="98">
          <cell r="V98">
            <v>42917</v>
          </cell>
        </row>
        <row r="99">
          <cell r="V99">
            <v>45627</v>
          </cell>
        </row>
        <row r="100">
          <cell r="V100">
            <v>47396</v>
          </cell>
        </row>
        <row r="101">
          <cell r="V101">
            <v>46439</v>
          </cell>
        </row>
        <row r="102">
          <cell r="V102">
            <v>47603</v>
          </cell>
        </row>
        <row r="103">
          <cell r="V103">
            <v>43783</v>
          </cell>
        </row>
        <row r="104">
          <cell r="V104">
            <v>46155</v>
          </cell>
        </row>
        <row r="105">
          <cell r="V105">
            <v>45592</v>
          </cell>
        </row>
        <row r="106">
          <cell r="V106">
            <v>45809</v>
          </cell>
        </row>
        <row r="107">
          <cell r="V107">
            <v>48469</v>
          </cell>
        </row>
        <row r="108">
          <cell r="V108">
            <v>49287</v>
          </cell>
        </row>
        <row r="109">
          <cell r="V109">
            <v>45049</v>
          </cell>
        </row>
        <row r="110">
          <cell r="V110">
            <v>45062</v>
          </cell>
        </row>
        <row r="111">
          <cell r="V111">
            <v>47462</v>
          </cell>
        </row>
        <row r="112">
          <cell r="V112">
            <v>49503</v>
          </cell>
        </row>
        <row r="113">
          <cell r="V113">
            <v>43619</v>
          </cell>
        </row>
        <row r="114">
          <cell r="V114">
            <v>41275</v>
          </cell>
        </row>
        <row r="115">
          <cell r="V115">
            <v>42013</v>
          </cell>
        </row>
        <row r="116">
          <cell r="V116">
            <v>41863</v>
          </cell>
        </row>
        <row r="118">
          <cell r="V118">
            <v>41622</v>
          </cell>
        </row>
        <row r="119">
          <cell r="V119">
            <v>41871</v>
          </cell>
        </row>
        <row r="120">
          <cell r="V120">
            <v>42000</v>
          </cell>
        </row>
        <row r="121">
          <cell r="V121">
            <v>44787</v>
          </cell>
        </row>
        <row r="122">
          <cell r="V122">
            <v>46653</v>
          </cell>
        </row>
        <row r="123">
          <cell r="V123">
            <v>46312</v>
          </cell>
        </row>
        <row r="128">
          <cell r="V128">
            <v>46357</v>
          </cell>
        </row>
        <row r="131">
          <cell r="V131">
            <v>46238</v>
          </cell>
        </row>
        <row r="132">
          <cell r="V132">
            <v>50618</v>
          </cell>
        </row>
        <row r="133">
          <cell r="V133">
            <v>42046</v>
          </cell>
        </row>
        <row r="134">
          <cell r="V134">
            <v>42472</v>
          </cell>
        </row>
        <row r="135">
          <cell r="V135">
            <v>41394</v>
          </cell>
        </row>
        <row r="136">
          <cell r="V136">
            <v>42600</v>
          </cell>
        </row>
        <row r="137">
          <cell r="V137">
            <v>43215</v>
          </cell>
        </row>
        <row r="138">
          <cell r="V138">
            <v>42480</v>
          </cell>
        </row>
        <row r="142">
          <cell r="V142">
            <v>48619</v>
          </cell>
        </row>
        <row r="145">
          <cell r="V145">
            <v>46726</v>
          </cell>
        </row>
        <row r="146">
          <cell r="V146">
            <v>47353</v>
          </cell>
        </row>
        <row r="147">
          <cell r="V147">
            <v>47670</v>
          </cell>
        </row>
        <row r="148">
          <cell r="V148">
            <v>46522</v>
          </cell>
        </row>
        <row r="149">
          <cell r="V149">
            <v>48022</v>
          </cell>
        </row>
        <row r="150">
          <cell r="V150">
            <v>44130</v>
          </cell>
        </row>
        <row r="151">
          <cell r="V151">
            <v>42931</v>
          </cell>
        </row>
        <row r="156">
          <cell r="V156">
            <v>42323</v>
          </cell>
        </row>
        <row r="157">
          <cell r="V157">
            <v>43378</v>
          </cell>
        </row>
        <row r="159">
          <cell r="V159">
            <v>45106</v>
          </cell>
        </row>
        <row r="161">
          <cell r="V161">
            <v>46694</v>
          </cell>
        </row>
        <row r="163">
          <cell r="V163">
            <v>46156</v>
          </cell>
        </row>
        <row r="164">
          <cell r="V164">
            <v>47252</v>
          </cell>
        </row>
        <row r="165">
          <cell r="V165">
            <v>45995</v>
          </cell>
        </row>
        <row r="169">
          <cell r="V169">
            <v>42490</v>
          </cell>
        </row>
        <row r="170">
          <cell r="V170">
            <v>44856</v>
          </cell>
        </row>
        <row r="172">
          <cell r="V172">
            <v>45061</v>
          </cell>
        </row>
        <row r="173">
          <cell r="V173">
            <v>47196</v>
          </cell>
        </row>
        <row r="174">
          <cell r="V174">
            <v>41183</v>
          </cell>
        </row>
        <row r="175">
          <cell r="V175">
            <v>42423</v>
          </cell>
        </row>
        <row r="176">
          <cell r="V176">
            <v>49003</v>
          </cell>
        </row>
        <row r="177">
          <cell r="V177">
            <v>48884</v>
          </cell>
        </row>
        <row r="178">
          <cell r="V178">
            <v>41520</v>
          </cell>
        </row>
        <row r="179">
          <cell r="V179">
            <v>51156</v>
          </cell>
        </row>
        <row r="180">
          <cell r="V180">
            <v>43344</v>
          </cell>
        </row>
        <row r="181">
          <cell r="V181">
            <v>44348</v>
          </cell>
        </row>
        <row r="182">
          <cell r="V182">
            <v>44150</v>
          </cell>
        </row>
        <row r="183">
          <cell r="V183">
            <v>41942</v>
          </cell>
        </row>
        <row r="184">
          <cell r="V184">
            <v>44455</v>
          </cell>
        </row>
        <row r="186">
          <cell r="V186">
            <v>46760</v>
          </cell>
        </row>
        <row r="187">
          <cell r="V187">
            <v>41621</v>
          </cell>
        </row>
        <row r="188">
          <cell r="V188">
            <v>46506</v>
          </cell>
        </row>
        <row r="189">
          <cell r="V189">
            <v>46908</v>
          </cell>
        </row>
        <row r="190">
          <cell r="V190">
            <v>49325</v>
          </cell>
        </row>
        <row r="191">
          <cell r="V191">
            <v>42643</v>
          </cell>
        </row>
        <row r="192">
          <cell r="V192">
            <v>42978</v>
          </cell>
        </row>
        <row r="194">
          <cell r="V194">
            <v>45621</v>
          </cell>
        </row>
        <row r="195">
          <cell r="V195">
            <v>47424</v>
          </cell>
        </row>
        <row r="196">
          <cell r="V196">
            <v>46603</v>
          </cell>
        </row>
        <row r="197">
          <cell r="V197">
            <v>43239</v>
          </cell>
        </row>
        <row r="200">
          <cell r="V200">
            <v>46369</v>
          </cell>
        </row>
        <row r="201">
          <cell r="V201">
            <v>44342</v>
          </cell>
        </row>
        <row r="202">
          <cell r="V202">
            <v>52287</v>
          </cell>
        </row>
        <row r="203">
          <cell r="V203">
            <v>49812</v>
          </cell>
        </row>
        <row r="204">
          <cell r="V204">
            <v>45494</v>
          </cell>
        </row>
        <row r="205">
          <cell r="V205">
            <v>52246</v>
          </cell>
        </row>
        <row r="206">
          <cell r="V206">
            <v>52728</v>
          </cell>
        </row>
        <row r="207">
          <cell r="V207">
            <v>51093</v>
          </cell>
        </row>
        <row r="208">
          <cell r="V208">
            <v>50271</v>
          </cell>
        </row>
        <row r="210">
          <cell r="V210">
            <v>47061</v>
          </cell>
        </row>
        <row r="211">
          <cell r="V211">
            <v>52654</v>
          </cell>
        </row>
        <row r="212">
          <cell r="V212">
            <v>48047</v>
          </cell>
        </row>
        <row r="213">
          <cell r="V213">
            <v>42073</v>
          </cell>
        </row>
        <row r="215">
          <cell r="V215">
            <v>41183</v>
          </cell>
        </row>
        <row r="216">
          <cell r="V216">
            <v>41548</v>
          </cell>
        </row>
        <row r="217">
          <cell r="V217">
            <v>41401</v>
          </cell>
        </row>
        <row r="218">
          <cell r="V218">
            <v>41517</v>
          </cell>
        </row>
        <row r="219">
          <cell r="V219">
            <v>43585</v>
          </cell>
        </row>
        <row r="220">
          <cell r="V220">
            <v>43354</v>
          </cell>
        </row>
        <row r="221">
          <cell r="V221">
            <v>44065</v>
          </cell>
        </row>
        <row r="222">
          <cell r="V222">
            <v>45160</v>
          </cell>
        </row>
        <row r="223">
          <cell r="V223">
            <v>41275</v>
          </cell>
        </row>
        <row r="224">
          <cell r="V224">
            <v>43396</v>
          </cell>
        </row>
        <row r="225">
          <cell r="V225">
            <v>45367</v>
          </cell>
        </row>
        <row r="226">
          <cell r="V226">
            <v>45833</v>
          </cell>
        </row>
        <row r="227">
          <cell r="V227">
            <v>41752</v>
          </cell>
        </row>
        <row r="228">
          <cell r="V228">
            <v>47084</v>
          </cell>
        </row>
        <row r="229">
          <cell r="V229">
            <v>44345</v>
          </cell>
        </row>
        <row r="230">
          <cell r="V230">
            <v>46867</v>
          </cell>
        </row>
        <row r="231">
          <cell r="V231">
            <v>46339</v>
          </cell>
        </row>
        <row r="232">
          <cell r="V232">
            <v>48599</v>
          </cell>
        </row>
        <row r="233">
          <cell r="V233">
            <v>48561</v>
          </cell>
        </row>
        <row r="234">
          <cell r="V234">
            <v>48392</v>
          </cell>
        </row>
        <row r="235">
          <cell r="V235">
            <v>48802</v>
          </cell>
        </row>
        <row r="236">
          <cell r="V236">
            <v>49888</v>
          </cell>
        </row>
        <row r="237">
          <cell r="V237">
            <v>44140</v>
          </cell>
        </row>
        <row r="240">
          <cell r="V240">
            <v>44933</v>
          </cell>
        </row>
        <row r="241">
          <cell r="V241">
            <v>42618</v>
          </cell>
        </row>
        <row r="242">
          <cell r="V242">
            <v>42521</v>
          </cell>
        </row>
        <row r="245">
          <cell r="V245">
            <v>45422</v>
          </cell>
        </row>
        <row r="246">
          <cell r="V246">
            <v>47074</v>
          </cell>
        </row>
        <row r="247">
          <cell r="V247">
            <v>44142</v>
          </cell>
        </row>
        <row r="248">
          <cell r="V248">
            <v>44533</v>
          </cell>
        </row>
        <row r="249">
          <cell r="V249">
            <v>45695</v>
          </cell>
        </row>
        <row r="250">
          <cell r="V250">
            <v>46263</v>
          </cell>
        </row>
        <row r="254">
          <cell r="V254">
            <v>46031</v>
          </cell>
        </row>
        <row r="255">
          <cell r="V255">
            <v>48948</v>
          </cell>
        </row>
        <row r="256">
          <cell r="V256">
            <v>49187</v>
          </cell>
        </row>
        <row r="257">
          <cell r="V257">
            <v>45580</v>
          </cell>
        </row>
        <row r="258">
          <cell r="V258">
            <v>50187</v>
          </cell>
        </row>
        <row r="259">
          <cell r="V259">
            <v>48832</v>
          </cell>
        </row>
        <row r="260">
          <cell r="V260">
            <v>46314</v>
          </cell>
        </row>
        <row r="261">
          <cell r="V261">
            <v>44999</v>
          </cell>
        </row>
        <row r="262">
          <cell r="V262">
            <v>45986</v>
          </cell>
        </row>
        <row r="265">
          <cell r="V265">
            <v>47514</v>
          </cell>
        </row>
        <row r="266">
          <cell r="V266">
            <v>48611</v>
          </cell>
        </row>
        <row r="267">
          <cell r="V267">
            <v>46975</v>
          </cell>
        </row>
        <row r="268">
          <cell r="V268">
            <v>43965</v>
          </cell>
        </row>
        <row r="269">
          <cell r="V269">
            <v>41994</v>
          </cell>
        </row>
        <row r="270">
          <cell r="V270">
            <v>49464</v>
          </cell>
        </row>
        <row r="271">
          <cell r="V271">
            <v>49474</v>
          </cell>
        </row>
        <row r="272">
          <cell r="V272">
            <v>49910</v>
          </cell>
        </row>
        <row r="273">
          <cell r="V273">
            <v>44624</v>
          </cell>
        </row>
        <row r="274">
          <cell r="V274">
            <v>47778</v>
          </cell>
        </row>
        <row r="275">
          <cell r="V275">
            <v>50446</v>
          </cell>
        </row>
        <row r="276">
          <cell r="V276">
            <v>43244</v>
          </cell>
        </row>
        <row r="277">
          <cell r="V277">
            <v>46941</v>
          </cell>
        </row>
        <row r="278">
          <cell r="V278">
            <v>46661</v>
          </cell>
        </row>
        <row r="279">
          <cell r="V279">
            <v>51215</v>
          </cell>
        </row>
        <row r="280">
          <cell r="V280">
            <v>45232</v>
          </cell>
        </row>
        <row r="281">
          <cell r="V281">
            <v>50757</v>
          </cell>
        </row>
        <row r="282">
          <cell r="V282">
            <v>45829</v>
          </cell>
        </row>
        <row r="283">
          <cell r="V283">
            <v>51085</v>
          </cell>
        </row>
        <row r="284">
          <cell r="V284">
            <v>46193</v>
          </cell>
        </row>
        <row r="285">
          <cell r="V285">
            <v>46189</v>
          </cell>
        </row>
        <row r="286">
          <cell r="V286">
            <v>46399</v>
          </cell>
        </row>
        <row r="287">
          <cell r="V287">
            <v>49895</v>
          </cell>
        </row>
        <row r="288">
          <cell r="V288">
            <v>47987</v>
          </cell>
        </row>
        <row r="289">
          <cell r="V289">
            <v>45082</v>
          </cell>
        </row>
        <row r="290">
          <cell r="V290">
            <v>55829</v>
          </cell>
        </row>
        <row r="291">
          <cell r="V291">
            <v>50905</v>
          </cell>
        </row>
        <row r="293">
          <cell r="V293">
            <v>45547</v>
          </cell>
        </row>
        <row r="294">
          <cell r="V294">
            <v>42364</v>
          </cell>
        </row>
        <row r="295">
          <cell r="V295">
            <v>51689</v>
          </cell>
        </row>
        <row r="296">
          <cell r="V296">
            <v>48218</v>
          </cell>
        </row>
        <row r="297">
          <cell r="V297">
            <v>51314</v>
          </cell>
        </row>
        <row r="298">
          <cell r="V298">
            <v>51094</v>
          </cell>
        </row>
        <row r="299">
          <cell r="V299">
            <v>48056</v>
          </cell>
        </row>
        <row r="300">
          <cell r="V300">
            <v>48023</v>
          </cell>
        </row>
        <row r="301">
          <cell r="V301">
            <v>42588</v>
          </cell>
        </row>
        <row r="302">
          <cell r="V302">
            <v>44125</v>
          </cell>
        </row>
        <row r="303">
          <cell r="V303">
            <v>48409</v>
          </cell>
        </row>
        <row r="304">
          <cell r="V304">
            <v>45191</v>
          </cell>
        </row>
        <row r="305">
          <cell r="V305">
            <v>50647</v>
          </cell>
        </row>
        <row r="306">
          <cell r="V306">
            <v>51779</v>
          </cell>
        </row>
        <row r="307">
          <cell r="V307">
            <v>48253</v>
          </cell>
        </row>
        <row r="308">
          <cell r="V308">
            <v>48860</v>
          </cell>
        </row>
        <row r="309">
          <cell r="V309">
            <v>49957</v>
          </cell>
        </row>
        <row r="310">
          <cell r="V310">
            <v>45087</v>
          </cell>
        </row>
        <row r="311">
          <cell r="V311">
            <v>45914</v>
          </cell>
        </row>
        <row r="312">
          <cell r="V312">
            <v>51550</v>
          </cell>
        </row>
        <row r="313">
          <cell r="V313">
            <v>45833</v>
          </cell>
        </row>
        <row r="314">
          <cell r="V314">
            <v>47474</v>
          </cell>
        </row>
        <row r="315">
          <cell r="V315">
            <v>41578</v>
          </cell>
        </row>
        <row r="316">
          <cell r="V316">
            <v>51787</v>
          </cell>
        </row>
        <row r="318">
          <cell r="V318">
            <v>44430</v>
          </cell>
        </row>
        <row r="319">
          <cell r="V319">
            <v>50675</v>
          </cell>
        </row>
        <row r="320">
          <cell r="V320">
            <v>44399</v>
          </cell>
        </row>
        <row r="321">
          <cell r="V321">
            <v>50953</v>
          </cell>
        </row>
        <row r="322">
          <cell r="V322">
            <v>44145</v>
          </cell>
        </row>
        <row r="323">
          <cell r="V323">
            <v>42620</v>
          </cell>
        </row>
        <row r="324">
          <cell r="V324">
            <v>47873</v>
          </cell>
        </row>
        <row r="325">
          <cell r="V325">
            <v>51441</v>
          </cell>
        </row>
        <row r="327">
          <cell r="V327">
            <v>44751</v>
          </cell>
        </row>
        <row r="328">
          <cell r="V328">
            <v>45716</v>
          </cell>
        </row>
        <row r="329">
          <cell r="V329">
            <v>51862</v>
          </cell>
        </row>
        <row r="330">
          <cell r="V330">
            <v>49883</v>
          </cell>
        </row>
        <row r="331">
          <cell r="V331">
            <v>50526</v>
          </cell>
        </row>
        <row r="332">
          <cell r="V332">
            <v>48967</v>
          </cell>
        </row>
        <row r="333">
          <cell r="V333">
            <v>51055</v>
          </cell>
        </row>
        <row r="335">
          <cell r="V335">
            <v>46235</v>
          </cell>
        </row>
        <row r="336">
          <cell r="V336">
            <v>51373</v>
          </cell>
        </row>
        <row r="337">
          <cell r="V337">
            <v>45164</v>
          </cell>
        </row>
        <row r="338">
          <cell r="V338">
            <v>47588</v>
          </cell>
        </row>
        <row r="339">
          <cell r="V339">
            <v>51800</v>
          </cell>
        </row>
        <row r="340">
          <cell r="V340">
            <v>44236</v>
          </cell>
        </row>
        <row r="341">
          <cell r="V341">
            <v>46262</v>
          </cell>
        </row>
        <row r="342">
          <cell r="V342">
            <v>49521</v>
          </cell>
        </row>
        <row r="343">
          <cell r="V343">
            <v>48489</v>
          </cell>
        </row>
        <row r="344">
          <cell r="V344">
            <v>45793</v>
          </cell>
        </row>
        <row r="345">
          <cell r="V345">
            <v>50206</v>
          </cell>
        </row>
        <row r="356">
          <cell r="V356">
            <v>51500</v>
          </cell>
        </row>
        <row r="359">
          <cell r="V359">
            <v>48491</v>
          </cell>
        </row>
        <row r="360">
          <cell r="V360">
            <v>50504</v>
          </cell>
        </row>
        <row r="362">
          <cell r="V362">
            <v>45028</v>
          </cell>
        </row>
        <row r="363">
          <cell r="V363">
            <v>46631</v>
          </cell>
        </row>
        <row r="364">
          <cell r="V364">
            <v>46663</v>
          </cell>
        </row>
        <row r="365">
          <cell r="V365">
            <v>51111</v>
          </cell>
        </row>
        <row r="366">
          <cell r="V366">
            <v>47038</v>
          </cell>
        </row>
        <row r="367">
          <cell r="V367">
            <v>46399</v>
          </cell>
        </row>
        <row r="368">
          <cell r="V368">
            <v>44062</v>
          </cell>
        </row>
        <row r="369">
          <cell r="V369">
            <v>48585</v>
          </cell>
        </row>
        <row r="370">
          <cell r="V370">
            <v>51951</v>
          </cell>
        </row>
        <row r="371">
          <cell r="V371">
            <v>50359</v>
          </cell>
        </row>
        <row r="372">
          <cell r="V372">
            <v>48167</v>
          </cell>
        </row>
        <row r="373">
          <cell r="V373">
            <v>52213</v>
          </cell>
        </row>
        <row r="374">
          <cell r="V374">
            <v>52235</v>
          </cell>
        </row>
        <row r="375">
          <cell r="V375">
            <v>52585</v>
          </cell>
        </row>
        <row r="376">
          <cell r="V376">
            <v>52334</v>
          </cell>
        </row>
        <row r="377">
          <cell r="V377">
            <v>48367</v>
          </cell>
        </row>
        <row r="378">
          <cell r="V378">
            <v>51582</v>
          </cell>
        </row>
        <row r="379">
          <cell r="V379">
            <v>50956</v>
          </cell>
        </row>
        <row r="380">
          <cell r="V380">
            <v>43349</v>
          </cell>
        </row>
        <row r="381">
          <cell r="V381">
            <v>50551</v>
          </cell>
        </row>
        <row r="382">
          <cell r="V382">
            <v>44772</v>
          </cell>
        </row>
        <row r="383">
          <cell r="V383">
            <v>51834</v>
          </cell>
        </row>
        <row r="384">
          <cell r="V384">
            <v>48287</v>
          </cell>
        </row>
        <row r="385">
          <cell r="V385">
            <v>47440</v>
          </cell>
        </row>
        <row r="386">
          <cell r="V386">
            <v>50457</v>
          </cell>
        </row>
        <row r="387">
          <cell r="V387">
            <v>49180</v>
          </cell>
        </row>
        <row r="388">
          <cell r="V388">
            <v>47628</v>
          </cell>
        </row>
        <row r="389">
          <cell r="V389">
            <v>52540</v>
          </cell>
        </row>
        <row r="390">
          <cell r="V390">
            <v>52554</v>
          </cell>
        </row>
        <row r="392">
          <cell r="V392">
            <v>44996</v>
          </cell>
        </row>
        <row r="393">
          <cell r="V393">
            <v>44851</v>
          </cell>
        </row>
        <row r="394">
          <cell r="V394">
            <v>52185</v>
          </cell>
        </row>
        <row r="395">
          <cell r="V395">
            <v>51019</v>
          </cell>
        </row>
        <row r="397">
          <cell r="V397">
            <v>51717</v>
          </cell>
        </row>
        <row r="398">
          <cell r="V398">
            <v>52074</v>
          </cell>
        </row>
        <row r="399">
          <cell r="V399">
            <v>44053</v>
          </cell>
        </row>
        <row r="400">
          <cell r="V400">
            <v>46384</v>
          </cell>
        </row>
        <row r="401">
          <cell r="V401">
            <v>48112</v>
          </cell>
        </row>
        <row r="402">
          <cell r="V402">
            <v>51539</v>
          </cell>
        </row>
        <row r="404">
          <cell r="V404">
            <v>49111</v>
          </cell>
        </row>
        <row r="405">
          <cell r="V405">
            <v>51975</v>
          </cell>
        </row>
        <row r="406">
          <cell r="V406">
            <v>51955</v>
          </cell>
        </row>
        <row r="407">
          <cell r="V407">
            <v>51071</v>
          </cell>
        </row>
        <row r="409">
          <cell r="V409">
            <v>51753</v>
          </cell>
        </row>
        <row r="411">
          <cell r="V411">
            <v>47892</v>
          </cell>
        </row>
        <row r="413">
          <cell r="V413">
            <v>30573</v>
          </cell>
        </row>
        <row r="414">
          <cell r="V414">
            <v>30125</v>
          </cell>
        </row>
        <row r="415">
          <cell r="V415">
            <v>52813</v>
          </cell>
        </row>
        <row r="416">
          <cell r="V416">
            <v>49636</v>
          </cell>
        </row>
        <row r="417">
          <cell r="V417">
            <v>31981</v>
          </cell>
        </row>
        <row r="418">
          <cell r="V418">
            <v>52819</v>
          </cell>
        </row>
        <row r="419">
          <cell r="V419">
            <v>52880</v>
          </cell>
        </row>
        <row r="421">
          <cell r="V421">
            <v>51328</v>
          </cell>
        </row>
        <row r="423">
          <cell r="V423">
            <v>51868</v>
          </cell>
        </row>
        <row r="424">
          <cell r="V424">
            <v>46984</v>
          </cell>
        </row>
        <row r="425">
          <cell r="V425">
            <v>52919</v>
          </cell>
        </row>
        <row r="426">
          <cell r="V426">
            <v>50105</v>
          </cell>
        </row>
        <row r="427">
          <cell r="V427">
            <v>50603</v>
          </cell>
        </row>
        <row r="428">
          <cell r="V428">
            <v>52506</v>
          </cell>
        </row>
        <row r="429">
          <cell r="V429">
            <v>52927</v>
          </cell>
        </row>
        <row r="430">
          <cell r="V430">
            <v>51289</v>
          </cell>
        </row>
        <row r="431">
          <cell r="V431">
            <v>51856</v>
          </cell>
        </row>
        <row r="432">
          <cell r="V432">
            <v>53670</v>
          </cell>
        </row>
        <row r="433">
          <cell r="V433">
            <v>53481</v>
          </cell>
        </row>
        <row r="434">
          <cell r="V434">
            <v>53527</v>
          </cell>
        </row>
        <row r="435">
          <cell r="V435">
            <v>53498</v>
          </cell>
        </row>
        <row r="436">
          <cell r="V436">
            <v>52193</v>
          </cell>
        </row>
        <row r="438">
          <cell r="V438">
            <v>50457</v>
          </cell>
        </row>
        <row r="439">
          <cell r="V439">
            <v>51788</v>
          </cell>
        </row>
        <row r="440">
          <cell r="V440">
            <v>51642</v>
          </cell>
        </row>
        <row r="441">
          <cell r="V441">
            <v>51577</v>
          </cell>
        </row>
        <row r="442">
          <cell r="V442">
            <v>51088</v>
          </cell>
        </row>
        <row r="443">
          <cell r="V443">
            <v>52420</v>
          </cell>
        </row>
        <row r="444">
          <cell r="V444">
            <v>51191</v>
          </cell>
        </row>
        <row r="445">
          <cell r="V445">
            <v>49124</v>
          </cell>
        </row>
        <row r="446">
          <cell r="V446">
            <v>53221</v>
          </cell>
        </row>
        <row r="447">
          <cell r="V447">
            <v>50938</v>
          </cell>
        </row>
        <row r="448">
          <cell r="V448">
            <v>52517</v>
          </cell>
        </row>
        <row r="449">
          <cell r="V449">
            <v>52016</v>
          </cell>
        </row>
        <row r="450">
          <cell r="V450">
            <v>49630</v>
          </cell>
        </row>
        <row r="451">
          <cell r="V451">
            <v>53053</v>
          </cell>
        </row>
        <row r="452">
          <cell r="V452">
            <v>51490</v>
          </cell>
        </row>
        <row r="453">
          <cell r="V453">
            <v>49655</v>
          </cell>
        </row>
        <row r="454">
          <cell r="V454">
            <v>49170</v>
          </cell>
        </row>
        <row r="455">
          <cell r="V455">
            <v>53070</v>
          </cell>
        </row>
        <row r="456">
          <cell r="V456">
            <v>44331</v>
          </cell>
        </row>
        <row r="457">
          <cell r="V457">
            <v>44573</v>
          </cell>
        </row>
        <row r="458">
          <cell r="V458">
            <v>48846</v>
          </cell>
        </row>
        <row r="459">
          <cell r="V459">
            <v>51457</v>
          </cell>
        </row>
        <row r="460">
          <cell r="V460">
            <v>44208</v>
          </cell>
        </row>
        <row r="461">
          <cell r="V461">
            <v>52637</v>
          </cell>
        </row>
        <row r="462">
          <cell r="V462">
            <v>46320</v>
          </cell>
        </row>
        <row r="463">
          <cell r="V463">
            <v>47903</v>
          </cell>
        </row>
        <row r="464">
          <cell r="V464">
            <v>48543</v>
          </cell>
        </row>
        <row r="465">
          <cell r="V465">
            <v>53359</v>
          </cell>
        </row>
        <row r="466">
          <cell r="V466">
            <v>53895</v>
          </cell>
        </row>
        <row r="467">
          <cell r="V467">
            <v>53760</v>
          </cell>
        </row>
        <row r="468">
          <cell r="V468">
            <v>50522</v>
          </cell>
        </row>
        <row r="469">
          <cell r="V469">
            <v>51407</v>
          </cell>
        </row>
        <row r="470">
          <cell r="V470">
            <v>49637</v>
          </cell>
        </row>
        <row r="471">
          <cell r="V471">
            <v>51547</v>
          </cell>
        </row>
        <row r="472">
          <cell r="V472">
            <v>52468</v>
          </cell>
        </row>
        <row r="473">
          <cell r="V473">
            <v>50197</v>
          </cell>
        </row>
        <row r="474">
          <cell r="V474">
            <v>50065</v>
          </cell>
        </row>
        <row r="475">
          <cell r="V475">
            <v>45846</v>
          </cell>
        </row>
        <row r="476">
          <cell r="V476">
            <v>53918</v>
          </cell>
        </row>
        <row r="477">
          <cell r="V477">
            <v>48440</v>
          </cell>
        </row>
        <row r="478">
          <cell r="V478">
            <v>51068</v>
          </cell>
        </row>
        <row r="479">
          <cell r="V479">
            <v>48362</v>
          </cell>
        </row>
        <row r="480">
          <cell r="V480">
            <v>43948</v>
          </cell>
        </row>
        <row r="481">
          <cell r="V481">
            <v>51752</v>
          </cell>
        </row>
        <row r="482">
          <cell r="V482">
            <v>47719</v>
          </cell>
        </row>
        <row r="483">
          <cell r="V483">
            <v>53041</v>
          </cell>
        </row>
        <row r="484">
          <cell r="V484">
            <v>51597</v>
          </cell>
        </row>
        <row r="485">
          <cell r="V485">
            <v>52665</v>
          </cell>
        </row>
        <row r="486">
          <cell r="V486">
            <v>52260</v>
          </cell>
        </row>
        <row r="487">
          <cell r="V487">
            <v>50457</v>
          </cell>
        </row>
        <row r="488">
          <cell r="V488">
            <v>51947</v>
          </cell>
        </row>
        <row r="489">
          <cell r="V489">
            <v>52629</v>
          </cell>
        </row>
        <row r="490">
          <cell r="V490">
            <v>52042</v>
          </cell>
        </row>
        <row r="491">
          <cell r="V491">
            <v>52076</v>
          </cell>
        </row>
        <row r="492">
          <cell r="V492">
            <v>47698</v>
          </cell>
        </row>
        <row r="493">
          <cell r="V493">
            <v>53306</v>
          </cell>
        </row>
        <row r="494">
          <cell r="V494">
            <v>53859</v>
          </cell>
        </row>
        <row r="495">
          <cell r="V495">
            <v>53449</v>
          </cell>
        </row>
        <row r="496">
          <cell r="V496">
            <v>49219</v>
          </cell>
        </row>
        <row r="497">
          <cell r="V497">
            <v>52423</v>
          </cell>
        </row>
        <row r="498">
          <cell r="V498">
            <v>47985</v>
          </cell>
        </row>
        <row r="499">
          <cell r="V499">
            <v>49152</v>
          </cell>
        </row>
        <row r="500">
          <cell r="V500">
            <v>49487</v>
          </cell>
        </row>
        <row r="501">
          <cell r="V501">
            <v>52975</v>
          </cell>
        </row>
        <row r="502">
          <cell r="V502">
            <v>53914</v>
          </cell>
        </row>
        <row r="503">
          <cell r="V503">
            <v>53537</v>
          </cell>
        </row>
        <row r="504">
          <cell r="V504">
            <v>48347</v>
          </cell>
        </row>
        <row r="505">
          <cell r="V505">
            <v>52786</v>
          </cell>
        </row>
        <row r="506">
          <cell r="V506">
            <v>45850</v>
          </cell>
        </row>
        <row r="507">
          <cell r="V507">
            <v>53997</v>
          </cell>
        </row>
        <row r="508">
          <cell r="V508">
            <v>54372</v>
          </cell>
        </row>
        <row r="509">
          <cell r="V509">
            <v>53992</v>
          </cell>
        </row>
        <row r="510">
          <cell r="V510">
            <v>51124</v>
          </cell>
        </row>
        <row r="511">
          <cell r="V511">
            <v>51083</v>
          </cell>
        </row>
        <row r="512">
          <cell r="V512">
            <v>52929</v>
          </cell>
        </row>
        <row r="513">
          <cell r="V513">
            <v>52296</v>
          </cell>
        </row>
        <row r="514">
          <cell r="V514">
            <v>52617</v>
          </cell>
        </row>
        <row r="515">
          <cell r="V515">
            <v>47346</v>
          </cell>
        </row>
        <row r="516">
          <cell r="V516">
            <v>53858</v>
          </cell>
        </row>
        <row r="517">
          <cell r="V517">
            <v>51993</v>
          </cell>
        </row>
        <row r="518">
          <cell r="V518">
            <v>47827</v>
          </cell>
        </row>
        <row r="519">
          <cell r="V519">
            <v>46154</v>
          </cell>
        </row>
        <row r="520">
          <cell r="V520">
            <v>53817</v>
          </cell>
        </row>
        <row r="521">
          <cell r="V521">
            <v>52754</v>
          </cell>
        </row>
        <row r="522">
          <cell r="V522">
            <v>51424</v>
          </cell>
        </row>
        <row r="523">
          <cell r="V523">
            <v>47011</v>
          </cell>
        </row>
        <row r="524">
          <cell r="V524">
            <v>52870</v>
          </cell>
        </row>
        <row r="525">
          <cell r="V525">
            <v>51503</v>
          </cell>
        </row>
        <row r="526">
          <cell r="V526">
            <v>51368</v>
          </cell>
        </row>
        <row r="527">
          <cell r="V527">
            <v>30808</v>
          </cell>
        </row>
        <row r="528">
          <cell r="V528">
            <v>51320</v>
          </cell>
        </row>
        <row r="529">
          <cell r="V529">
            <v>51472</v>
          </cell>
        </row>
        <row r="530">
          <cell r="V530">
            <v>45878</v>
          </cell>
        </row>
        <row r="531">
          <cell r="V531">
            <v>46840</v>
          </cell>
        </row>
        <row r="532">
          <cell r="V532">
            <v>51025</v>
          </cell>
        </row>
        <row r="533">
          <cell r="V533">
            <v>44384</v>
          </cell>
        </row>
        <row r="534">
          <cell r="V534">
            <v>53992</v>
          </cell>
        </row>
        <row r="535">
          <cell r="V535">
            <v>47793</v>
          </cell>
        </row>
        <row r="536">
          <cell r="V536">
            <v>51610</v>
          </cell>
        </row>
        <row r="537">
          <cell r="V537">
            <v>52101</v>
          </cell>
        </row>
        <row r="538">
          <cell r="V538">
            <v>51799</v>
          </cell>
        </row>
        <row r="539">
          <cell r="V539">
            <v>50145</v>
          </cell>
        </row>
        <row r="542">
          <cell r="V542">
            <v>52223</v>
          </cell>
        </row>
        <row r="543">
          <cell r="V543">
            <v>51136</v>
          </cell>
        </row>
        <row r="544">
          <cell r="V544">
            <v>52059</v>
          </cell>
        </row>
        <row r="545">
          <cell r="V545">
            <v>53270</v>
          </cell>
        </row>
        <row r="546">
          <cell r="V546">
            <v>54156</v>
          </cell>
        </row>
        <row r="547">
          <cell r="V547">
            <v>53933</v>
          </cell>
        </row>
        <row r="548">
          <cell r="V548">
            <v>51347</v>
          </cell>
        </row>
        <row r="549">
          <cell r="V549">
            <v>54575</v>
          </cell>
        </row>
        <row r="550">
          <cell r="V550">
            <v>45939</v>
          </cell>
        </row>
        <row r="551">
          <cell r="V551">
            <v>50140</v>
          </cell>
        </row>
        <row r="552">
          <cell r="V552">
            <v>50618</v>
          </cell>
        </row>
        <row r="553">
          <cell r="V553">
            <v>52388</v>
          </cell>
        </row>
        <row r="554">
          <cell r="V554">
            <v>50744</v>
          </cell>
        </row>
        <row r="555">
          <cell r="V555">
            <v>48135</v>
          </cell>
        </row>
        <row r="556">
          <cell r="V556">
            <v>52115</v>
          </cell>
        </row>
        <row r="557">
          <cell r="V557">
            <v>49251</v>
          </cell>
        </row>
        <row r="558">
          <cell r="V558">
            <v>52858</v>
          </cell>
        </row>
        <row r="559">
          <cell r="V559">
            <v>52933</v>
          </cell>
        </row>
        <row r="560">
          <cell r="V560">
            <v>52216</v>
          </cell>
        </row>
        <row r="561">
          <cell r="V561">
            <v>52286</v>
          </cell>
        </row>
        <row r="562">
          <cell r="V562">
            <v>52356</v>
          </cell>
        </row>
        <row r="563">
          <cell r="V563">
            <v>51691</v>
          </cell>
        </row>
        <row r="564">
          <cell r="V564">
            <v>50145</v>
          </cell>
        </row>
        <row r="565">
          <cell r="V565">
            <v>54283</v>
          </cell>
        </row>
        <row r="568">
          <cell r="V568">
            <v>50712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12"/>
    </sheetNames>
    <sheetDataSet>
      <sheetData sheetId="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ttery Plans"/>
      <sheetName val="Pilot_Line_Phasing"/>
    </sheetNames>
    <sheetDataSet>
      <sheetData sheetId="0"/>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ities"/>
      <sheetName val="BESS Block"/>
      <sheetName val="Capex"/>
      <sheetName val="Pilot Timeline"/>
      <sheetName val="Fees"/>
      <sheetName val="Revenue"/>
      <sheetName val="Manp_update"/>
      <sheetName val="Travel"/>
      <sheetName val="Training"/>
      <sheetName val="IT"/>
      <sheetName val="Adm"/>
      <sheetName val="Manufacturing"/>
      <sheetName val="BD"/>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mp;T - Pre RR CTC"/>
      <sheetName val="L&amp;T Summary"/>
      <sheetName val="9Box"/>
      <sheetName val="L&amp;T CTC Pre &amp; Post RR"/>
      <sheetName val="L&amp;T- Post RR CTC"/>
      <sheetName val="LTEH- Power"/>
      <sheetName val="LTEH-POWER- Post Rewards"/>
      <sheetName val="Sheet6"/>
      <sheetName val="L&amp;T - Data Power Post Rewards"/>
      <sheetName val="LTEH Power-Post"/>
      <sheetName val="LTEH Power Pre"/>
      <sheetName val="LTEH - Power- Post"/>
      <sheetName val="LTEH - Power- Pre "/>
    </sheetNames>
    <sheetDataSet>
      <sheetData sheetId="0" refreshError="1"/>
      <sheetData sheetId="1" refreshError="1"/>
      <sheetData sheetId="2" refreshError="1"/>
      <sheetData sheetId="3"/>
      <sheetData sheetId="4">
        <row r="6">
          <cell r="ER6" t="str">
            <v>M4-B</v>
          </cell>
        </row>
        <row r="7">
          <cell r="ER7" t="str">
            <v>EVP</v>
          </cell>
        </row>
        <row r="8">
          <cell r="ER8" t="str">
            <v>SVP</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Activity Rate Calculation"/>
      <sheetName val="Coil Man Machine Hrs"/>
      <sheetName val="Sheet3"/>
      <sheetName val="Sheet4"/>
    </sheetNames>
    <sheetDataSet>
      <sheetData sheetId="0">
        <row r="5">
          <cell r="A5" t="str">
            <v>13200-0101</v>
          </cell>
        </row>
      </sheetData>
      <sheetData sheetId="1"/>
      <sheetData sheetId="2"/>
      <sheetData sheetId="3">
        <row r="5">
          <cell r="B5" t="str">
            <v>660 MW / 700MW(UP TO STEP-3 )</v>
          </cell>
        </row>
        <row r="6">
          <cell r="B6" t="str">
            <v>NTPC 700MW</v>
          </cell>
        </row>
        <row r="7">
          <cell r="B7" t="str">
            <v>NTPC 800MW</v>
          </cell>
        </row>
        <row r="8">
          <cell r="B8" t="str">
            <v>Non NTPC 800 MW</v>
          </cell>
        </row>
      </sheetData>
      <sheetData sheetId="4">
        <row r="5">
          <cell r="I5" t="str">
            <v>13200-0101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WEIGHT_DATA"/>
      <sheetName val="FY12'13 (2)"/>
      <sheetName val="HDR MASTER"/>
      <sheetName val="DAILY PWHT"/>
      <sheetName val="DAILY HO"/>
      <sheetName val="monthly plan c"/>
      <sheetName val="MONTHLY PLAN"/>
      <sheetName val="IRN STATUS"/>
      <sheetName val="FY12'13"/>
      <sheetName val="MATERIAL MATCHING"/>
      <sheetName val="WC plan FY12'13"/>
      <sheetName val="WORK CENTER STATUS"/>
      <sheetName val="PROJECT STATUS"/>
      <sheetName val="DU"/>
      <sheetName val="MASTER PIVOT"/>
      <sheetName val="Chart4"/>
      <sheetName val="project "/>
      <sheetName val="WC plan FY12'13 (2)"/>
      <sheetName val="ACTIVITY CHART"/>
      <sheetName val="ACTIVITY STATUS"/>
      <sheetName val="Chart2"/>
    </sheetNames>
    <sheetDataSet>
      <sheetData sheetId="0">
        <row r="3">
          <cell r="C3" t="str">
            <v>WELD</v>
          </cell>
          <cell r="D3" t="str">
            <v>B-WEL(SET ON)</v>
          </cell>
          <cell r="E3" t="str">
            <v>A-WEL</v>
          </cell>
          <cell r="F3" t="str">
            <v>S-WEL</v>
          </cell>
          <cell r="G3" t="str">
            <v>SAW</v>
          </cell>
          <cell r="H3" t="str">
            <v>FABR</v>
          </cell>
          <cell r="I3" t="str">
            <v>SAFOP</v>
          </cell>
          <cell r="J3" t="str">
            <v>DRIL</v>
          </cell>
          <cell r="K3" t="str">
            <v>B-WEL(SET IN)</v>
          </cell>
          <cell r="L3" t="str">
            <v>PWHT</v>
          </cell>
          <cell r="M3" t="str">
            <v>WEILER</v>
          </cell>
        </row>
        <row r="4">
          <cell r="B4" t="str">
            <v>12100-0001</v>
          </cell>
          <cell r="C4">
            <v>7.125</v>
          </cell>
          <cell r="D4">
            <v>0</v>
          </cell>
          <cell r="E4">
            <v>6</v>
          </cell>
          <cell r="F4">
            <v>0</v>
          </cell>
          <cell r="G4">
            <v>13.125</v>
          </cell>
          <cell r="H4">
            <v>52.5</v>
          </cell>
          <cell r="I4">
            <v>0.5</v>
          </cell>
          <cell r="J4">
            <v>26.25</v>
          </cell>
          <cell r="K4">
            <v>144.25</v>
          </cell>
          <cell r="L4">
            <v>4</v>
          </cell>
        </row>
        <row r="5">
          <cell r="B5" t="str">
            <v>12100-0011</v>
          </cell>
          <cell r="C5">
            <v>4.5</v>
          </cell>
          <cell r="D5">
            <v>0</v>
          </cell>
          <cell r="E5">
            <v>1.8762500000000024</v>
          </cell>
          <cell r="F5">
            <v>5.7374999999999972</v>
          </cell>
          <cell r="G5">
            <v>0</v>
          </cell>
          <cell r="H5">
            <v>61.645000000000017</v>
          </cell>
          <cell r="I5">
            <v>1</v>
          </cell>
          <cell r="J5">
            <v>24.505000000000003</v>
          </cell>
          <cell r="K5">
            <v>31.250000000000007</v>
          </cell>
          <cell r="L5">
            <v>4</v>
          </cell>
          <cell r="M5">
            <v>2.4862499999999983</v>
          </cell>
        </row>
        <row r="6">
          <cell r="B6" t="str">
            <v>12100-0021</v>
          </cell>
          <cell r="C6">
            <v>8.5</v>
          </cell>
          <cell r="D6">
            <v>0</v>
          </cell>
          <cell r="E6">
            <v>6.5</v>
          </cell>
          <cell r="F6">
            <v>19.125</v>
          </cell>
          <cell r="G6">
            <v>10.005000000000003</v>
          </cell>
          <cell r="H6">
            <v>117.74000000000004</v>
          </cell>
          <cell r="I6">
            <v>1.5</v>
          </cell>
          <cell r="J6">
            <v>26.010000000000005</v>
          </cell>
          <cell r="K6">
            <v>67</v>
          </cell>
          <cell r="L6">
            <v>2</v>
          </cell>
        </row>
        <row r="7">
          <cell r="B7" t="str">
            <v>12100-0031</v>
          </cell>
          <cell r="C7">
            <v>11.5</v>
          </cell>
          <cell r="D7">
            <v>0</v>
          </cell>
          <cell r="E7">
            <v>2.8125</v>
          </cell>
          <cell r="F7">
            <v>0</v>
          </cell>
          <cell r="G7">
            <v>8</v>
          </cell>
          <cell r="H7">
            <v>32.25</v>
          </cell>
          <cell r="I7">
            <v>0.5</v>
          </cell>
          <cell r="J7">
            <v>4.75</v>
          </cell>
          <cell r="K7">
            <v>43</v>
          </cell>
          <cell r="L7">
            <v>4</v>
          </cell>
        </row>
        <row r="8">
          <cell r="B8" t="str">
            <v>12100-0041</v>
          </cell>
          <cell r="C8">
            <v>2.5</v>
          </cell>
          <cell r="D8">
            <v>0</v>
          </cell>
          <cell r="E8">
            <v>0.99000000000000199</v>
          </cell>
          <cell r="F8">
            <v>19.125</v>
          </cell>
          <cell r="G8">
            <v>4.730000000000004</v>
          </cell>
          <cell r="H8">
            <v>127.91500000000005</v>
          </cell>
          <cell r="I8">
            <v>1.5</v>
          </cell>
          <cell r="J8">
            <v>28.980000000000004</v>
          </cell>
          <cell r="K8">
            <v>39.500000000000014</v>
          </cell>
          <cell r="L8">
            <v>4</v>
          </cell>
        </row>
        <row r="9">
          <cell r="B9" t="str">
            <v>12100-0051</v>
          </cell>
          <cell r="C9">
            <v>6.657499999999998</v>
          </cell>
          <cell r="D9">
            <v>75.000000000000014</v>
          </cell>
          <cell r="E9">
            <v>37.825000000000038</v>
          </cell>
          <cell r="F9">
            <v>22.29375000000001</v>
          </cell>
          <cell r="G9">
            <v>11.582499999999996</v>
          </cell>
          <cell r="H9">
            <v>183.53250000000003</v>
          </cell>
          <cell r="I9">
            <v>2.6524999999999999</v>
          </cell>
          <cell r="J9">
            <v>51.34</v>
          </cell>
          <cell r="K9">
            <v>2.5</v>
          </cell>
          <cell r="L9">
            <v>16</v>
          </cell>
          <cell r="M9">
            <v>0</v>
          </cell>
        </row>
        <row r="10">
          <cell r="B10" t="str">
            <v>12100-0111</v>
          </cell>
          <cell r="C10">
            <v>4.5</v>
          </cell>
          <cell r="D10">
            <v>0</v>
          </cell>
          <cell r="E10">
            <v>1.8762500000000024</v>
          </cell>
          <cell r="F10">
            <v>5.7374999999999972</v>
          </cell>
          <cell r="G10">
            <v>0</v>
          </cell>
          <cell r="H10">
            <v>61.645000000000024</v>
          </cell>
          <cell r="I10">
            <v>1</v>
          </cell>
          <cell r="J10">
            <v>24.505000000000003</v>
          </cell>
          <cell r="K10">
            <v>31.25</v>
          </cell>
          <cell r="L10">
            <v>4</v>
          </cell>
          <cell r="M10">
            <v>3.8250000000000028</v>
          </cell>
        </row>
        <row r="11">
          <cell r="B11" t="str">
            <v>12100-0121</v>
          </cell>
          <cell r="C11">
            <v>8.5</v>
          </cell>
          <cell r="D11">
            <v>0</v>
          </cell>
          <cell r="E11">
            <v>6.5</v>
          </cell>
          <cell r="F11">
            <v>19.125</v>
          </cell>
          <cell r="G11">
            <v>10.005000000000003</v>
          </cell>
          <cell r="H11">
            <v>117.74000000000004</v>
          </cell>
          <cell r="I11">
            <v>1.5</v>
          </cell>
          <cell r="J11">
            <v>26.010000000000005</v>
          </cell>
          <cell r="K11">
            <v>67</v>
          </cell>
          <cell r="L11">
            <v>2</v>
          </cell>
        </row>
        <row r="12">
          <cell r="B12" t="str">
            <v>12100-0131</v>
          </cell>
          <cell r="C12">
            <v>11.5</v>
          </cell>
          <cell r="D12">
            <v>0</v>
          </cell>
          <cell r="E12">
            <v>2.8125</v>
          </cell>
          <cell r="F12">
            <v>0</v>
          </cell>
          <cell r="G12">
            <v>8</v>
          </cell>
          <cell r="H12">
            <v>32.25</v>
          </cell>
          <cell r="I12">
            <v>0.5</v>
          </cell>
          <cell r="J12">
            <v>4.75</v>
          </cell>
          <cell r="K12">
            <v>43</v>
          </cell>
          <cell r="L12">
            <v>4</v>
          </cell>
        </row>
        <row r="13">
          <cell r="B13" t="str">
            <v>12100-0141</v>
          </cell>
          <cell r="C13">
            <v>2.740000000000002</v>
          </cell>
          <cell r="D13">
            <v>0</v>
          </cell>
          <cell r="E13">
            <v>1.990000000000002</v>
          </cell>
          <cell r="F13">
            <v>19.125</v>
          </cell>
          <cell r="G13">
            <v>4.730000000000004</v>
          </cell>
          <cell r="H13">
            <v>129.43500000000003</v>
          </cell>
          <cell r="I13">
            <v>1.5</v>
          </cell>
          <cell r="J13">
            <v>28.980000000000004</v>
          </cell>
          <cell r="K13">
            <v>47.740000000000023</v>
          </cell>
          <cell r="L13">
            <v>4</v>
          </cell>
        </row>
        <row r="14">
          <cell r="B14" t="str">
            <v>12100-0151</v>
          </cell>
          <cell r="C14">
            <v>6.875</v>
          </cell>
          <cell r="D14">
            <v>0</v>
          </cell>
          <cell r="E14">
            <v>1.5587499999999999</v>
          </cell>
          <cell r="F14">
            <v>22.949999999999996</v>
          </cell>
          <cell r="G14">
            <v>10.580000000000004</v>
          </cell>
          <cell r="H14">
            <v>136.84</v>
          </cell>
          <cell r="I14">
            <v>2.0999999999999996</v>
          </cell>
          <cell r="J14">
            <v>52.52000000000001</v>
          </cell>
          <cell r="K14">
            <v>95</v>
          </cell>
          <cell r="L14">
            <v>8</v>
          </cell>
          <cell r="M14">
            <v>0</v>
          </cell>
        </row>
        <row r="15">
          <cell r="B15" t="str">
            <v>12100-0161</v>
          </cell>
          <cell r="C15">
            <v>12.4375</v>
          </cell>
          <cell r="D15">
            <v>0</v>
          </cell>
          <cell r="E15">
            <v>3.25</v>
          </cell>
          <cell r="F15">
            <v>0</v>
          </cell>
          <cell r="G15">
            <v>10.75</v>
          </cell>
          <cell r="H15">
            <v>29.25</v>
          </cell>
          <cell r="I15">
            <v>0.5</v>
          </cell>
          <cell r="J15">
            <v>2.5</v>
          </cell>
          <cell r="K15">
            <v>21</v>
          </cell>
          <cell r="L15">
            <v>4</v>
          </cell>
        </row>
        <row r="16">
          <cell r="B16" t="str">
            <v>12100-0171</v>
          </cell>
          <cell r="C16">
            <v>2.2500000000000009</v>
          </cell>
          <cell r="D16">
            <v>0</v>
          </cell>
          <cell r="E16">
            <v>1</v>
          </cell>
          <cell r="F16">
            <v>12.625000000000007</v>
          </cell>
          <cell r="G16">
            <v>0</v>
          </cell>
          <cell r="H16">
            <v>35.380833333333342</v>
          </cell>
          <cell r="I16">
            <v>1.5499999999999998</v>
          </cell>
          <cell r="J16">
            <v>13.085000000000001</v>
          </cell>
          <cell r="K16">
            <v>18</v>
          </cell>
          <cell r="L16">
            <v>4</v>
          </cell>
          <cell r="M16">
            <v>4.9012500000000081</v>
          </cell>
        </row>
        <row r="17">
          <cell r="B17" t="str">
            <v>12100-0181</v>
          </cell>
          <cell r="C17">
            <v>6.75</v>
          </cell>
          <cell r="D17">
            <v>0</v>
          </cell>
          <cell r="E17">
            <v>1.0649999999999977</v>
          </cell>
          <cell r="F17">
            <v>5.0499999999999901</v>
          </cell>
          <cell r="G17">
            <v>0</v>
          </cell>
          <cell r="H17">
            <v>37.778333333333343</v>
          </cell>
          <cell r="I17">
            <v>1.5</v>
          </cell>
          <cell r="J17">
            <v>6.042500000000004</v>
          </cell>
          <cell r="K17">
            <v>21</v>
          </cell>
          <cell r="L17">
            <v>4</v>
          </cell>
          <cell r="M17">
            <v>1.5150000000000006</v>
          </cell>
        </row>
        <row r="18">
          <cell r="B18" t="str">
            <v>12100-0211</v>
          </cell>
          <cell r="C18">
            <v>6.75</v>
          </cell>
          <cell r="D18">
            <v>0</v>
          </cell>
          <cell r="E18">
            <v>1.1875</v>
          </cell>
          <cell r="F18">
            <v>5.625</v>
          </cell>
          <cell r="G18">
            <v>0</v>
          </cell>
          <cell r="H18">
            <v>60.375</v>
          </cell>
          <cell r="I18">
            <v>1</v>
          </cell>
          <cell r="J18">
            <v>23.75</v>
          </cell>
          <cell r="K18">
            <v>32.5</v>
          </cell>
          <cell r="L18">
            <v>4</v>
          </cell>
          <cell r="M18">
            <v>2.4375</v>
          </cell>
        </row>
        <row r="19">
          <cell r="B19" t="str">
            <v>12100-0221</v>
          </cell>
          <cell r="C19">
            <v>8.5</v>
          </cell>
          <cell r="D19">
            <v>0</v>
          </cell>
          <cell r="E19">
            <v>7.9149999999999849</v>
          </cell>
          <cell r="F19">
            <v>18.625</v>
          </cell>
          <cell r="G19">
            <v>10</v>
          </cell>
          <cell r="H19">
            <v>113.50499999999991</v>
          </cell>
          <cell r="I19">
            <v>1.5</v>
          </cell>
          <cell r="J19">
            <v>25.33</v>
          </cell>
          <cell r="K19">
            <v>67</v>
          </cell>
          <cell r="L19">
            <v>2</v>
          </cell>
        </row>
        <row r="20">
          <cell r="B20" t="str">
            <v>12100-0231</v>
          </cell>
          <cell r="C20">
            <v>11</v>
          </cell>
          <cell r="D20">
            <v>0</v>
          </cell>
          <cell r="E20">
            <v>2.375</v>
          </cell>
          <cell r="F20">
            <v>0</v>
          </cell>
          <cell r="G20">
            <v>7.75</v>
          </cell>
          <cell r="H20">
            <v>30.5</v>
          </cell>
          <cell r="I20">
            <v>0.5</v>
          </cell>
          <cell r="J20">
            <v>4.5</v>
          </cell>
          <cell r="K20">
            <v>41</v>
          </cell>
          <cell r="L20">
            <v>4</v>
          </cell>
        </row>
        <row r="21">
          <cell r="B21" t="str">
            <v>12100-0241</v>
          </cell>
          <cell r="C21">
            <v>2.5</v>
          </cell>
          <cell r="D21">
            <v>0</v>
          </cell>
          <cell r="E21">
            <v>1.6700000000000017</v>
          </cell>
          <cell r="F21">
            <v>18.625</v>
          </cell>
          <cell r="G21">
            <v>5.0900000000000034</v>
          </cell>
          <cell r="H21">
            <v>110.32250000000005</v>
          </cell>
          <cell r="I21">
            <v>1.5</v>
          </cell>
          <cell r="J21">
            <v>28.340000000000003</v>
          </cell>
          <cell r="K21">
            <v>47.5</v>
          </cell>
          <cell r="L21">
            <v>4</v>
          </cell>
        </row>
        <row r="22">
          <cell r="B22" t="str">
            <v>12100-0251</v>
          </cell>
          <cell r="C22">
            <v>8.5775000000000006</v>
          </cell>
          <cell r="D22">
            <v>65</v>
          </cell>
          <cell r="E22">
            <v>7.5625000000000071</v>
          </cell>
          <cell r="F22">
            <v>35.82500000000001</v>
          </cell>
          <cell r="G22">
            <v>13.635000000000005</v>
          </cell>
          <cell r="H22">
            <v>174.02333333333337</v>
          </cell>
          <cell r="I22">
            <v>3.0237499999999997</v>
          </cell>
          <cell r="J22">
            <v>66.75</v>
          </cell>
          <cell r="K22">
            <v>15.699999999999996</v>
          </cell>
          <cell r="L22">
            <v>16.000000000000007</v>
          </cell>
          <cell r="M22">
            <v>0</v>
          </cell>
        </row>
        <row r="23">
          <cell r="B23" t="str">
            <v>12100-0301</v>
          </cell>
          <cell r="C23">
            <v>3.8125</v>
          </cell>
          <cell r="D23">
            <v>0</v>
          </cell>
          <cell r="E23">
            <v>2.1875</v>
          </cell>
          <cell r="F23">
            <v>0</v>
          </cell>
          <cell r="G23">
            <v>4.125</v>
          </cell>
          <cell r="H23">
            <v>13.25</v>
          </cell>
          <cell r="I23">
            <v>0.5</v>
          </cell>
          <cell r="J23">
            <v>1.25</v>
          </cell>
          <cell r="K23">
            <v>13.875</v>
          </cell>
          <cell r="L23">
            <v>2.0625</v>
          </cell>
        </row>
        <row r="24">
          <cell r="B24" t="str">
            <v>12100-0311</v>
          </cell>
          <cell r="C24">
            <v>4.5</v>
          </cell>
          <cell r="D24">
            <v>0</v>
          </cell>
          <cell r="E24">
            <v>1.4887499999999996</v>
          </cell>
          <cell r="F24">
            <v>8.2999999999999972</v>
          </cell>
          <cell r="G24">
            <v>0</v>
          </cell>
          <cell r="H24">
            <v>35.024999999999991</v>
          </cell>
          <cell r="I24">
            <v>0.72500000000000009</v>
          </cell>
          <cell r="J24">
            <v>18.61</v>
          </cell>
          <cell r="K24">
            <v>15</v>
          </cell>
          <cell r="L24">
            <v>4</v>
          </cell>
          <cell r="M24">
            <v>4.4499999999999815</v>
          </cell>
        </row>
        <row r="25">
          <cell r="B25" t="str">
            <v>12100-0321</v>
          </cell>
          <cell r="C25">
            <v>4.5</v>
          </cell>
          <cell r="D25">
            <v>0</v>
          </cell>
          <cell r="E25">
            <v>1</v>
          </cell>
          <cell r="F25">
            <v>8.3000000000000114</v>
          </cell>
          <cell r="G25">
            <v>0</v>
          </cell>
          <cell r="H25">
            <v>24.475000000000023</v>
          </cell>
          <cell r="I25">
            <v>1</v>
          </cell>
          <cell r="J25">
            <v>22.25</v>
          </cell>
          <cell r="K25">
            <v>15</v>
          </cell>
          <cell r="L25">
            <v>4</v>
          </cell>
        </row>
        <row r="26">
          <cell r="B26" t="str">
            <v>12100-0401</v>
          </cell>
          <cell r="C26">
            <v>12.25</v>
          </cell>
          <cell r="D26">
            <v>0</v>
          </cell>
          <cell r="E26">
            <v>3</v>
          </cell>
          <cell r="F26">
            <v>0</v>
          </cell>
          <cell r="G26">
            <v>11.125</v>
          </cell>
          <cell r="H26">
            <v>27.5</v>
          </cell>
          <cell r="I26">
            <v>0</v>
          </cell>
          <cell r="J26">
            <v>7</v>
          </cell>
          <cell r="K26">
            <v>37</v>
          </cell>
          <cell r="L26">
            <v>3</v>
          </cell>
        </row>
        <row r="27">
          <cell r="B27" t="str">
            <v>12100-0411</v>
          </cell>
          <cell r="C27">
            <v>4.5</v>
          </cell>
          <cell r="D27">
            <v>0</v>
          </cell>
          <cell r="E27">
            <v>1.5950000000000006</v>
          </cell>
          <cell r="F27">
            <v>17.849999999999987</v>
          </cell>
          <cell r="G27">
            <v>0</v>
          </cell>
          <cell r="H27">
            <v>71.549999999999983</v>
          </cell>
          <cell r="I27">
            <v>1.5499999999999998</v>
          </cell>
          <cell r="J27">
            <v>20.339999999999996</v>
          </cell>
          <cell r="K27">
            <v>39</v>
          </cell>
          <cell r="L27">
            <v>10.199999999999989</v>
          </cell>
        </row>
        <row r="28">
          <cell r="B28" t="str">
            <v>12100-0421</v>
          </cell>
          <cell r="C28">
            <v>15.75</v>
          </cell>
          <cell r="D28">
            <v>208</v>
          </cell>
          <cell r="E28">
            <v>1.9387499999999989</v>
          </cell>
          <cell r="F28">
            <v>5.5749999999999318</v>
          </cell>
          <cell r="G28">
            <v>26.304999999999968</v>
          </cell>
          <cell r="H28">
            <v>57.580000000000013</v>
          </cell>
          <cell r="I28">
            <v>1.5</v>
          </cell>
          <cell r="J28">
            <v>21.199999999999996</v>
          </cell>
          <cell r="K28">
            <v>20</v>
          </cell>
          <cell r="L28">
            <v>4</v>
          </cell>
          <cell r="M28">
            <v>4.4006249999999625</v>
          </cell>
        </row>
        <row r="29">
          <cell r="B29" t="str">
            <v>12100-0501</v>
          </cell>
          <cell r="C29">
            <v>13.75</v>
          </cell>
          <cell r="D29">
            <v>0</v>
          </cell>
          <cell r="E29">
            <v>2.3125</v>
          </cell>
          <cell r="F29">
            <v>0</v>
          </cell>
          <cell r="G29">
            <v>17.125</v>
          </cell>
          <cell r="H29">
            <v>37.25</v>
          </cell>
          <cell r="I29">
            <v>1</v>
          </cell>
          <cell r="J29">
            <v>5.5</v>
          </cell>
          <cell r="K29">
            <v>28.5</v>
          </cell>
          <cell r="L29">
            <v>4</v>
          </cell>
        </row>
        <row r="30">
          <cell r="B30" t="str">
            <v>12100-0511</v>
          </cell>
          <cell r="C30">
            <v>4.5</v>
          </cell>
          <cell r="D30">
            <v>0</v>
          </cell>
          <cell r="E30">
            <v>16.882499999999993</v>
          </cell>
          <cell r="F30">
            <v>13.199999999999989</v>
          </cell>
          <cell r="G30">
            <v>0</v>
          </cell>
          <cell r="H30">
            <v>67.679999999999978</v>
          </cell>
          <cell r="I30">
            <v>1.5</v>
          </cell>
          <cell r="J30">
            <v>22.33</v>
          </cell>
          <cell r="K30">
            <v>38.5</v>
          </cell>
          <cell r="L30">
            <v>4</v>
          </cell>
          <cell r="M30">
            <v>4.2075000000000102</v>
          </cell>
        </row>
        <row r="31">
          <cell r="B31" t="str">
            <v>12100-0521</v>
          </cell>
          <cell r="C31">
            <v>4.5</v>
          </cell>
          <cell r="D31">
            <v>0</v>
          </cell>
          <cell r="E31">
            <v>3.83</v>
          </cell>
          <cell r="F31">
            <v>5.0999999999999943</v>
          </cell>
          <cell r="G31">
            <v>0</v>
          </cell>
          <cell r="H31">
            <v>35.142499999999984</v>
          </cell>
          <cell r="I31">
            <v>1.4374999999999996</v>
          </cell>
          <cell r="J31">
            <v>6.3350000000000009</v>
          </cell>
          <cell r="K31">
            <v>16</v>
          </cell>
          <cell r="L31">
            <v>4</v>
          </cell>
          <cell r="M31">
            <v>4.1099999999999923</v>
          </cell>
        </row>
        <row r="32">
          <cell r="B32" t="str">
            <v>12100-0531</v>
          </cell>
          <cell r="C32">
            <v>4.5</v>
          </cell>
          <cell r="D32">
            <v>0</v>
          </cell>
          <cell r="E32">
            <v>18.632499999999993</v>
          </cell>
          <cell r="F32">
            <v>13.199999999999989</v>
          </cell>
          <cell r="G32">
            <v>0</v>
          </cell>
          <cell r="H32">
            <v>69.679999999999978</v>
          </cell>
          <cell r="I32">
            <v>1.5</v>
          </cell>
          <cell r="J32">
            <v>22.33</v>
          </cell>
          <cell r="K32">
            <v>38.5</v>
          </cell>
          <cell r="L32">
            <v>4</v>
          </cell>
          <cell r="M32">
            <v>4.2075000000000102</v>
          </cell>
        </row>
        <row r="33">
          <cell r="B33" t="str">
            <v>12100-0541</v>
          </cell>
          <cell r="C33">
            <v>7</v>
          </cell>
          <cell r="D33">
            <v>200</v>
          </cell>
          <cell r="E33">
            <v>4.2749999999999968</v>
          </cell>
          <cell r="F33">
            <v>11.212500000000048</v>
          </cell>
          <cell r="G33">
            <v>9.9999999999999982</v>
          </cell>
          <cell r="H33">
            <v>133.49000000000012</v>
          </cell>
          <cell r="I33">
            <v>5.0375000000000023</v>
          </cell>
          <cell r="J33">
            <v>20.351249999999997</v>
          </cell>
          <cell r="K33">
            <v>53.625</v>
          </cell>
          <cell r="L33">
            <v>18</v>
          </cell>
        </row>
        <row r="34">
          <cell r="B34" t="str">
            <v>12100-0551</v>
          </cell>
          <cell r="C34">
            <v>6.75</v>
          </cell>
          <cell r="D34">
            <v>0</v>
          </cell>
          <cell r="E34">
            <v>20.042500000000004</v>
          </cell>
          <cell r="F34">
            <v>16.800000000000011</v>
          </cell>
          <cell r="G34">
            <v>0</v>
          </cell>
          <cell r="H34">
            <v>77.670000000000016</v>
          </cell>
          <cell r="I34">
            <v>1</v>
          </cell>
          <cell r="J34">
            <v>26.92</v>
          </cell>
          <cell r="K34">
            <v>64</v>
          </cell>
          <cell r="L34">
            <v>4</v>
          </cell>
          <cell r="M34">
            <v>5.3549999999999898</v>
          </cell>
        </row>
        <row r="35">
          <cell r="B35" t="str">
            <v>12100-0561</v>
          </cell>
          <cell r="C35">
            <v>4.5000000000000009</v>
          </cell>
          <cell r="D35">
            <v>0</v>
          </cell>
          <cell r="E35">
            <v>7.0337500000000013</v>
          </cell>
          <cell r="F35">
            <v>15.235000000000046</v>
          </cell>
          <cell r="G35">
            <v>0</v>
          </cell>
          <cell r="H35">
            <v>103.23249999999997</v>
          </cell>
          <cell r="I35">
            <v>3.6499999999999995</v>
          </cell>
          <cell r="J35">
            <v>20.754999999999999</v>
          </cell>
          <cell r="K35">
            <v>20.286249999999995</v>
          </cell>
          <cell r="L35">
            <v>18.867500000000007</v>
          </cell>
        </row>
        <row r="36">
          <cell r="B36" t="str">
            <v>12100-0571</v>
          </cell>
          <cell r="C36">
            <v>4.5</v>
          </cell>
          <cell r="D36">
            <v>0</v>
          </cell>
          <cell r="E36">
            <v>18.567500000000003</v>
          </cell>
          <cell r="F36">
            <v>8.7333333333333343</v>
          </cell>
          <cell r="G36">
            <v>0</v>
          </cell>
          <cell r="H36">
            <v>85.925833333333344</v>
          </cell>
          <cell r="I36">
            <v>1.5</v>
          </cell>
          <cell r="J36">
            <v>27.770000000000003</v>
          </cell>
          <cell r="K36">
            <v>19.25</v>
          </cell>
          <cell r="L36">
            <v>4</v>
          </cell>
          <cell r="M36">
            <v>5.5675000000000097</v>
          </cell>
        </row>
        <row r="37">
          <cell r="B37" t="str">
            <v>12100-0581</v>
          </cell>
          <cell r="C37">
            <v>5.6250000000000071</v>
          </cell>
          <cell r="D37">
            <v>0</v>
          </cell>
          <cell r="E37">
            <v>0.89499999999999602</v>
          </cell>
          <cell r="F37">
            <v>6.6999999999999886</v>
          </cell>
          <cell r="G37">
            <v>0</v>
          </cell>
          <cell r="H37">
            <v>27.395000000000024</v>
          </cell>
          <cell r="I37">
            <v>0</v>
          </cell>
          <cell r="J37">
            <v>0</v>
          </cell>
          <cell r="K37">
            <v>14.000000000000014</v>
          </cell>
          <cell r="L37">
            <v>4</v>
          </cell>
          <cell r="M37">
            <v>4.1875000000000284</v>
          </cell>
        </row>
        <row r="38">
          <cell r="B38" t="str">
            <v>13100-0101</v>
          </cell>
          <cell r="C38">
            <v>4.5100000000000051</v>
          </cell>
          <cell r="D38">
            <v>0</v>
          </cell>
          <cell r="E38">
            <v>5.7600000000000051</v>
          </cell>
          <cell r="F38">
            <v>61.200000000000045</v>
          </cell>
          <cell r="G38">
            <v>5.5100000000000051</v>
          </cell>
          <cell r="H38">
            <v>147.51499999999993</v>
          </cell>
          <cell r="I38">
            <v>1.5</v>
          </cell>
          <cell r="J38">
            <v>105.04000000000002</v>
          </cell>
          <cell r="K38">
            <v>5</v>
          </cell>
          <cell r="L38">
            <v>4</v>
          </cell>
          <cell r="M38">
            <v>30.599999999999966</v>
          </cell>
        </row>
        <row r="39">
          <cell r="B39" t="str">
            <v>13100-0151</v>
          </cell>
          <cell r="C39">
            <v>7</v>
          </cell>
          <cell r="D39">
            <v>0</v>
          </cell>
          <cell r="E39">
            <v>0.5</v>
          </cell>
          <cell r="F39">
            <v>84.149999999999949</v>
          </cell>
          <cell r="G39">
            <v>10.990000000000009</v>
          </cell>
          <cell r="H39">
            <v>181.48000000000008</v>
          </cell>
          <cell r="I39">
            <v>2</v>
          </cell>
          <cell r="J39">
            <v>104.04</v>
          </cell>
          <cell r="K39">
            <v>2.5</v>
          </cell>
          <cell r="L39">
            <v>4</v>
          </cell>
          <cell r="M39">
            <v>26.009999999999962</v>
          </cell>
        </row>
        <row r="40">
          <cell r="B40" t="str">
            <v>13100-0201</v>
          </cell>
          <cell r="C40">
            <v>18</v>
          </cell>
          <cell r="D40">
            <v>120</v>
          </cell>
          <cell r="E40">
            <v>3.4350000000000023</v>
          </cell>
          <cell r="F40">
            <v>61.680000000000035</v>
          </cell>
          <cell r="G40">
            <v>19.025000000000006</v>
          </cell>
          <cell r="H40">
            <v>226.66999999999973</v>
          </cell>
          <cell r="I40">
            <v>2</v>
          </cell>
          <cell r="J40">
            <v>63.870000000000005</v>
          </cell>
          <cell r="K40">
            <v>0</v>
          </cell>
          <cell r="L40">
            <v>8</v>
          </cell>
          <cell r="M40">
            <v>0</v>
          </cell>
        </row>
        <row r="41">
          <cell r="B41" t="str">
            <v>14100-0101</v>
          </cell>
          <cell r="C41">
            <v>2.6875</v>
          </cell>
          <cell r="D41">
            <v>0</v>
          </cell>
          <cell r="E41">
            <v>2.1875</v>
          </cell>
          <cell r="F41">
            <v>46.25</v>
          </cell>
          <cell r="G41">
            <v>5.4375</v>
          </cell>
          <cell r="H41">
            <v>89.875</v>
          </cell>
          <cell r="I41">
            <v>0.75</v>
          </cell>
          <cell r="J41">
            <v>63.649999999999977</v>
          </cell>
          <cell r="K41">
            <v>0.375</v>
          </cell>
          <cell r="L41">
            <v>2</v>
          </cell>
          <cell r="M41">
            <v>9.2500000000000284</v>
          </cell>
        </row>
        <row r="42">
          <cell r="B42" t="str">
            <v>14100-0151</v>
          </cell>
          <cell r="C42">
            <v>8</v>
          </cell>
          <cell r="D42">
            <v>0</v>
          </cell>
          <cell r="E42">
            <v>1.1749999999999972</v>
          </cell>
          <cell r="F42">
            <v>98.174999999999955</v>
          </cell>
          <cell r="G42">
            <v>7.7424999999999997</v>
          </cell>
          <cell r="H42">
            <v>211.99249999999998</v>
          </cell>
          <cell r="I42">
            <v>2</v>
          </cell>
          <cell r="J42">
            <v>97.39</v>
          </cell>
          <cell r="K42">
            <v>3.0999999999999943</v>
          </cell>
          <cell r="L42">
            <v>4</v>
          </cell>
          <cell r="M42">
            <v>44.625</v>
          </cell>
        </row>
        <row r="43">
          <cell r="B43" t="str">
            <v>14100-0201</v>
          </cell>
          <cell r="C43">
            <v>8</v>
          </cell>
          <cell r="D43">
            <v>0</v>
          </cell>
          <cell r="E43">
            <v>1.5</v>
          </cell>
          <cell r="F43">
            <v>64.975000000000009</v>
          </cell>
          <cell r="G43">
            <v>8.125</v>
          </cell>
          <cell r="H43">
            <v>183</v>
          </cell>
          <cell r="I43">
            <v>2</v>
          </cell>
          <cell r="J43">
            <v>25.125</v>
          </cell>
          <cell r="K43">
            <v>4</v>
          </cell>
          <cell r="L43">
            <v>4</v>
          </cell>
          <cell r="M43">
            <v>8.1249999999999858</v>
          </cell>
        </row>
        <row r="44">
          <cell r="B44" t="str">
            <v>15100-0001</v>
          </cell>
          <cell r="C44">
            <v>3.791249999999998</v>
          </cell>
          <cell r="D44">
            <v>0</v>
          </cell>
          <cell r="E44">
            <v>5.4149999999999991</v>
          </cell>
          <cell r="F44">
            <v>86.800000000000011</v>
          </cell>
          <cell r="G44">
            <v>9.4924999999999997</v>
          </cell>
          <cell r="H44">
            <v>174.04499999999996</v>
          </cell>
          <cell r="I44">
            <v>2</v>
          </cell>
          <cell r="J44">
            <v>148</v>
          </cell>
          <cell r="K44">
            <v>2.5</v>
          </cell>
          <cell r="L44">
            <v>4</v>
          </cell>
          <cell r="M44">
            <v>32.550000000000026</v>
          </cell>
        </row>
        <row r="45">
          <cell r="B45" t="str">
            <v>15100-0011</v>
          </cell>
          <cell r="C45">
            <v>6.75</v>
          </cell>
          <cell r="D45">
            <v>0</v>
          </cell>
          <cell r="E45">
            <v>3.5100000000000051</v>
          </cell>
          <cell r="F45">
            <v>61.199999999999953</v>
          </cell>
          <cell r="G45">
            <v>0</v>
          </cell>
          <cell r="H45">
            <v>156.03500000000008</v>
          </cell>
          <cell r="I45">
            <v>1.5</v>
          </cell>
          <cell r="J45">
            <v>105.04000000000002</v>
          </cell>
          <cell r="K45">
            <v>4</v>
          </cell>
          <cell r="L45">
            <v>4</v>
          </cell>
          <cell r="M45">
            <v>19.889999999999986</v>
          </cell>
        </row>
        <row r="46">
          <cell r="B46" t="str">
            <v>15100-0021</v>
          </cell>
          <cell r="C46">
            <v>6.75</v>
          </cell>
          <cell r="D46">
            <v>0</v>
          </cell>
          <cell r="E46">
            <v>8.1599999999999966</v>
          </cell>
          <cell r="F46">
            <v>12</v>
          </cell>
          <cell r="G46">
            <v>0</v>
          </cell>
          <cell r="H46">
            <v>77.38</v>
          </cell>
          <cell r="I46">
            <v>2</v>
          </cell>
          <cell r="J46">
            <v>33.139999999999986</v>
          </cell>
          <cell r="K46">
            <v>2</v>
          </cell>
          <cell r="L46">
            <v>4</v>
          </cell>
          <cell r="M46">
            <v>6.2400000000000375</v>
          </cell>
        </row>
        <row r="47">
          <cell r="B47" t="str">
            <v>15100-0031</v>
          </cell>
          <cell r="C47">
            <v>6.75</v>
          </cell>
          <cell r="D47">
            <v>0</v>
          </cell>
          <cell r="E47">
            <v>13.902500000000003</v>
          </cell>
          <cell r="F47">
            <v>0</v>
          </cell>
          <cell r="G47">
            <v>0</v>
          </cell>
          <cell r="H47">
            <v>88.77694444444441</v>
          </cell>
          <cell r="I47">
            <v>2</v>
          </cell>
          <cell r="J47">
            <v>57.110000000000014</v>
          </cell>
          <cell r="K47">
            <v>3.5</v>
          </cell>
          <cell r="L47">
            <v>4</v>
          </cell>
          <cell r="M47">
            <v>9.9900000000000375</v>
          </cell>
        </row>
        <row r="48">
          <cell r="B48" t="str">
            <v>15100-0041</v>
          </cell>
          <cell r="C48">
            <v>5.25</v>
          </cell>
          <cell r="D48">
            <v>0</v>
          </cell>
          <cell r="E48">
            <v>9.5</v>
          </cell>
          <cell r="F48">
            <v>24.974999999999987</v>
          </cell>
          <cell r="G48">
            <v>0</v>
          </cell>
          <cell r="H48">
            <v>109.84875000000004</v>
          </cell>
          <cell r="I48">
            <v>2</v>
          </cell>
          <cell r="J48">
            <v>57.110000000000014</v>
          </cell>
          <cell r="K48">
            <v>2.5</v>
          </cell>
          <cell r="L48">
            <v>4</v>
          </cell>
          <cell r="M48">
            <v>10.822500000000005</v>
          </cell>
        </row>
        <row r="49">
          <cell r="B49" t="str">
            <v>15100-0051</v>
          </cell>
          <cell r="C49">
            <v>1.75</v>
          </cell>
          <cell r="D49">
            <v>0</v>
          </cell>
          <cell r="E49">
            <v>0.7949999999999946</v>
          </cell>
          <cell r="F49">
            <v>20.40000000000002</v>
          </cell>
          <cell r="G49">
            <v>3.0449999999999946</v>
          </cell>
          <cell r="H49">
            <v>59.189999999999969</v>
          </cell>
          <cell r="I49">
            <v>1.5</v>
          </cell>
          <cell r="J49">
            <v>35.179999999999993</v>
          </cell>
          <cell r="K49">
            <v>20</v>
          </cell>
          <cell r="L49">
            <v>4</v>
          </cell>
          <cell r="M49">
            <v>6.6300000000000239</v>
          </cell>
        </row>
      </sheetData>
      <sheetData sheetId="1">
        <row r="1">
          <cell r="D1" t="str">
            <v>PROJECT/DRG.NO/DU NAME</v>
          </cell>
        </row>
      </sheetData>
      <sheetData sheetId="2"/>
      <sheetData sheetId="3"/>
      <sheetData sheetId="4"/>
      <sheetData sheetId="5" refreshError="1"/>
      <sheetData sheetId="6"/>
      <sheetData sheetId="7"/>
      <sheetData sheetId="8"/>
      <sheetData sheetId="9" refreshError="1"/>
      <sheetData sheetId="10"/>
      <sheetData sheetId="11"/>
      <sheetData sheetId="12"/>
      <sheetData sheetId="13" refreshError="1"/>
      <sheetData sheetId="14"/>
      <sheetData sheetId="15"/>
      <sheetData sheetId="16"/>
      <sheetData sheetId="17"/>
      <sheetData sheetId="18" refreshError="1"/>
      <sheetData sheetId="19" refreshError="1"/>
      <sheetData sheetId="20"/>
      <sheetData sheetId="2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truction Equipment"/>
      <sheetName val="Industrial Machinery"/>
      <sheetName val="Industrial Products"/>
      <sheetName val="MIPD Common"/>
      <sheetName val="HO"/>
      <sheetName val="Master"/>
    </sheetNames>
    <sheetDataSet>
      <sheetData sheetId="0"/>
      <sheetData sheetId="1"/>
      <sheetData sheetId="2"/>
      <sheetData sheetId="3"/>
      <sheetData sheetId="4"/>
      <sheetData sheetId="5">
        <row r="2">
          <cell r="AF2">
            <v>230052</v>
          </cell>
        </row>
        <row r="3">
          <cell r="AF3">
            <v>230070</v>
          </cell>
        </row>
        <row r="4">
          <cell r="AF4">
            <v>230149</v>
          </cell>
        </row>
        <row r="5">
          <cell r="AF5">
            <v>230185</v>
          </cell>
        </row>
        <row r="6">
          <cell r="AF6">
            <v>230536</v>
          </cell>
        </row>
        <row r="7">
          <cell r="AF7">
            <v>950540</v>
          </cell>
        </row>
        <row r="8">
          <cell r="AF8">
            <v>230158</v>
          </cell>
        </row>
        <row r="9">
          <cell r="AF9">
            <v>950726</v>
          </cell>
        </row>
        <row r="10">
          <cell r="AF10">
            <v>230178</v>
          </cell>
        </row>
        <row r="11">
          <cell r="AF11">
            <v>72194</v>
          </cell>
        </row>
        <row r="12">
          <cell r="AF12">
            <v>332947</v>
          </cell>
        </row>
        <row r="13">
          <cell r="AF13">
            <v>75071</v>
          </cell>
        </row>
        <row r="14">
          <cell r="AF14">
            <v>75187</v>
          </cell>
        </row>
        <row r="15">
          <cell r="AF15">
            <v>245037</v>
          </cell>
        </row>
        <row r="16">
          <cell r="AF16">
            <v>245043</v>
          </cell>
        </row>
        <row r="17">
          <cell r="AF17">
            <v>245113</v>
          </cell>
        </row>
        <row r="18">
          <cell r="AF18">
            <v>245222</v>
          </cell>
        </row>
        <row r="19">
          <cell r="AF19">
            <v>245229</v>
          </cell>
        </row>
        <row r="20">
          <cell r="AF20">
            <v>262268</v>
          </cell>
        </row>
        <row r="21">
          <cell r="AF21">
            <v>262358</v>
          </cell>
        </row>
        <row r="22">
          <cell r="AF22">
            <v>262010</v>
          </cell>
        </row>
        <row r="23">
          <cell r="AF23">
            <v>262065</v>
          </cell>
        </row>
        <row r="24">
          <cell r="AF24">
            <v>58585</v>
          </cell>
        </row>
        <row r="25">
          <cell r="AF25">
            <v>46338</v>
          </cell>
        </row>
        <row r="26">
          <cell r="AF26">
            <v>58676</v>
          </cell>
        </row>
        <row r="27">
          <cell r="AF27">
            <v>58532</v>
          </cell>
        </row>
        <row r="28">
          <cell r="AF28">
            <v>134050</v>
          </cell>
        </row>
        <row r="29">
          <cell r="AF29">
            <v>134139</v>
          </cell>
        </row>
        <row r="30">
          <cell r="AF30">
            <v>134171</v>
          </cell>
        </row>
        <row r="31">
          <cell r="AF31">
            <v>66428</v>
          </cell>
        </row>
        <row r="32">
          <cell r="AF32">
            <v>134055</v>
          </cell>
        </row>
        <row r="33">
          <cell r="AF33">
            <v>134306</v>
          </cell>
        </row>
        <row r="34">
          <cell r="AF34">
            <v>134039</v>
          </cell>
        </row>
        <row r="35">
          <cell r="AF35">
            <v>134059</v>
          </cell>
        </row>
        <row r="36">
          <cell r="AF36">
            <v>134122</v>
          </cell>
        </row>
        <row r="37">
          <cell r="AF37">
            <v>134074</v>
          </cell>
        </row>
        <row r="38">
          <cell r="AF38">
            <v>134167</v>
          </cell>
        </row>
        <row r="39">
          <cell r="AF39">
            <v>134123</v>
          </cell>
        </row>
        <row r="40">
          <cell r="AF40">
            <v>134064</v>
          </cell>
        </row>
        <row r="41">
          <cell r="AF41">
            <v>134305</v>
          </cell>
        </row>
        <row r="42">
          <cell r="AF42">
            <v>134343</v>
          </cell>
        </row>
        <row r="43">
          <cell r="AF43">
            <v>65540</v>
          </cell>
        </row>
        <row r="44">
          <cell r="AF44">
            <v>65832</v>
          </cell>
        </row>
        <row r="45">
          <cell r="AF45">
            <v>65490</v>
          </cell>
        </row>
        <row r="46">
          <cell r="AF46">
            <v>65549</v>
          </cell>
        </row>
        <row r="47">
          <cell r="AF47">
            <v>65556</v>
          </cell>
        </row>
        <row r="48">
          <cell r="AF48">
            <v>65660</v>
          </cell>
        </row>
        <row r="49">
          <cell r="AF49">
            <v>65679</v>
          </cell>
        </row>
        <row r="50">
          <cell r="AF50">
            <v>200111</v>
          </cell>
        </row>
        <row r="51">
          <cell r="AF51">
            <v>65655</v>
          </cell>
        </row>
        <row r="52">
          <cell r="AF52">
            <v>65297</v>
          </cell>
        </row>
        <row r="53">
          <cell r="AF53">
            <v>65963</v>
          </cell>
        </row>
        <row r="54">
          <cell r="AF54">
            <v>66233</v>
          </cell>
        </row>
        <row r="55">
          <cell r="AF55">
            <v>66055</v>
          </cell>
        </row>
        <row r="56">
          <cell r="AF56">
            <v>138906</v>
          </cell>
        </row>
        <row r="57">
          <cell r="AF57">
            <v>66313</v>
          </cell>
        </row>
        <row r="58">
          <cell r="AF58">
            <v>66334</v>
          </cell>
        </row>
        <row r="59">
          <cell r="AF59">
            <v>138905</v>
          </cell>
        </row>
        <row r="60">
          <cell r="AF60">
            <v>50607</v>
          </cell>
        </row>
        <row r="61">
          <cell r="AF61">
            <v>66401</v>
          </cell>
        </row>
        <row r="62">
          <cell r="AF62">
            <v>66246</v>
          </cell>
        </row>
        <row r="63">
          <cell r="AF63">
            <v>66228</v>
          </cell>
        </row>
        <row r="64">
          <cell r="AF64">
            <v>66316</v>
          </cell>
        </row>
        <row r="65">
          <cell r="AF65">
            <v>400024</v>
          </cell>
        </row>
        <row r="66">
          <cell r="AF66" t="str">
            <v>E 154</v>
          </cell>
        </row>
        <row r="67">
          <cell r="AF67" t="str">
            <v>E 772</v>
          </cell>
        </row>
        <row r="68">
          <cell r="AF68">
            <v>7153</v>
          </cell>
        </row>
        <row r="69">
          <cell r="AF69" t="str">
            <v>E 475</v>
          </cell>
        </row>
        <row r="70">
          <cell r="AF70" t="str">
            <v>E 498</v>
          </cell>
        </row>
        <row r="71">
          <cell r="AF71" t="str">
            <v>E 180</v>
          </cell>
        </row>
        <row r="72">
          <cell r="AF72" t="str">
            <v>E675</v>
          </cell>
        </row>
        <row r="73">
          <cell r="AF73" t="str">
            <v>E237</v>
          </cell>
        </row>
        <row r="74">
          <cell r="AF74">
            <v>2522</v>
          </cell>
        </row>
        <row r="75">
          <cell r="AF75">
            <v>6210</v>
          </cell>
        </row>
        <row r="76">
          <cell r="AF76">
            <v>7010</v>
          </cell>
        </row>
        <row r="77">
          <cell r="AF77" t="str">
            <v>E 444</v>
          </cell>
        </row>
        <row r="78">
          <cell r="AF78" t="str">
            <v>E 186</v>
          </cell>
        </row>
        <row r="79">
          <cell r="AF79">
            <v>6775</v>
          </cell>
        </row>
        <row r="80">
          <cell r="AF80">
            <v>7154</v>
          </cell>
        </row>
        <row r="81">
          <cell r="AF81" t="str">
            <v>E443</v>
          </cell>
        </row>
        <row r="82">
          <cell r="AF82" t="str">
            <v>E528</v>
          </cell>
        </row>
        <row r="83">
          <cell r="AF83">
            <v>500375</v>
          </cell>
        </row>
        <row r="84">
          <cell r="AF84">
            <v>200211</v>
          </cell>
        </row>
        <row r="85">
          <cell r="AF85">
            <v>915021</v>
          </cell>
        </row>
        <row r="86">
          <cell r="AF86">
            <v>200575</v>
          </cell>
        </row>
        <row r="87">
          <cell r="AF87">
            <v>915103</v>
          </cell>
        </row>
        <row r="88">
          <cell r="AF88">
            <v>500477</v>
          </cell>
        </row>
        <row r="89">
          <cell r="AF89">
            <v>60517</v>
          </cell>
        </row>
        <row r="90">
          <cell r="AF90">
            <v>200257</v>
          </cell>
        </row>
        <row r="91">
          <cell r="AF91">
            <v>200322</v>
          </cell>
        </row>
        <row r="92">
          <cell r="AF92">
            <v>200419</v>
          </cell>
        </row>
        <row r="93">
          <cell r="AF93">
            <v>200489</v>
          </cell>
        </row>
        <row r="94">
          <cell r="AF94">
            <v>200494</v>
          </cell>
        </row>
        <row r="95">
          <cell r="AF95">
            <v>200721</v>
          </cell>
        </row>
        <row r="96">
          <cell r="AF96">
            <v>200787</v>
          </cell>
        </row>
        <row r="97">
          <cell r="AF97">
            <v>200846</v>
          </cell>
        </row>
        <row r="98">
          <cell r="AF98">
            <v>200851</v>
          </cell>
        </row>
        <row r="99">
          <cell r="AF99">
            <v>200862</v>
          </cell>
        </row>
        <row r="100">
          <cell r="AF100">
            <v>201005</v>
          </cell>
        </row>
        <row r="101">
          <cell r="AF101">
            <v>200921</v>
          </cell>
        </row>
        <row r="102">
          <cell r="AF102">
            <v>200263</v>
          </cell>
        </row>
        <row r="103">
          <cell r="AF103">
            <v>200602</v>
          </cell>
        </row>
        <row r="104">
          <cell r="AF104">
            <v>541027</v>
          </cell>
        </row>
        <row r="105">
          <cell r="AF105">
            <v>24433</v>
          </cell>
        </row>
        <row r="106">
          <cell r="AF106">
            <v>33606</v>
          </cell>
        </row>
        <row r="107">
          <cell r="AF107">
            <v>33538</v>
          </cell>
        </row>
        <row r="108">
          <cell r="AF108">
            <v>75016</v>
          </cell>
        </row>
        <row r="109">
          <cell r="AF109">
            <v>46516</v>
          </cell>
        </row>
        <row r="110">
          <cell r="AF110">
            <v>230309</v>
          </cell>
        </row>
        <row r="111">
          <cell r="AF111">
            <v>230153</v>
          </cell>
        </row>
        <row r="112">
          <cell r="AF112">
            <v>50562</v>
          </cell>
        </row>
        <row r="113">
          <cell r="AF113">
            <v>71911</v>
          </cell>
        </row>
        <row r="114">
          <cell r="AF114">
            <v>230181</v>
          </cell>
        </row>
        <row r="115">
          <cell r="AF115">
            <v>71122</v>
          </cell>
        </row>
        <row r="116">
          <cell r="AF116">
            <v>262007</v>
          </cell>
        </row>
        <row r="117">
          <cell r="AF117">
            <v>262062</v>
          </cell>
        </row>
        <row r="118">
          <cell r="AF118">
            <v>230125</v>
          </cell>
        </row>
        <row r="119">
          <cell r="AF119">
            <v>65822</v>
          </cell>
        </row>
        <row r="120">
          <cell r="AF120">
            <v>230001</v>
          </cell>
        </row>
        <row r="121">
          <cell r="AF121">
            <v>332738</v>
          </cell>
        </row>
        <row r="122">
          <cell r="AF122">
            <v>58501</v>
          </cell>
        </row>
        <row r="123">
          <cell r="AF123">
            <v>200009</v>
          </cell>
        </row>
        <row r="124">
          <cell r="AF124">
            <v>910012</v>
          </cell>
        </row>
        <row r="125">
          <cell r="AF125">
            <v>910008</v>
          </cell>
        </row>
        <row r="126">
          <cell r="AF126">
            <v>910021</v>
          </cell>
        </row>
        <row r="127">
          <cell r="AF127">
            <v>65929</v>
          </cell>
        </row>
        <row r="128">
          <cell r="AF128">
            <v>65852</v>
          </cell>
        </row>
        <row r="129">
          <cell r="AF129">
            <v>65902</v>
          </cell>
        </row>
        <row r="130">
          <cell r="AF130">
            <v>66154</v>
          </cell>
        </row>
        <row r="131">
          <cell r="AF131">
            <v>65607</v>
          </cell>
        </row>
        <row r="132">
          <cell r="AF132">
            <v>65698</v>
          </cell>
        </row>
        <row r="133">
          <cell r="AF133">
            <v>46666</v>
          </cell>
        </row>
        <row r="134">
          <cell r="AF134">
            <v>65379</v>
          </cell>
        </row>
        <row r="135">
          <cell r="AF135">
            <v>65930</v>
          </cell>
        </row>
        <row r="136">
          <cell r="AF136">
            <v>500305</v>
          </cell>
        </row>
        <row r="137">
          <cell r="AF137">
            <v>500380</v>
          </cell>
        </row>
        <row r="138">
          <cell r="AF138">
            <v>500182</v>
          </cell>
        </row>
        <row r="139">
          <cell r="AF139">
            <v>500196</v>
          </cell>
        </row>
        <row r="140">
          <cell r="AF140">
            <v>500343</v>
          </cell>
        </row>
        <row r="141">
          <cell r="AF141">
            <v>500378</v>
          </cell>
        </row>
        <row r="142">
          <cell r="AF142">
            <v>500148</v>
          </cell>
        </row>
        <row r="143">
          <cell r="AF143">
            <v>332876</v>
          </cell>
        </row>
        <row r="144">
          <cell r="AF144">
            <v>71740</v>
          </cell>
        </row>
        <row r="145">
          <cell r="AF145">
            <v>200527</v>
          </cell>
        </row>
        <row r="146">
          <cell r="AF146">
            <v>201002</v>
          </cell>
        </row>
        <row r="147">
          <cell r="AF147">
            <v>332874</v>
          </cell>
        </row>
        <row r="148">
          <cell r="AF148">
            <v>60692</v>
          </cell>
        </row>
        <row r="149">
          <cell r="AF149">
            <v>950399</v>
          </cell>
        </row>
        <row r="150">
          <cell r="AF150">
            <v>200670</v>
          </cell>
        </row>
        <row r="151">
          <cell r="AF151">
            <v>200189</v>
          </cell>
        </row>
        <row r="152">
          <cell r="AF152">
            <v>200660</v>
          </cell>
        </row>
        <row r="153">
          <cell r="AF153">
            <v>48211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Equipment"/>
      <sheetName val="Industrial Machinery"/>
      <sheetName val="Industrial Products"/>
      <sheetName val="MIPD Common"/>
      <sheetName val="HO"/>
      <sheetName val="Master"/>
    </sheetNames>
    <sheetDataSet>
      <sheetData sheetId="0"/>
      <sheetData sheetId="1"/>
      <sheetData sheetId="2"/>
      <sheetData sheetId="3"/>
      <sheetData sheetId="4"/>
      <sheetData sheetId="5">
        <row r="2">
          <cell r="AF2">
            <v>230052</v>
          </cell>
        </row>
        <row r="3">
          <cell r="AF3">
            <v>230070</v>
          </cell>
        </row>
        <row r="4">
          <cell r="AF4">
            <v>230149</v>
          </cell>
        </row>
        <row r="5">
          <cell r="AF5">
            <v>230185</v>
          </cell>
        </row>
        <row r="6">
          <cell r="AF6">
            <v>230536</v>
          </cell>
        </row>
        <row r="7">
          <cell r="AF7">
            <v>950540</v>
          </cell>
        </row>
        <row r="8">
          <cell r="AF8">
            <v>230158</v>
          </cell>
        </row>
        <row r="9">
          <cell r="AF9">
            <v>950726</v>
          </cell>
        </row>
        <row r="10">
          <cell r="AF10">
            <v>230178</v>
          </cell>
        </row>
        <row r="11">
          <cell r="AF11">
            <v>72194</v>
          </cell>
        </row>
        <row r="12">
          <cell r="AF12">
            <v>332947</v>
          </cell>
        </row>
        <row r="13">
          <cell r="AF13">
            <v>75071</v>
          </cell>
        </row>
        <row r="14">
          <cell r="AF14">
            <v>75187</v>
          </cell>
        </row>
        <row r="15">
          <cell r="AF15">
            <v>245037</v>
          </cell>
        </row>
        <row r="16">
          <cell r="AF16">
            <v>245043</v>
          </cell>
        </row>
        <row r="17">
          <cell r="AF17">
            <v>245113</v>
          </cell>
        </row>
        <row r="18">
          <cell r="AF18">
            <v>245222</v>
          </cell>
        </row>
        <row r="19">
          <cell r="AF19">
            <v>245229</v>
          </cell>
        </row>
        <row r="20">
          <cell r="AF20">
            <v>262268</v>
          </cell>
        </row>
        <row r="21">
          <cell r="AF21">
            <v>262358</v>
          </cell>
        </row>
        <row r="22">
          <cell r="AF22">
            <v>262010</v>
          </cell>
        </row>
        <row r="23">
          <cell r="AF23">
            <v>262065</v>
          </cell>
        </row>
        <row r="24">
          <cell r="AF24">
            <v>58585</v>
          </cell>
        </row>
        <row r="25">
          <cell r="AF25">
            <v>46338</v>
          </cell>
        </row>
        <row r="26">
          <cell r="AF26">
            <v>58676</v>
          </cell>
        </row>
        <row r="27">
          <cell r="AF27">
            <v>58532</v>
          </cell>
        </row>
        <row r="28">
          <cell r="AF28">
            <v>134050</v>
          </cell>
        </row>
        <row r="29">
          <cell r="AF29">
            <v>134139</v>
          </cell>
        </row>
        <row r="30">
          <cell r="AF30">
            <v>134171</v>
          </cell>
        </row>
        <row r="31">
          <cell r="AF31">
            <v>66428</v>
          </cell>
        </row>
        <row r="32">
          <cell r="AF32">
            <v>134055</v>
          </cell>
        </row>
        <row r="33">
          <cell r="AF33">
            <v>134306</v>
          </cell>
        </row>
        <row r="34">
          <cell r="AF34">
            <v>134039</v>
          </cell>
        </row>
        <row r="35">
          <cell r="AF35">
            <v>134059</v>
          </cell>
        </row>
        <row r="36">
          <cell r="AF36">
            <v>134122</v>
          </cell>
        </row>
        <row r="37">
          <cell r="AF37">
            <v>134074</v>
          </cell>
        </row>
        <row r="38">
          <cell r="AF38">
            <v>134167</v>
          </cell>
        </row>
        <row r="39">
          <cell r="AF39">
            <v>134123</v>
          </cell>
        </row>
        <row r="40">
          <cell r="AF40">
            <v>134064</v>
          </cell>
        </row>
        <row r="41">
          <cell r="AF41">
            <v>134305</v>
          </cell>
        </row>
        <row r="42">
          <cell r="AF42">
            <v>134343</v>
          </cell>
        </row>
        <row r="43">
          <cell r="AF43">
            <v>65540</v>
          </cell>
        </row>
        <row r="44">
          <cell r="AF44">
            <v>65832</v>
          </cell>
        </row>
        <row r="45">
          <cell r="AF45">
            <v>65490</v>
          </cell>
        </row>
        <row r="46">
          <cell r="AF46">
            <v>65549</v>
          </cell>
        </row>
        <row r="47">
          <cell r="AF47">
            <v>65556</v>
          </cell>
        </row>
        <row r="48">
          <cell r="AF48">
            <v>65660</v>
          </cell>
        </row>
        <row r="49">
          <cell r="AF49">
            <v>65679</v>
          </cell>
        </row>
        <row r="50">
          <cell r="AF50">
            <v>200111</v>
          </cell>
        </row>
        <row r="51">
          <cell r="AF51">
            <v>65655</v>
          </cell>
        </row>
        <row r="52">
          <cell r="AF52">
            <v>65297</v>
          </cell>
        </row>
        <row r="53">
          <cell r="AF53">
            <v>65963</v>
          </cell>
        </row>
        <row r="54">
          <cell r="AF54">
            <v>66233</v>
          </cell>
        </row>
        <row r="55">
          <cell r="AF55">
            <v>66055</v>
          </cell>
        </row>
        <row r="56">
          <cell r="AF56">
            <v>138906</v>
          </cell>
        </row>
        <row r="57">
          <cell r="AF57">
            <v>66313</v>
          </cell>
        </row>
        <row r="58">
          <cell r="AF58">
            <v>66334</v>
          </cell>
        </row>
        <row r="59">
          <cell r="AF59">
            <v>138905</v>
          </cell>
        </row>
        <row r="60">
          <cell r="AF60">
            <v>50607</v>
          </cell>
        </row>
        <row r="61">
          <cell r="AF61">
            <v>66401</v>
          </cell>
        </row>
        <row r="62">
          <cell r="AF62">
            <v>66246</v>
          </cell>
        </row>
        <row r="63">
          <cell r="AF63">
            <v>66228</v>
          </cell>
        </row>
        <row r="64">
          <cell r="AF64">
            <v>66316</v>
          </cell>
        </row>
        <row r="65">
          <cell r="AF65">
            <v>400024</v>
          </cell>
        </row>
        <row r="66">
          <cell r="AF66" t="str">
            <v>E 154</v>
          </cell>
        </row>
        <row r="67">
          <cell r="AF67" t="str">
            <v>E 772</v>
          </cell>
        </row>
        <row r="68">
          <cell r="AF68">
            <v>7153</v>
          </cell>
        </row>
        <row r="69">
          <cell r="AF69" t="str">
            <v>E 475</v>
          </cell>
        </row>
        <row r="70">
          <cell r="AF70" t="str">
            <v>E 498</v>
          </cell>
        </row>
        <row r="71">
          <cell r="AF71" t="str">
            <v>E 180</v>
          </cell>
        </row>
        <row r="72">
          <cell r="AF72" t="str">
            <v>E675</v>
          </cell>
        </row>
        <row r="73">
          <cell r="AF73" t="str">
            <v>E237</v>
          </cell>
        </row>
        <row r="74">
          <cell r="AF74">
            <v>2522</v>
          </cell>
        </row>
        <row r="75">
          <cell r="AF75">
            <v>6210</v>
          </cell>
        </row>
        <row r="76">
          <cell r="AF76">
            <v>7010</v>
          </cell>
        </row>
        <row r="77">
          <cell r="AF77" t="str">
            <v>E 444</v>
          </cell>
        </row>
        <row r="78">
          <cell r="AF78" t="str">
            <v>E 186</v>
          </cell>
        </row>
        <row r="79">
          <cell r="AF79">
            <v>6775</v>
          </cell>
        </row>
        <row r="80">
          <cell r="AF80">
            <v>7154</v>
          </cell>
        </row>
        <row r="81">
          <cell r="AF81" t="str">
            <v>E443</v>
          </cell>
        </row>
        <row r="82">
          <cell r="AF82" t="str">
            <v>E528</v>
          </cell>
        </row>
        <row r="83">
          <cell r="AF83">
            <v>500375</v>
          </cell>
        </row>
        <row r="84">
          <cell r="AF84">
            <v>200211</v>
          </cell>
        </row>
        <row r="85">
          <cell r="AF85">
            <v>915021</v>
          </cell>
        </row>
        <row r="86">
          <cell r="AF86">
            <v>200575</v>
          </cell>
        </row>
        <row r="87">
          <cell r="AF87">
            <v>915103</v>
          </cell>
        </row>
        <row r="88">
          <cell r="AF88">
            <v>500477</v>
          </cell>
        </row>
        <row r="89">
          <cell r="AF89">
            <v>60517</v>
          </cell>
        </row>
        <row r="90">
          <cell r="AF90">
            <v>200257</v>
          </cell>
        </row>
        <row r="91">
          <cell r="AF91">
            <v>200322</v>
          </cell>
        </row>
        <row r="92">
          <cell r="AF92">
            <v>200419</v>
          </cell>
        </row>
        <row r="93">
          <cell r="AF93">
            <v>200489</v>
          </cell>
        </row>
        <row r="94">
          <cell r="AF94">
            <v>200494</v>
          </cell>
        </row>
        <row r="95">
          <cell r="AF95">
            <v>200721</v>
          </cell>
        </row>
        <row r="96">
          <cell r="AF96">
            <v>200787</v>
          </cell>
        </row>
        <row r="97">
          <cell r="AF97">
            <v>200846</v>
          </cell>
        </row>
        <row r="98">
          <cell r="AF98">
            <v>200851</v>
          </cell>
        </row>
        <row r="99">
          <cell r="AF99">
            <v>200862</v>
          </cell>
        </row>
        <row r="100">
          <cell r="AF100">
            <v>201005</v>
          </cell>
        </row>
        <row r="101">
          <cell r="AF101">
            <v>200921</v>
          </cell>
        </row>
        <row r="102">
          <cell r="AF102">
            <v>200263</v>
          </cell>
        </row>
        <row r="103">
          <cell r="AF103">
            <v>200602</v>
          </cell>
        </row>
        <row r="104">
          <cell r="AF104">
            <v>541027</v>
          </cell>
        </row>
        <row r="105">
          <cell r="AF105">
            <v>24433</v>
          </cell>
        </row>
        <row r="106">
          <cell r="AF106">
            <v>33606</v>
          </cell>
        </row>
        <row r="107">
          <cell r="AF107">
            <v>33538</v>
          </cell>
        </row>
        <row r="108">
          <cell r="AF108">
            <v>75016</v>
          </cell>
        </row>
        <row r="109">
          <cell r="AF109">
            <v>46516</v>
          </cell>
        </row>
        <row r="110">
          <cell r="AF110">
            <v>230309</v>
          </cell>
        </row>
        <row r="111">
          <cell r="AF111">
            <v>230153</v>
          </cell>
        </row>
        <row r="112">
          <cell r="AF112">
            <v>50562</v>
          </cell>
        </row>
        <row r="113">
          <cell r="AF113">
            <v>71911</v>
          </cell>
        </row>
        <row r="114">
          <cell r="AF114">
            <v>230181</v>
          </cell>
        </row>
        <row r="115">
          <cell r="AF115">
            <v>71122</v>
          </cell>
        </row>
        <row r="116">
          <cell r="AF116">
            <v>262007</v>
          </cell>
        </row>
        <row r="117">
          <cell r="AF117">
            <v>262062</v>
          </cell>
        </row>
        <row r="118">
          <cell r="AF118">
            <v>230125</v>
          </cell>
        </row>
        <row r="119">
          <cell r="AF119">
            <v>65822</v>
          </cell>
        </row>
        <row r="120">
          <cell r="AF120">
            <v>230001</v>
          </cell>
        </row>
        <row r="121">
          <cell r="AF121">
            <v>332738</v>
          </cell>
        </row>
        <row r="122">
          <cell r="AF122">
            <v>58501</v>
          </cell>
        </row>
        <row r="123">
          <cell r="AF123">
            <v>200009</v>
          </cell>
        </row>
        <row r="124">
          <cell r="AF124">
            <v>910012</v>
          </cell>
        </row>
        <row r="125">
          <cell r="AF125">
            <v>910008</v>
          </cell>
        </row>
        <row r="126">
          <cell r="AF126">
            <v>910021</v>
          </cell>
        </row>
        <row r="127">
          <cell r="AF127">
            <v>65929</v>
          </cell>
        </row>
        <row r="128">
          <cell r="AF128">
            <v>65852</v>
          </cell>
        </row>
        <row r="129">
          <cell r="AF129">
            <v>65902</v>
          </cell>
        </row>
        <row r="130">
          <cell r="AF130">
            <v>66154</v>
          </cell>
        </row>
        <row r="131">
          <cell r="AF131">
            <v>65607</v>
          </cell>
        </row>
        <row r="132">
          <cell r="AF132">
            <v>65698</v>
          </cell>
        </row>
        <row r="133">
          <cell r="AF133">
            <v>46666</v>
          </cell>
        </row>
        <row r="134">
          <cell r="AF134">
            <v>65379</v>
          </cell>
        </row>
        <row r="135">
          <cell r="AF135">
            <v>65930</v>
          </cell>
        </row>
        <row r="136">
          <cell r="AF136">
            <v>500305</v>
          </cell>
        </row>
        <row r="137">
          <cell r="AF137">
            <v>500380</v>
          </cell>
        </row>
        <row r="138">
          <cell r="AF138">
            <v>500182</v>
          </cell>
        </row>
        <row r="139">
          <cell r="AF139">
            <v>500196</v>
          </cell>
        </row>
        <row r="140">
          <cell r="AF140">
            <v>500343</v>
          </cell>
        </row>
        <row r="141">
          <cell r="AF141">
            <v>500378</v>
          </cell>
        </row>
        <row r="142">
          <cell r="AF142">
            <v>500148</v>
          </cell>
        </row>
        <row r="143">
          <cell r="AF143">
            <v>332876</v>
          </cell>
        </row>
        <row r="144">
          <cell r="AF144">
            <v>71740</v>
          </cell>
        </row>
        <row r="145">
          <cell r="AF145">
            <v>200527</v>
          </cell>
        </row>
        <row r="146">
          <cell r="AF146">
            <v>201002</v>
          </cell>
        </row>
        <row r="147">
          <cell r="AF147">
            <v>332874</v>
          </cell>
        </row>
        <row r="148">
          <cell r="AF148">
            <v>60692</v>
          </cell>
        </row>
        <row r="149">
          <cell r="AF149">
            <v>950399</v>
          </cell>
        </row>
        <row r="150">
          <cell r="AF150">
            <v>200670</v>
          </cell>
        </row>
        <row r="151">
          <cell r="AF151">
            <v>200189</v>
          </cell>
        </row>
        <row r="152">
          <cell r="AF152">
            <v>200660</v>
          </cell>
        </row>
        <row r="153">
          <cell r="AF153">
            <v>48211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ruction Equipment"/>
      <sheetName val="Industrial Machinery"/>
      <sheetName val="Industrial Products"/>
      <sheetName val="MIPD Common"/>
      <sheetName val="HO"/>
      <sheetName val="Master"/>
    </sheetNames>
    <sheetDataSet>
      <sheetData sheetId="0"/>
      <sheetData sheetId="1"/>
      <sheetData sheetId="2"/>
      <sheetData sheetId="3"/>
      <sheetData sheetId="4"/>
      <sheetData sheetId="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row r="2">
          <cell r="A2">
            <v>46124</v>
          </cell>
          <cell r="C2">
            <v>0</v>
          </cell>
        </row>
        <row r="3">
          <cell r="A3">
            <v>600471</v>
          </cell>
          <cell r="C3">
            <v>0</v>
          </cell>
        </row>
        <row r="4">
          <cell r="A4">
            <v>71423</v>
          </cell>
          <cell r="C4">
            <v>0</v>
          </cell>
        </row>
        <row r="5">
          <cell r="A5">
            <v>718573</v>
          </cell>
          <cell r="C5">
            <v>0</v>
          </cell>
        </row>
        <row r="6">
          <cell r="A6">
            <v>10919</v>
          </cell>
          <cell r="C6">
            <v>0</v>
          </cell>
        </row>
        <row r="7">
          <cell r="A7">
            <v>60694</v>
          </cell>
          <cell r="C7">
            <v>0</v>
          </cell>
        </row>
        <row r="8">
          <cell r="A8">
            <v>332874</v>
          </cell>
          <cell r="C8">
            <v>0</v>
          </cell>
        </row>
        <row r="9">
          <cell r="A9">
            <v>10798</v>
          </cell>
          <cell r="C9">
            <v>0</v>
          </cell>
        </row>
        <row r="10">
          <cell r="A10">
            <v>71816</v>
          </cell>
          <cell r="C10">
            <v>0</v>
          </cell>
        </row>
        <row r="11">
          <cell r="A11">
            <v>10742</v>
          </cell>
          <cell r="C11">
            <v>0</v>
          </cell>
        </row>
        <row r="12">
          <cell r="A12">
            <v>150049</v>
          </cell>
          <cell r="C12">
            <v>0</v>
          </cell>
        </row>
        <row r="13">
          <cell r="A13">
            <v>332093</v>
          </cell>
          <cell r="C13">
            <v>0</v>
          </cell>
        </row>
        <row r="14">
          <cell r="A14">
            <v>332245</v>
          </cell>
          <cell r="C14">
            <v>0</v>
          </cell>
        </row>
        <row r="15">
          <cell r="A15">
            <v>952997</v>
          </cell>
          <cell r="C15">
            <v>0</v>
          </cell>
        </row>
        <row r="16">
          <cell r="A16">
            <v>44527</v>
          </cell>
          <cell r="C16">
            <v>0</v>
          </cell>
        </row>
        <row r="17">
          <cell r="A17">
            <v>332553</v>
          </cell>
          <cell r="C17">
            <v>0</v>
          </cell>
        </row>
        <row r="18">
          <cell r="A18">
            <v>20003698</v>
          </cell>
          <cell r="C18">
            <v>0</v>
          </cell>
        </row>
        <row r="19">
          <cell r="A19">
            <v>332361</v>
          </cell>
          <cell r="C19">
            <v>0</v>
          </cell>
        </row>
        <row r="20">
          <cell r="A20">
            <v>46475</v>
          </cell>
          <cell r="C20">
            <v>0</v>
          </cell>
        </row>
        <row r="21">
          <cell r="A21">
            <v>20004888</v>
          </cell>
          <cell r="C21">
            <v>0</v>
          </cell>
        </row>
        <row r="22">
          <cell r="A22">
            <v>45997</v>
          </cell>
          <cell r="C22">
            <v>0</v>
          </cell>
        </row>
        <row r="23">
          <cell r="A23">
            <v>11380</v>
          </cell>
          <cell r="C23">
            <v>0</v>
          </cell>
        </row>
        <row r="24">
          <cell r="A24">
            <v>955932</v>
          </cell>
          <cell r="C24">
            <v>0</v>
          </cell>
        </row>
        <row r="25">
          <cell r="A25">
            <v>20001228</v>
          </cell>
          <cell r="C25">
            <v>0</v>
          </cell>
        </row>
        <row r="26">
          <cell r="A26">
            <v>45016</v>
          </cell>
          <cell r="C26">
            <v>0</v>
          </cell>
        </row>
        <row r="27">
          <cell r="A27">
            <v>20004995</v>
          </cell>
          <cell r="C27">
            <v>0</v>
          </cell>
        </row>
        <row r="28">
          <cell r="A28">
            <v>46039</v>
          </cell>
          <cell r="C28">
            <v>0</v>
          </cell>
        </row>
        <row r="29">
          <cell r="A29">
            <v>954944</v>
          </cell>
          <cell r="C29">
            <v>0</v>
          </cell>
        </row>
        <row r="30">
          <cell r="A30">
            <v>45581</v>
          </cell>
          <cell r="C30">
            <v>0</v>
          </cell>
        </row>
        <row r="31">
          <cell r="A31">
            <v>333444</v>
          </cell>
          <cell r="C31">
            <v>0</v>
          </cell>
        </row>
        <row r="32">
          <cell r="A32">
            <v>115203</v>
          </cell>
          <cell r="C32">
            <v>0</v>
          </cell>
        </row>
        <row r="33">
          <cell r="A33">
            <v>870775</v>
          </cell>
          <cell r="C33">
            <v>0</v>
          </cell>
        </row>
        <row r="34">
          <cell r="A34">
            <v>35842</v>
          </cell>
          <cell r="C34">
            <v>0</v>
          </cell>
        </row>
        <row r="35">
          <cell r="A35">
            <v>75319</v>
          </cell>
          <cell r="C35">
            <v>0</v>
          </cell>
        </row>
        <row r="36">
          <cell r="A36">
            <v>72021</v>
          </cell>
          <cell r="C36">
            <v>0</v>
          </cell>
        </row>
        <row r="37">
          <cell r="A37">
            <v>46706</v>
          </cell>
          <cell r="C37">
            <v>0</v>
          </cell>
        </row>
        <row r="38">
          <cell r="A38">
            <v>332096</v>
          </cell>
          <cell r="C38">
            <v>0</v>
          </cell>
        </row>
        <row r="39">
          <cell r="A39">
            <v>332262</v>
          </cell>
          <cell r="C39">
            <v>0</v>
          </cell>
        </row>
        <row r="40">
          <cell r="A40">
            <v>332147</v>
          </cell>
          <cell r="C40">
            <v>0</v>
          </cell>
        </row>
        <row r="41">
          <cell r="A41">
            <v>50407</v>
          </cell>
          <cell r="C41">
            <v>0</v>
          </cell>
        </row>
        <row r="42">
          <cell r="A42">
            <v>332940</v>
          </cell>
          <cell r="C42">
            <v>0</v>
          </cell>
        </row>
        <row r="43">
          <cell r="A43">
            <v>46121</v>
          </cell>
          <cell r="C43">
            <v>0</v>
          </cell>
        </row>
        <row r="44">
          <cell r="A44">
            <v>332586</v>
          </cell>
          <cell r="C44">
            <v>0</v>
          </cell>
        </row>
        <row r="45">
          <cell r="A45">
            <v>20007080</v>
          </cell>
          <cell r="C45">
            <v>0</v>
          </cell>
        </row>
        <row r="46">
          <cell r="A46">
            <v>10754</v>
          </cell>
          <cell r="C46">
            <v>0</v>
          </cell>
        </row>
        <row r="47">
          <cell r="A47">
            <v>34574</v>
          </cell>
          <cell r="C47">
            <v>0</v>
          </cell>
        </row>
        <row r="48">
          <cell r="A48">
            <v>47093</v>
          </cell>
          <cell r="C48">
            <v>0</v>
          </cell>
        </row>
        <row r="49">
          <cell r="A49">
            <v>332225</v>
          </cell>
          <cell r="C49">
            <v>0</v>
          </cell>
        </row>
        <row r="50">
          <cell r="A50">
            <v>34608</v>
          </cell>
          <cell r="C50">
            <v>0</v>
          </cell>
        </row>
        <row r="51">
          <cell r="A51">
            <v>11076</v>
          </cell>
          <cell r="C51">
            <v>0</v>
          </cell>
        </row>
        <row r="52">
          <cell r="A52">
            <v>46900</v>
          </cell>
          <cell r="C52">
            <v>0</v>
          </cell>
        </row>
        <row r="53">
          <cell r="A53">
            <v>45976</v>
          </cell>
          <cell r="C53">
            <v>0</v>
          </cell>
        </row>
        <row r="54">
          <cell r="A54">
            <v>20005498</v>
          </cell>
          <cell r="C54">
            <v>0</v>
          </cell>
        </row>
        <row r="55">
          <cell r="A55">
            <v>20004504</v>
          </cell>
          <cell r="C55">
            <v>0</v>
          </cell>
        </row>
        <row r="56">
          <cell r="A56">
            <v>45671</v>
          </cell>
          <cell r="C56">
            <v>0</v>
          </cell>
        </row>
        <row r="57">
          <cell r="A57">
            <v>20004539</v>
          </cell>
          <cell r="C57">
            <v>0</v>
          </cell>
        </row>
        <row r="58">
          <cell r="A58">
            <v>47069</v>
          </cell>
          <cell r="C58">
            <v>0</v>
          </cell>
        </row>
        <row r="59">
          <cell r="A59">
            <v>45837</v>
          </cell>
          <cell r="C59">
            <v>0</v>
          </cell>
        </row>
        <row r="60">
          <cell r="A60">
            <v>71671</v>
          </cell>
          <cell r="C60">
            <v>0</v>
          </cell>
        </row>
        <row r="61">
          <cell r="A61">
            <v>332580</v>
          </cell>
          <cell r="C61">
            <v>0</v>
          </cell>
        </row>
        <row r="62">
          <cell r="A62">
            <v>115296</v>
          </cell>
          <cell r="C62">
            <v>0</v>
          </cell>
        </row>
        <row r="63">
          <cell r="A63">
            <v>951429</v>
          </cell>
          <cell r="C63">
            <v>0</v>
          </cell>
        </row>
        <row r="64">
          <cell r="A64">
            <v>45851</v>
          </cell>
          <cell r="C64">
            <v>0</v>
          </cell>
        </row>
        <row r="65">
          <cell r="A65">
            <v>952861</v>
          </cell>
          <cell r="C65">
            <v>0</v>
          </cell>
        </row>
        <row r="66">
          <cell r="A66">
            <v>953328</v>
          </cell>
          <cell r="C66">
            <v>0</v>
          </cell>
        </row>
        <row r="67">
          <cell r="A67">
            <v>50455</v>
          </cell>
          <cell r="C67">
            <v>0</v>
          </cell>
        </row>
        <row r="68">
          <cell r="A68">
            <v>10012145</v>
          </cell>
          <cell r="C68">
            <v>0</v>
          </cell>
        </row>
        <row r="69">
          <cell r="A69">
            <v>46320</v>
          </cell>
          <cell r="C69">
            <v>0</v>
          </cell>
        </row>
        <row r="70">
          <cell r="A70">
            <v>65545</v>
          </cell>
          <cell r="C70">
            <v>0</v>
          </cell>
        </row>
        <row r="71">
          <cell r="A71">
            <v>46156</v>
          </cell>
          <cell r="C71">
            <v>0</v>
          </cell>
        </row>
        <row r="72">
          <cell r="A72">
            <v>50548</v>
          </cell>
          <cell r="C72">
            <v>0</v>
          </cell>
        </row>
        <row r="73">
          <cell r="A73">
            <v>332771</v>
          </cell>
          <cell r="C73">
            <v>0</v>
          </cell>
        </row>
        <row r="74">
          <cell r="A74">
            <v>332804</v>
          </cell>
          <cell r="C74">
            <v>0</v>
          </cell>
        </row>
        <row r="75">
          <cell r="A75">
            <v>20004222</v>
          </cell>
          <cell r="C75">
            <v>0</v>
          </cell>
        </row>
        <row r="76">
          <cell r="A76">
            <v>398471</v>
          </cell>
          <cell r="C76">
            <v>0</v>
          </cell>
        </row>
        <row r="77">
          <cell r="A77">
            <v>333456</v>
          </cell>
          <cell r="C77">
            <v>0</v>
          </cell>
        </row>
        <row r="78">
          <cell r="A78">
            <v>47444</v>
          </cell>
          <cell r="C78">
            <v>0</v>
          </cell>
        </row>
        <row r="79">
          <cell r="A79">
            <v>20021758</v>
          </cell>
          <cell r="C79">
            <v>0</v>
          </cell>
        </row>
        <row r="80">
          <cell r="A80">
            <v>10917</v>
          </cell>
          <cell r="C80">
            <v>0</v>
          </cell>
        </row>
        <row r="81">
          <cell r="A81">
            <v>332261</v>
          </cell>
          <cell r="C81">
            <v>0</v>
          </cell>
        </row>
        <row r="82">
          <cell r="A82">
            <v>71807</v>
          </cell>
          <cell r="C82">
            <v>0</v>
          </cell>
        </row>
        <row r="83">
          <cell r="A83">
            <v>12038</v>
          </cell>
          <cell r="C83">
            <v>0</v>
          </cell>
        </row>
        <row r="84">
          <cell r="A84">
            <v>332218</v>
          </cell>
          <cell r="C84">
            <v>0</v>
          </cell>
        </row>
        <row r="85">
          <cell r="A85">
            <v>46780</v>
          </cell>
          <cell r="C85">
            <v>0</v>
          </cell>
        </row>
        <row r="86">
          <cell r="A86">
            <v>10804</v>
          </cell>
          <cell r="C86">
            <v>0</v>
          </cell>
        </row>
        <row r="87">
          <cell r="A87">
            <v>45110</v>
          </cell>
          <cell r="C87">
            <v>0</v>
          </cell>
        </row>
        <row r="88">
          <cell r="A88">
            <v>332256</v>
          </cell>
          <cell r="C88">
            <v>0</v>
          </cell>
        </row>
        <row r="89">
          <cell r="A89">
            <v>500197</v>
          </cell>
          <cell r="C89">
            <v>0</v>
          </cell>
        </row>
        <row r="90">
          <cell r="A90">
            <v>20002594</v>
          </cell>
          <cell r="C90">
            <v>0</v>
          </cell>
        </row>
        <row r="91">
          <cell r="A91">
            <v>10012932</v>
          </cell>
          <cell r="C91">
            <v>0</v>
          </cell>
        </row>
        <row r="92">
          <cell r="A92">
            <v>47169</v>
          </cell>
          <cell r="C92">
            <v>0</v>
          </cell>
        </row>
        <row r="93">
          <cell r="A93">
            <v>115008</v>
          </cell>
          <cell r="C93">
            <v>0</v>
          </cell>
        </row>
        <row r="94">
          <cell r="A94">
            <v>44097</v>
          </cell>
          <cell r="C94">
            <v>0</v>
          </cell>
        </row>
        <row r="95">
          <cell r="A95">
            <v>47377</v>
          </cell>
          <cell r="C95">
            <v>0</v>
          </cell>
        </row>
        <row r="96">
          <cell r="A96">
            <v>115135</v>
          </cell>
          <cell r="C96">
            <v>0</v>
          </cell>
        </row>
        <row r="97">
          <cell r="A97">
            <v>115045</v>
          </cell>
          <cell r="C97">
            <v>0</v>
          </cell>
        </row>
        <row r="98">
          <cell r="A98">
            <v>951691</v>
          </cell>
          <cell r="C98">
            <v>0</v>
          </cell>
        </row>
        <row r="99">
          <cell r="A99">
            <v>46128</v>
          </cell>
          <cell r="C99">
            <v>0</v>
          </cell>
        </row>
        <row r="100">
          <cell r="A100">
            <v>333007</v>
          </cell>
          <cell r="C100">
            <v>0</v>
          </cell>
        </row>
        <row r="101">
          <cell r="A101">
            <v>45252</v>
          </cell>
          <cell r="C101">
            <v>0</v>
          </cell>
        </row>
        <row r="102">
          <cell r="A102">
            <v>11033</v>
          </cell>
          <cell r="C102">
            <v>0</v>
          </cell>
        </row>
        <row r="103">
          <cell r="A103">
            <v>11065</v>
          </cell>
          <cell r="C103">
            <v>0</v>
          </cell>
        </row>
        <row r="104">
          <cell r="A104">
            <v>332470</v>
          </cell>
          <cell r="C104">
            <v>0</v>
          </cell>
        </row>
        <row r="105">
          <cell r="A105">
            <v>332199</v>
          </cell>
          <cell r="C105">
            <v>0</v>
          </cell>
        </row>
        <row r="106">
          <cell r="A106">
            <v>11038</v>
          </cell>
          <cell r="C106">
            <v>0</v>
          </cell>
        </row>
        <row r="107">
          <cell r="A107">
            <v>33220</v>
          </cell>
          <cell r="C107">
            <v>0</v>
          </cell>
        </row>
        <row r="108">
          <cell r="A108">
            <v>60615</v>
          </cell>
          <cell r="C108">
            <v>0</v>
          </cell>
        </row>
        <row r="109">
          <cell r="A109">
            <v>72015</v>
          </cell>
          <cell r="C109">
            <v>0</v>
          </cell>
        </row>
        <row r="110">
          <cell r="A110">
            <v>71676</v>
          </cell>
          <cell r="C110">
            <v>0</v>
          </cell>
        </row>
        <row r="111">
          <cell r="A111">
            <v>46310</v>
          </cell>
          <cell r="C111">
            <v>0</v>
          </cell>
        </row>
        <row r="112">
          <cell r="A112">
            <v>332801</v>
          </cell>
          <cell r="C112">
            <v>0</v>
          </cell>
        </row>
        <row r="113">
          <cell r="A113">
            <v>115082</v>
          </cell>
          <cell r="C113">
            <v>0</v>
          </cell>
        </row>
        <row r="114">
          <cell r="A114">
            <v>332130</v>
          </cell>
          <cell r="C114">
            <v>0</v>
          </cell>
        </row>
        <row r="115">
          <cell r="A115">
            <v>914705</v>
          </cell>
          <cell r="C115">
            <v>0</v>
          </cell>
        </row>
        <row r="116">
          <cell r="A116">
            <v>10981</v>
          </cell>
          <cell r="C116">
            <v>0</v>
          </cell>
        </row>
        <row r="117">
          <cell r="A117">
            <v>332274</v>
          </cell>
          <cell r="C117">
            <v>0</v>
          </cell>
        </row>
        <row r="118">
          <cell r="A118">
            <v>11071</v>
          </cell>
          <cell r="C118">
            <v>0</v>
          </cell>
        </row>
        <row r="119">
          <cell r="A119">
            <v>91213</v>
          </cell>
          <cell r="C119">
            <v>0</v>
          </cell>
        </row>
        <row r="120">
          <cell r="A120">
            <v>11295</v>
          </cell>
          <cell r="C120">
            <v>0</v>
          </cell>
        </row>
        <row r="121">
          <cell r="A121">
            <v>45050</v>
          </cell>
          <cell r="C121">
            <v>0</v>
          </cell>
        </row>
        <row r="122">
          <cell r="A122">
            <v>122046</v>
          </cell>
          <cell r="C122">
            <v>0</v>
          </cell>
        </row>
        <row r="123">
          <cell r="A123">
            <v>65465</v>
          </cell>
          <cell r="C123">
            <v>0</v>
          </cell>
        </row>
        <row r="124">
          <cell r="A124">
            <v>65935</v>
          </cell>
          <cell r="C124">
            <v>0</v>
          </cell>
        </row>
        <row r="125">
          <cell r="A125">
            <v>46154</v>
          </cell>
          <cell r="C125">
            <v>0</v>
          </cell>
        </row>
        <row r="126">
          <cell r="A126">
            <v>10704</v>
          </cell>
          <cell r="C126">
            <v>0</v>
          </cell>
        </row>
        <row r="127">
          <cell r="A127">
            <v>10012397</v>
          </cell>
          <cell r="C127">
            <v>0</v>
          </cell>
        </row>
        <row r="128">
          <cell r="A128">
            <v>332384</v>
          </cell>
          <cell r="C128">
            <v>0</v>
          </cell>
        </row>
        <row r="129">
          <cell r="A129">
            <v>72020</v>
          </cell>
          <cell r="C129">
            <v>0</v>
          </cell>
        </row>
        <row r="130">
          <cell r="A130">
            <v>65964</v>
          </cell>
          <cell r="C130">
            <v>0</v>
          </cell>
        </row>
        <row r="131">
          <cell r="A131">
            <v>10012363</v>
          </cell>
          <cell r="C131">
            <v>0</v>
          </cell>
        </row>
        <row r="132">
          <cell r="A132">
            <v>46123</v>
          </cell>
          <cell r="C132">
            <v>0</v>
          </cell>
        </row>
        <row r="133">
          <cell r="A133">
            <v>332180</v>
          </cell>
          <cell r="C133">
            <v>0</v>
          </cell>
        </row>
        <row r="134">
          <cell r="A134">
            <v>115004</v>
          </cell>
          <cell r="C134">
            <v>0</v>
          </cell>
        </row>
        <row r="135">
          <cell r="A135">
            <v>33119</v>
          </cell>
          <cell r="C135">
            <v>0</v>
          </cell>
        </row>
        <row r="136">
          <cell r="A136">
            <v>46321</v>
          </cell>
          <cell r="C136">
            <v>0</v>
          </cell>
        </row>
        <row r="137">
          <cell r="A137">
            <v>46364</v>
          </cell>
          <cell r="C137">
            <v>0</v>
          </cell>
        </row>
        <row r="138">
          <cell r="A138">
            <v>45541</v>
          </cell>
          <cell r="C138">
            <v>0</v>
          </cell>
        </row>
        <row r="139">
          <cell r="A139">
            <v>10773</v>
          </cell>
          <cell r="C139">
            <v>0</v>
          </cell>
        </row>
        <row r="140">
          <cell r="A140">
            <v>14331</v>
          </cell>
          <cell r="C140">
            <v>0</v>
          </cell>
        </row>
        <row r="141">
          <cell r="A141">
            <v>954374</v>
          </cell>
          <cell r="C141">
            <v>0</v>
          </cell>
        </row>
        <row r="142">
          <cell r="A142">
            <v>45542</v>
          </cell>
          <cell r="C142">
            <v>0</v>
          </cell>
        </row>
        <row r="143">
          <cell r="A143">
            <v>332232</v>
          </cell>
          <cell r="C143">
            <v>0</v>
          </cell>
        </row>
        <row r="144">
          <cell r="A144">
            <v>46753</v>
          </cell>
          <cell r="C144">
            <v>0</v>
          </cell>
        </row>
        <row r="145">
          <cell r="A145">
            <v>332702</v>
          </cell>
          <cell r="C145">
            <v>0</v>
          </cell>
        </row>
        <row r="146">
          <cell r="A146">
            <v>47697</v>
          </cell>
          <cell r="C146">
            <v>0</v>
          </cell>
        </row>
        <row r="147">
          <cell r="A147">
            <v>10012457</v>
          </cell>
          <cell r="C147">
            <v>0</v>
          </cell>
        </row>
        <row r="148">
          <cell r="A148">
            <v>10950</v>
          </cell>
          <cell r="C148">
            <v>0</v>
          </cell>
        </row>
        <row r="149">
          <cell r="A149">
            <v>33079</v>
          </cell>
          <cell r="C149">
            <v>0</v>
          </cell>
        </row>
        <row r="150">
          <cell r="A150">
            <v>47079</v>
          </cell>
          <cell r="C150">
            <v>0</v>
          </cell>
        </row>
        <row r="151">
          <cell r="A151">
            <v>952773</v>
          </cell>
          <cell r="C151">
            <v>0</v>
          </cell>
        </row>
        <row r="152">
          <cell r="A152">
            <v>44303</v>
          </cell>
          <cell r="C152">
            <v>0</v>
          </cell>
        </row>
        <row r="153">
          <cell r="A153">
            <v>10930</v>
          </cell>
          <cell r="C153">
            <v>0</v>
          </cell>
        </row>
        <row r="154">
          <cell r="A154">
            <v>33062</v>
          </cell>
          <cell r="C154">
            <v>0</v>
          </cell>
        </row>
        <row r="155">
          <cell r="A155">
            <v>45549</v>
          </cell>
          <cell r="C155">
            <v>0</v>
          </cell>
        </row>
        <row r="156">
          <cell r="A156">
            <v>46992</v>
          </cell>
          <cell r="C156">
            <v>0</v>
          </cell>
        </row>
        <row r="157">
          <cell r="A157">
            <v>20017579</v>
          </cell>
          <cell r="C157">
            <v>0</v>
          </cell>
        </row>
        <row r="158">
          <cell r="A158">
            <v>951934</v>
          </cell>
          <cell r="C158">
            <v>0</v>
          </cell>
        </row>
        <row r="159">
          <cell r="A159">
            <v>45349</v>
          </cell>
          <cell r="C159">
            <v>0</v>
          </cell>
        </row>
        <row r="160">
          <cell r="A160">
            <v>200065</v>
          </cell>
          <cell r="C160">
            <v>0</v>
          </cell>
        </row>
        <row r="161">
          <cell r="A161">
            <v>332796</v>
          </cell>
          <cell r="C161">
            <v>0</v>
          </cell>
        </row>
        <row r="162">
          <cell r="A162">
            <v>333204</v>
          </cell>
          <cell r="C162">
            <v>0</v>
          </cell>
        </row>
        <row r="163">
          <cell r="A163">
            <v>60592</v>
          </cell>
          <cell r="C163">
            <v>0</v>
          </cell>
        </row>
        <row r="164">
          <cell r="A164">
            <v>20020513</v>
          </cell>
          <cell r="C164">
            <v>0</v>
          </cell>
        </row>
        <row r="165">
          <cell r="A165">
            <v>954933</v>
          </cell>
          <cell r="C165">
            <v>0</v>
          </cell>
        </row>
        <row r="166">
          <cell r="A166">
            <v>20023399</v>
          </cell>
          <cell r="C166">
            <v>0</v>
          </cell>
        </row>
        <row r="167">
          <cell r="A167">
            <v>20023407</v>
          </cell>
          <cell r="C167">
            <v>0</v>
          </cell>
        </row>
        <row r="168">
          <cell r="A168">
            <v>20027195</v>
          </cell>
          <cell r="C168">
            <v>0</v>
          </cell>
        </row>
        <row r="169">
          <cell r="A169">
            <v>13805</v>
          </cell>
          <cell r="C169">
            <v>0</v>
          </cell>
        </row>
        <row r="170">
          <cell r="A170">
            <v>10805</v>
          </cell>
          <cell r="C170">
            <v>0</v>
          </cell>
        </row>
        <row r="171">
          <cell r="A171">
            <v>13401</v>
          </cell>
          <cell r="C171">
            <v>0</v>
          </cell>
        </row>
        <row r="172">
          <cell r="A172">
            <v>13613</v>
          </cell>
          <cell r="C172">
            <v>0</v>
          </cell>
        </row>
        <row r="173">
          <cell r="A173">
            <v>116019</v>
          </cell>
          <cell r="C173">
            <v>0</v>
          </cell>
        </row>
        <row r="174">
          <cell r="A174">
            <v>47381</v>
          </cell>
          <cell r="C174">
            <v>0</v>
          </cell>
        </row>
        <row r="175">
          <cell r="A175">
            <v>332793</v>
          </cell>
          <cell r="C175">
            <v>0</v>
          </cell>
        </row>
        <row r="176">
          <cell r="A176">
            <v>47746</v>
          </cell>
          <cell r="C176">
            <v>0</v>
          </cell>
        </row>
        <row r="177">
          <cell r="A177">
            <v>332344</v>
          </cell>
          <cell r="C177">
            <v>0</v>
          </cell>
        </row>
        <row r="178">
          <cell r="A178">
            <v>46889</v>
          </cell>
          <cell r="C178">
            <v>0</v>
          </cell>
        </row>
        <row r="179">
          <cell r="A179">
            <v>333378</v>
          </cell>
          <cell r="C179">
            <v>0</v>
          </cell>
        </row>
        <row r="180">
          <cell r="A180">
            <v>47304</v>
          </cell>
          <cell r="C180">
            <v>0</v>
          </cell>
        </row>
        <row r="181">
          <cell r="A181">
            <v>71827</v>
          </cell>
          <cell r="C181">
            <v>0</v>
          </cell>
        </row>
        <row r="182">
          <cell r="A182">
            <v>115577</v>
          </cell>
          <cell r="C182">
            <v>0</v>
          </cell>
        </row>
        <row r="183">
          <cell r="A183">
            <v>332598</v>
          </cell>
          <cell r="C183">
            <v>0</v>
          </cell>
        </row>
        <row r="184">
          <cell r="A184">
            <v>398620</v>
          </cell>
          <cell r="C184">
            <v>0</v>
          </cell>
        </row>
        <row r="185">
          <cell r="A185">
            <v>10829</v>
          </cell>
          <cell r="C185">
            <v>0</v>
          </cell>
        </row>
        <row r="186">
          <cell r="A186">
            <v>954840</v>
          </cell>
          <cell r="C186">
            <v>0</v>
          </cell>
        </row>
        <row r="187">
          <cell r="A187">
            <v>46103</v>
          </cell>
          <cell r="C187">
            <v>0</v>
          </cell>
        </row>
        <row r="188">
          <cell r="A188">
            <v>20003101</v>
          </cell>
          <cell r="C188">
            <v>0</v>
          </cell>
        </row>
        <row r="189">
          <cell r="A189">
            <v>954299</v>
          </cell>
          <cell r="C189">
            <v>0</v>
          </cell>
        </row>
        <row r="190">
          <cell r="A190">
            <v>262027</v>
          </cell>
          <cell r="C190">
            <v>0</v>
          </cell>
        </row>
        <row r="191">
          <cell r="A191">
            <v>20003255</v>
          </cell>
          <cell r="C191">
            <v>0</v>
          </cell>
        </row>
        <row r="192">
          <cell r="A192">
            <v>47113</v>
          </cell>
          <cell r="C192">
            <v>0</v>
          </cell>
        </row>
        <row r="193">
          <cell r="A193">
            <v>10945</v>
          </cell>
          <cell r="C193">
            <v>0</v>
          </cell>
        </row>
        <row r="194">
          <cell r="A194">
            <v>262205</v>
          </cell>
          <cell r="C194">
            <v>0</v>
          </cell>
        </row>
        <row r="195">
          <cell r="A195">
            <v>47453</v>
          </cell>
          <cell r="C195">
            <v>0</v>
          </cell>
        </row>
        <row r="196">
          <cell r="A196">
            <v>65877</v>
          </cell>
          <cell r="C196">
            <v>0</v>
          </cell>
        </row>
        <row r="197">
          <cell r="A197">
            <v>115021</v>
          </cell>
          <cell r="C197">
            <v>0</v>
          </cell>
        </row>
        <row r="198">
          <cell r="A198">
            <v>65927</v>
          </cell>
          <cell r="C198">
            <v>0</v>
          </cell>
        </row>
        <row r="199">
          <cell r="A199">
            <v>115042</v>
          </cell>
          <cell r="C199">
            <v>0</v>
          </cell>
        </row>
        <row r="200">
          <cell r="A200">
            <v>47309</v>
          </cell>
          <cell r="C200">
            <v>0</v>
          </cell>
        </row>
        <row r="201">
          <cell r="A201">
            <v>72066</v>
          </cell>
          <cell r="C201">
            <v>0</v>
          </cell>
        </row>
        <row r="202">
          <cell r="A202">
            <v>332821</v>
          </cell>
          <cell r="C202">
            <v>0</v>
          </cell>
        </row>
        <row r="203">
          <cell r="A203">
            <v>332734</v>
          </cell>
          <cell r="C203">
            <v>0</v>
          </cell>
        </row>
        <row r="204">
          <cell r="A204">
            <v>215006</v>
          </cell>
          <cell r="C204">
            <v>0</v>
          </cell>
        </row>
        <row r="205">
          <cell r="A205">
            <v>13677</v>
          </cell>
          <cell r="C205">
            <v>0</v>
          </cell>
        </row>
        <row r="206">
          <cell r="A206">
            <v>332787</v>
          </cell>
          <cell r="C206">
            <v>0</v>
          </cell>
        </row>
        <row r="207">
          <cell r="A207">
            <v>115018</v>
          </cell>
          <cell r="C207">
            <v>0</v>
          </cell>
        </row>
        <row r="208">
          <cell r="A208">
            <v>10932</v>
          </cell>
          <cell r="C208">
            <v>0</v>
          </cell>
        </row>
        <row r="209">
          <cell r="A209">
            <v>122061</v>
          </cell>
          <cell r="C209">
            <v>0</v>
          </cell>
        </row>
        <row r="210">
          <cell r="A210">
            <v>332568</v>
          </cell>
          <cell r="C210">
            <v>0</v>
          </cell>
        </row>
        <row r="211">
          <cell r="A211">
            <v>10012751</v>
          </cell>
          <cell r="C211">
            <v>0</v>
          </cell>
        </row>
        <row r="212">
          <cell r="A212">
            <v>46344</v>
          </cell>
          <cell r="C212">
            <v>0</v>
          </cell>
        </row>
        <row r="213">
          <cell r="A213">
            <v>11392</v>
          </cell>
          <cell r="C213">
            <v>0</v>
          </cell>
        </row>
        <row r="214">
          <cell r="A214">
            <v>65637</v>
          </cell>
          <cell r="C214">
            <v>0</v>
          </cell>
        </row>
        <row r="215">
          <cell r="A215">
            <v>11026</v>
          </cell>
          <cell r="C215">
            <v>0</v>
          </cell>
        </row>
        <row r="216">
          <cell r="A216">
            <v>46289</v>
          </cell>
          <cell r="C216">
            <v>0</v>
          </cell>
        </row>
        <row r="217">
          <cell r="A217">
            <v>333179</v>
          </cell>
          <cell r="C217">
            <v>0</v>
          </cell>
        </row>
        <row r="218">
          <cell r="A218">
            <v>46315</v>
          </cell>
          <cell r="C218">
            <v>0</v>
          </cell>
        </row>
        <row r="219">
          <cell r="A219">
            <v>332600</v>
          </cell>
          <cell r="C219">
            <v>0</v>
          </cell>
        </row>
        <row r="220">
          <cell r="A220">
            <v>953208</v>
          </cell>
          <cell r="C220">
            <v>0</v>
          </cell>
        </row>
        <row r="221">
          <cell r="A221">
            <v>12867</v>
          </cell>
          <cell r="C221">
            <v>0</v>
          </cell>
        </row>
        <row r="222">
          <cell r="A222">
            <v>10012882</v>
          </cell>
          <cell r="C222">
            <v>0</v>
          </cell>
        </row>
        <row r="223">
          <cell r="A223">
            <v>45650</v>
          </cell>
          <cell r="C223">
            <v>0</v>
          </cell>
        </row>
        <row r="224">
          <cell r="A224">
            <v>333404</v>
          </cell>
          <cell r="C224">
            <v>0</v>
          </cell>
        </row>
        <row r="225">
          <cell r="A225">
            <v>398094</v>
          </cell>
          <cell r="C225">
            <v>0</v>
          </cell>
        </row>
        <row r="226">
          <cell r="A226">
            <v>20034755</v>
          </cell>
          <cell r="C226">
            <v>0</v>
          </cell>
        </row>
        <row r="227">
          <cell r="A227">
            <v>20035367</v>
          </cell>
          <cell r="C227">
            <v>0</v>
          </cell>
        </row>
        <row r="228">
          <cell r="A228">
            <v>20035663</v>
          </cell>
          <cell r="C228">
            <v>0</v>
          </cell>
        </row>
        <row r="229">
          <cell r="A229">
            <v>20036908</v>
          </cell>
          <cell r="C229">
            <v>0</v>
          </cell>
        </row>
        <row r="230">
          <cell r="A230">
            <v>20037940</v>
          </cell>
          <cell r="C230">
            <v>0</v>
          </cell>
        </row>
        <row r="231">
          <cell r="A231">
            <v>20038574</v>
          </cell>
          <cell r="C231">
            <v>0</v>
          </cell>
        </row>
        <row r="232">
          <cell r="A232">
            <v>20041601</v>
          </cell>
          <cell r="C232">
            <v>0</v>
          </cell>
        </row>
        <row r="233">
          <cell r="A233">
            <v>20041953</v>
          </cell>
          <cell r="C233">
            <v>0</v>
          </cell>
        </row>
        <row r="234">
          <cell r="A234">
            <v>20044567</v>
          </cell>
          <cell r="C234">
            <v>0</v>
          </cell>
        </row>
        <row r="235">
          <cell r="A235">
            <v>20005736</v>
          </cell>
          <cell r="C235">
            <v>0</v>
          </cell>
        </row>
        <row r="236">
          <cell r="A236">
            <v>245038</v>
          </cell>
          <cell r="C236">
            <v>0</v>
          </cell>
        </row>
        <row r="237">
          <cell r="A237">
            <v>46602</v>
          </cell>
          <cell r="C237">
            <v>0</v>
          </cell>
        </row>
        <row r="238">
          <cell r="A238">
            <v>500041</v>
          </cell>
          <cell r="C238">
            <v>0</v>
          </cell>
        </row>
        <row r="239">
          <cell r="A239">
            <v>507084</v>
          </cell>
          <cell r="C239">
            <v>0</v>
          </cell>
        </row>
        <row r="240">
          <cell r="A240">
            <v>11024</v>
          </cell>
          <cell r="C240">
            <v>0</v>
          </cell>
        </row>
        <row r="241">
          <cell r="A241">
            <v>11297</v>
          </cell>
          <cell r="C241">
            <v>0</v>
          </cell>
        </row>
        <row r="242">
          <cell r="A242">
            <v>20005351</v>
          </cell>
          <cell r="C242">
            <v>0</v>
          </cell>
        </row>
        <row r="243">
          <cell r="A243">
            <v>47346</v>
          </cell>
          <cell r="C243">
            <v>0</v>
          </cell>
        </row>
        <row r="244">
          <cell r="A244">
            <v>332583</v>
          </cell>
          <cell r="C244">
            <v>0</v>
          </cell>
        </row>
        <row r="245">
          <cell r="A245">
            <v>47168</v>
          </cell>
          <cell r="C245">
            <v>0</v>
          </cell>
        </row>
        <row r="246">
          <cell r="A246">
            <v>46486</v>
          </cell>
          <cell r="C246">
            <v>0</v>
          </cell>
        </row>
        <row r="247">
          <cell r="A247">
            <v>13189</v>
          </cell>
          <cell r="C247">
            <v>0</v>
          </cell>
        </row>
        <row r="248">
          <cell r="A248">
            <v>115264</v>
          </cell>
          <cell r="C248">
            <v>0</v>
          </cell>
        </row>
        <row r="249">
          <cell r="A249">
            <v>34899</v>
          </cell>
          <cell r="C249">
            <v>0</v>
          </cell>
        </row>
        <row r="250">
          <cell r="A250">
            <v>65862</v>
          </cell>
          <cell r="C250">
            <v>0</v>
          </cell>
        </row>
        <row r="251">
          <cell r="A251">
            <v>47406</v>
          </cell>
          <cell r="C251">
            <v>0</v>
          </cell>
        </row>
        <row r="252">
          <cell r="A252">
            <v>47435</v>
          </cell>
          <cell r="C252">
            <v>0</v>
          </cell>
        </row>
        <row r="253">
          <cell r="A253">
            <v>200093</v>
          </cell>
          <cell r="C253">
            <v>0</v>
          </cell>
        </row>
        <row r="254">
          <cell r="A254">
            <v>10012796</v>
          </cell>
          <cell r="C254">
            <v>0</v>
          </cell>
        </row>
        <row r="255">
          <cell r="A255">
            <v>11091</v>
          </cell>
          <cell r="C255">
            <v>0</v>
          </cell>
        </row>
        <row r="256">
          <cell r="A256">
            <v>12727</v>
          </cell>
          <cell r="C256">
            <v>0</v>
          </cell>
        </row>
        <row r="257">
          <cell r="A257">
            <v>332459</v>
          </cell>
          <cell r="C257">
            <v>0</v>
          </cell>
        </row>
        <row r="258">
          <cell r="A258">
            <v>11311</v>
          </cell>
          <cell r="C258">
            <v>0</v>
          </cell>
        </row>
        <row r="259">
          <cell r="A259">
            <v>20006148</v>
          </cell>
          <cell r="C259">
            <v>0</v>
          </cell>
        </row>
        <row r="260">
          <cell r="A260">
            <v>20007065</v>
          </cell>
          <cell r="C260">
            <v>0</v>
          </cell>
        </row>
        <row r="261">
          <cell r="A261">
            <v>20007660</v>
          </cell>
          <cell r="C261">
            <v>0</v>
          </cell>
        </row>
        <row r="262">
          <cell r="A262">
            <v>20008824</v>
          </cell>
          <cell r="C262">
            <v>0</v>
          </cell>
        </row>
        <row r="263">
          <cell r="A263">
            <v>66012</v>
          </cell>
          <cell r="C263">
            <v>0</v>
          </cell>
        </row>
        <row r="264">
          <cell r="A264">
            <v>10013196</v>
          </cell>
          <cell r="C264">
            <v>0</v>
          </cell>
        </row>
        <row r="265">
          <cell r="A265">
            <v>13653</v>
          </cell>
          <cell r="C265">
            <v>0</v>
          </cell>
        </row>
        <row r="266">
          <cell r="A266">
            <v>82887</v>
          </cell>
          <cell r="C266">
            <v>0</v>
          </cell>
        </row>
        <row r="267">
          <cell r="A267">
            <v>150195</v>
          </cell>
          <cell r="C267">
            <v>0</v>
          </cell>
        </row>
        <row r="268">
          <cell r="A268">
            <v>333376</v>
          </cell>
          <cell r="C268">
            <v>0</v>
          </cell>
        </row>
        <row r="269">
          <cell r="A269">
            <v>12379</v>
          </cell>
          <cell r="C269">
            <v>0</v>
          </cell>
        </row>
        <row r="270">
          <cell r="A270">
            <v>13287</v>
          </cell>
          <cell r="C270">
            <v>0</v>
          </cell>
        </row>
        <row r="271">
          <cell r="A271">
            <v>658314</v>
          </cell>
          <cell r="C271">
            <v>0</v>
          </cell>
        </row>
        <row r="272">
          <cell r="A272">
            <v>333016</v>
          </cell>
          <cell r="C272">
            <v>0</v>
          </cell>
        </row>
        <row r="273">
          <cell r="A273">
            <v>115263</v>
          </cell>
          <cell r="C273">
            <v>0</v>
          </cell>
        </row>
        <row r="274">
          <cell r="A274">
            <v>332918</v>
          </cell>
          <cell r="C274">
            <v>0</v>
          </cell>
        </row>
        <row r="275">
          <cell r="A275">
            <v>20018780</v>
          </cell>
          <cell r="C275">
            <v>0</v>
          </cell>
        </row>
        <row r="276">
          <cell r="A276">
            <v>398102</v>
          </cell>
          <cell r="C276">
            <v>0</v>
          </cell>
        </row>
        <row r="277">
          <cell r="A277">
            <v>20039347</v>
          </cell>
          <cell r="C277">
            <v>0</v>
          </cell>
        </row>
        <row r="278">
          <cell r="A278">
            <v>20003983</v>
          </cell>
          <cell r="C278">
            <v>0</v>
          </cell>
        </row>
        <row r="279">
          <cell r="A279">
            <v>953152</v>
          </cell>
          <cell r="C279">
            <v>0</v>
          </cell>
        </row>
        <row r="280">
          <cell r="A280">
            <v>20007186</v>
          </cell>
          <cell r="C280">
            <v>0</v>
          </cell>
        </row>
        <row r="281">
          <cell r="A281">
            <v>15597</v>
          </cell>
          <cell r="C281">
            <v>0</v>
          </cell>
        </row>
        <row r="282">
          <cell r="A282">
            <v>71868</v>
          </cell>
          <cell r="C282">
            <v>0</v>
          </cell>
        </row>
        <row r="283">
          <cell r="A283">
            <v>11822</v>
          </cell>
          <cell r="C283">
            <v>0</v>
          </cell>
        </row>
        <row r="284">
          <cell r="A284">
            <v>13694</v>
          </cell>
          <cell r="C284">
            <v>0</v>
          </cell>
        </row>
        <row r="285">
          <cell r="A285">
            <v>20047362</v>
          </cell>
          <cell r="C285">
            <v>0</v>
          </cell>
        </row>
        <row r="286">
          <cell r="A286">
            <v>47321</v>
          </cell>
          <cell r="C286">
            <v>0</v>
          </cell>
        </row>
        <row r="287">
          <cell r="A287">
            <v>20003684</v>
          </cell>
          <cell r="C287">
            <v>0</v>
          </cell>
        </row>
        <row r="288">
          <cell r="A288">
            <v>115423</v>
          </cell>
          <cell r="C288">
            <v>0</v>
          </cell>
        </row>
        <row r="289">
          <cell r="A289">
            <v>332257</v>
          </cell>
          <cell r="C289">
            <v>0</v>
          </cell>
        </row>
        <row r="290">
          <cell r="A290">
            <v>46189</v>
          </cell>
          <cell r="C290">
            <v>0</v>
          </cell>
        </row>
        <row r="291">
          <cell r="A291">
            <v>20023551</v>
          </cell>
          <cell r="C291">
            <v>0</v>
          </cell>
        </row>
        <row r="292">
          <cell r="A292">
            <v>20049723</v>
          </cell>
          <cell r="C292">
            <v>0</v>
          </cell>
        </row>
        <row r="293">
          <cell r="A293">
            <v>20049869</v>
          </cell>
          <cell r="C293">
            <v>0</v>
          </cell>
        </row>
        <row r="294">
          <cell r="A294">
            <v>20050225</v>
          </cell>
          <cell r="C294">
            <v>0</v>
          </cell>
        </row>
        <row r="295">
          <cell r="A295">
            <v>20050525</v>
          </cell>
          <cell r="C295">
            <v>0</v>
          </cell>
        </row>
        <row r="296">
          <cell r="A296">
            <v>20051847</v>
          </cell>
          <cell r="C296">
            <v>0</v>
          </cell>
        </row>
        <row r="297">
          <cell r="A297">
            <v>20052044</v>
          </cell>
          <cell r="C297">
            <v>0</v>
          </cell>
        </row>
        <row r="298">
          <cell r="A298">
            <v>20052283</v>
          </cell>
          <cell r="C298">
            <v>0</v>
          </cell>
        </row>
        <row r="299">
          <cell r="A299">
            <v>20052460</v>
          </cell>
          <cell r="C299">
            <v>0</v>
          </cell>
        </row>
        <row r="300">
          <cell r="A300">
            <v>20052446</v>
          </cell>
          <cell r="C300">
            <v>0</v>
          </cell>
        </row>
        <row r="301">
          <cell r="A301">
            <v>20053611</v>
          </cell>
          <cell r="C301">
            <v>0</v>
          </cell>
        </row>
        <row r="302">
          <cell r="A302">
            <v>20056400</v>
          </cell>
          <cell r="C302">
            <v>0</v>
          </cell>
        </row>
        <row r="303">
          <cell r="A303" t="str">
            <v>20057699   </v>
          </cell>
          <cell r="C303">
            <v>0</v>
          </cell>
        </row>
        <row r="304">
          <cell r="A304">
            <v>20058743</v>
          </cell>
          <cell r="C304">
            <v>0</v>
          </cell>
        </row>
        <row r="305">
          <cell r="A305">
            <v>20041518</v>
          </cell>
          <cell r="C305">
            <v>0</v>
          </cell>
        </row>
        <row r="306">
          <cell r="A306">
            <v>12906</v>
          </cell>
          <cell r="C306">
            <v>0</v>
          </cell>
        </row>
        <row r="307">
          <cell r="A307">
            <v>0</v>
          </cell>
          <cell r="C307">
            <v>0</v>
          </cell>
        </row>
        <row r="308">
          <cell r="A308">
            <v>20001956</v>
          </cell>
          <cell r="C308">
            <v>0</v>
          </cell>
        </row>
      </sheetData>
      <sheetData sheetId="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 K N Ajith &amp; Sunirmal Pande"/>
      <sheetName val="M3-C worksheet"/>
      <sheetName val="Worksheet M4-A &amp; above"/>
      <sheetName val="Final Rewards"/>
      <sheetName val="FPLR 2023- IC Recommendations"/>
      <sheetName val="letter checking M4-A"/>
      <sheetName val="letter checking M3-C"/>
      <sheetName val="Revision w.e.f 1st July 23"/>
      <sheetName val="Sheet1"/>
      <sheetName val="Master Pre-Rewards CTC 300623"/>
      <sheetName val="Master-Annexure A"/>
      <sheetName val="Master-Annexure B -Promotion"/>
      <sheetName val="Restructured - 151188"/>
      <sheetName val="SNS Annexures- Flexi"/>
      <sheetName val="SNS Annexures- Non Flexi"/>
      <sheetName val="SNS Annexures- Overseas"/>
      <sheetName val="Overseas Master"/>
      <sheetName val="Overseas Annexures"/>
      <sheetName val="Flexi Master"/>
      <sheetName val="Flexi Annexure"/>
      <sheetName val="Non Flexi Master"/>
      <sheetName val="Non Flexi "/>
      <sheetName val="Count"/>
      <sheetName val="Vertical CTC-June 2023"/>
      <sheetName val="Main"/>
      <sheetName val="Fuel Price as on July 22"/>
      <sheetName val="Personal-Info"/>
      <sheetName val="Horizontal-CTC-RewardSheet"/>
      <sheetName val="Internal Benchmarks"/>
      <sheetName val="Correction Cases"/>
      <sheetName val="Vertical Comparison"/>
      <sheetName val="Overseas Breakup"/>
      <sheetName val="Hasit Joshipura"/>
      <sheetName val="Allowances"/>
      <sheetName val="Ratings"/>
      <sheetName val="Overseas"/>
      <sheetName val="Benefits"/>
      <sheetName val="Renita-3"/>
      <sheetName val="Separation-Info"/>
      <sheetName val="Vishmitha File"/>
      <sheetName val="Master"/>
      <sheetName val="VERTICAL FOR 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
          <cell r="E3">
            <v>80102</v>
          </cell>
        </row>
      </sheetData>
      <sheetData sheetId="24">
        <row r="1">
          <cell r="A1" t="str">
            <v>kunal</v>
          </cell>
        </row>
      </sheetData>
      <sheetData sheetId="25"/>
      <sheetData sheetId="26"/>
      <sheetData sheetId="27"/>
      <sheetData sheetId="28"/>
      <sheetData sheetId="29"/>
      <sheetData sheetId="30"/>
      <sheetData sheetId="31"/>
      <sheetData sheetId="32"/>
      <sheetData sheetId="33">
        <row r="4">
          <cell r="A4" t="str">
            <v>PSNO</v>
          </cell>
        </row>
      </sheetData>
      <sheetData sheetId="34"/>
      <sheetData sheetId="35"/>
      <sheetData sheetId="36"/>
      <sheetData sheetId="37"/>
      <sheetData sheetId="38"/>
      <sheetData sheetId="39"/>
      <sheetData sheetId="40"/>
      <sheetData sheetId="4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2">
          <cell r="A2">
            <v>46124</v>
          </cell>
          <cell r="C2">
            <v>0</v>
          </cell>
        </row>
        <row r="3">
          <cell r="A3">
            <v>600471</v>
          </cell>
          <cell r="C3">
            <v>0</v>
          </cell>
        </row>
        <row r="4">
          <cell r="A4">
            <v>71423</v>
          </cell>
          <cell r="C4">
            <v>0</v>
          </cell>
        </row>
        <row r="5">
          <cell r="A5">
            <v>718573</v>
          </cell>
          <cell r="C5">
            <v>0</v>
          </cell>
        </row>
        <row r="6">
          <cell r="A6">
            <v>10919</v>
          </cell>
          <cell r="C6">
            <v>0</v>
          </cell>
        </row>
        <row r="7">
          <cell r="A7">
            <v>60694</v>
          </cell>
          <cell r="C7">
            <v>0</v>
          </cell>
        </row>
        <row r="8">
          <cell r="A8">
            <v>332874</v>
          </cell>
          <cell r="C8">
            <v>0</v>
          </cell>
        </row>
        <row r="9">
          <cell r="A9">
            <v>10798</v>
          </cell>
          <cell r="C9">
            <v>0</v>
          </cell>
        </row>
        <row r="10">
          <cell r="A10">
            <v>71816</v>
          </cell>
          <cell r="C10">
            <v>0</v>
          </cell>
        </row>
        <row r="11">
          <cell r="A11">
            <v>10742</v>
          </cell>
          <cell r="C11">
            <v>0</v>
          </cell>
        </row>
        <row r="12">
          <cell r="A12">
            <v>150049</v>
          </cell>
          <cell r="C12">
            <v>0</v>
          </cell>
        </row>
        <row r="13">
          <cell r="A13">
            <v>332093</v>
          </cell>
          <cell r="C13">
            <v>0</v>
          </cell>
        </row>
        <row r="14">
          <cell r="A14">
            <v>332245</v>
          </cell>
          <cell r="C14">
            <v>0</v>
          </cell>
        </row>
        <row r="15">
          <cell r="A15">
            <v>952997</v>
          </cell>
          <cell r="C15">
            <v>0</v>
          </cell>
        </row>
        <row r="16">
          <cell r="A16">
            <v>44527</v>
          </cell>
          <cell r="C16">
            <v>0</v>
          </cell>
        </row>
        <row r="17">
          <cell r="A17">
            <v>332553</v>
          </cell>
          <cell r="C17">
            <v>0</v>
          </cell>
        </row>
        <row r="18">
          <cell r="A18">
            <v>20003698</v>
          </cell>
          <cell r="C18">
            <v>0</v>
          </cell>
        </row>
        <row r="19">
          <cell r="A19">
            <v>332361</v>
          </cell>
          <cell r="C19">
            <v>0</v>
          </cell>
        </row>
        <row r="20">
          <cell r="A20">
            <v>46475</v>
          </cell>
          <cell r="C20">
            <v>0</v>
          </cell>
        </row>
        <row r="21">
          <cell r="A21">
            <v>20004888</v>
          </cell>
          <cell r="C21">
            <v>0</v>
          </cell>
        </row>
        <row r="22">
          <cell r="A22">
            <v>45997</v>
          </cell>
          <cell r="C22">
            <v>0</v>
          </cell>
        </row>
        <row r="23">
          <cell r="A23">
            <v>11380</v>
          </cell>
          <cell r="C23">
            <v>0</v>
          </cell>
        </row>
        <row r="24">
          <cell r="A24">
            <v>955932</v>
          </cell>
          <cell r="C24">
            <v>0</v>
          </cell>
        </row>
        <row r="25">
          <cell r="A25">
            <v>20001228</v>
          </cell>
          <cell r="C25">
            <v>0</v>
          </cell>
        </row>
        <row r="26">
          <cell r="A26">
            <v>45016</v>
          </cell>
          <cell r="C26">
            <v>0</v>
          </cell>
        </row>
        <row r="27">
          <cell r="A27">
            <v>20004995</v>
          </cell>
          <cell r="C27">
            <v>0</v>
          </cell>
        </row>
        <row r="28">
          <cell r="A28">
            <v>46039</v>
          </cell>
          <cell r="C28">
            <v>0</v>
          </cell>
        </row>
        <row r="29">
          <cell r="A29">
            <v>954944</v>
          </cell>
          <cell r="C29">
            <v>0</v>
          </cell>
        </row>
        <row r="30">
          <cell r="A30">
            <v>45581</v>
          </cell>
          <cell r="C30">
            <v>0</v>
          </cell>
        </row>
        <row r="31">
          <cell r="A31">
            <v>333444</v>
          </cell>
          <cell r="C31">
            <v>0</v>
          </cell>
        </row>
        <row r="32">
          <cell r="A32">
            <v>115203</v>
          </cell>
          <cell r="C32">
            <v>0</v>
          </cell>
        </row>
        <row r="33">
          <cell r="A33">
            <v>870775</v>
          </cell>
          <cell r="C33">
            <v>0</v>
          </cell>
        </row>
        <row r="34">
          <cell r="A34">
            <v>35842</v>
          </cell>
          <cell r="C34">
            <v>0</v>
          </cell>
        </row>
        <row r="35">
          <cell r="A35">
            <v>75319</v>
          </cell>
          <cell r="C35">
            <v>0</v>
          </cell>
        </row>
        <row r="36">
          <cell r="A36">
            <v>72021</v>
          </cell>
          <cell r="C36">
            <v>0</v>
          </cell>
        </row>
        <row r="37">
          <cell r="A37">
            <v>46706</v>
          </cell>
          <cell r="C37">
            <v>0</v>
          </cell>
        </row>
        <row r="38">
          <cell r="A38">
            <v>332096</v>
          </cell>
          <cell r="C38">
            <v>0</v>
          </cell>
        </row>
        <row r="39">
          <cell r="A39">
            <v>332262</v>
          </cell>
          <cell r="C39">
            <v>0</v>
          </cell>
        </row>
        <row r="40">
          <cell r="A40">
            <v>332147</v>
          </cell>
          <cell r="C40">
            <v>0</v>
          </cell>
        </row>
        <row r="41">
          <cell r="A41">
            <v>50407</v>
          </cell>
          <cell r="C41">
            <v>0</v>
          </cell>
        </row>
        <row r="42">
          <cell r="A42">
            <v>332940</v>
          </cell>
          <cell r="C42">
            <v>0</v>
          </cell>
        </row>
        <row r="43">
          <cell r="A43">
            <v>46121</v>
          </cell>
          <cell r="C43">
            <v>0</v>
          </cell>
        </row>
        <row r="44">
          <cell r="A44">
            <v>332586</v>
          </cell>
          <cell r="C44">
            <v>0</v>
          </cell>
        </row>
        <row r="45">
          <cell r="A45">
            <v>20007080</v>
          </cell>
          <cell r="C45">
            <v>0</v>
          </cell>
        </row>
        <row r="46">
          <cell r="A46">
            <v>10754</v>
          </cell>
          <cell r="C46">
            <v>0</v>
          </cell>
        </row>
        <row r="47">
          <cell r="A47">
            <v>34574</v>
          </cell>
          <cell r="C47">
            <v>0</v>
          </cell>
        </row>
        <row r="48">
          <cell r="A48">
            <v>47093</v>
          </cell>
          <cell r="C48">
            <v>0</v>
          </cell>
        </row>
        <row r="49">
          <cell r="A49">
            <v>332225</v>
          </cell>
          <cell r="C49">
            <v>0</v>
          </cell>
        </row>
        <row r="50">
          <cell r="A50">
            <v>34608</v>
          </cell>
          <cell r="C50">
            <v>0</v>
          </cell>
        </row>
        <row r="51">
          <cell r="A51">
            <v>11076</v>
          </cell>
          <cell r="C51">
            <v>0</v>
          </cell>
        </row>
        <row r="52">
          <cell r="A52">
            <v>46900</v>
          </cell>
          <cell r="C52">
            <v>0</v>
          </cell>
        </row>
        <row r="53">
          <cell r="A53">
            <v>45976</v>
          </cell>
          <cell r="C53">
            <v>0</v>
          </cell>
        </row>
        <row r="54">
          <cell r="A54">
            <v>20005498</v>
          </cell>
          <cell r="C54">
            <v>0</v>
          </cell>
        </row>
        <row r="55">
          <cell r="A55">
            <v>20004504</v>
          </cell>
          <cell r="C55">
            <v>0</v>
          </cell>
        </row>
        <row r="56">
          <cell r="A56">
            <v>45671</v>
          </cell>
          <cell r="C56">
            <v>0</v>
          </cell>
        </row>
        <row r="57">
          <cell r="A57">
            <v>20004539</v>
          </cell>
          <cell r="C57">
            <v>0</v>
          </cell>
        </row>
        <row r="58">
          <cell r="A58">
            <v>47069</v>
          </cell>
          <cell r="C58">
            <v>0</v>
          </cell>
        </row>
        <row r="59">
          <cell r="A59">
            <v>45837</v>
          </cell>
          <cell r="C59">
            <v>0</v>
          </cell>
        </row>
        <row r="60">
          <cell r="A60">
            <v>71671</v>
          </cell>
          <cell r="C60">
            <v>0</v>
          </cell>
        </row>
        <row r="61">
          <cell r="A61">
            <v>332580</v>
          </cell>
          <cell r="C61">
            <v>0</v>
          </cell>
        </row>
        <row r="62">
          <cell r="A62">
            <v>115296</v>
          </cell>
          <cell r="C62">
            <v>0</v>
          </cell>
        </row>
        <row r="63">
          <cell r="A63">
            <v>951429</v>
          </cell>
          <cell r="C63">
            <v>0</v>
          </cell>
        </row>
        <row r="64">
          <cell r="A64">
            <v>45851</v>
          </cell>
          <cell r="C64">
            <v>0</v>
          </cell>
        </row>
        <row r="65">
          <cell r="A65">
            <v>952861</v>
          </cell>
          <cell r="C65">
            <v>0</v>
          </cell>
        </row>
        <row r="66">
          <cell r="A66">
            <v>953328</v>
          </cell>
          <cell r="C66">
            <v>0</v>
          </cell>
        </row>
        <row r="67">
          <cell r="A67">
            <v>50455</v>
          </cell>
          <cell r="C67">
            <v>0</v>
          </cell>
        </row>
        <row r="68">
          <cell r="A68">
            <v>10012145</v>
          </cell>
          <cell r="C68">
            <v>0</v>
          </cell>
        </row>
        <row r="69">
          <cell r="A69">
            <v>46320</v>
          </cell>
          <cell r="C69">
            <v>0</v>
          </cell>
        </row>
        <row r="70">
          <cell r="A70">
            <v>65545</v>
          </cell>
          <cell r="C70">
            <v>0</v>
          </cell>
        </row>
        <row r="71">
          <cell r="A71">
            <v>46156</v>
          </cell>
          <cell r="C71">
            <v>0</v>
          </cell>
        </row>
        <row r="72">
          <cell r="A72">
            <v>50548</v>
          </cell>
          <cell r="C72">
            <v>0</v>
          </cell>
        </row>
        <row r="73">
          <cell r="A73">
            <v>332771</v>
          </cell>
          <cell r="C73">
            <v>0</v>
          </cell>
        </row>
        <row r="74">
          <cell r="A74">
            <v>332804</v>
          </cell>
          <cell r="C74">
            <v>0</v>
          </cell>
        </row>
        <row r="75">
          <cell r="A75">
            <v>20004222</v>
          </cell>
          <cell r="C75">
            <v>0</v>
          </cell>
        </row>
        <row r="76">
          <cell r="A76">
            <v>398471</v>
          </cell>
          <cell r="C76">
            <v>0</v>
          </cell>
        </row>
        <row r="77">
          <cell r="A77">
            <v>333456</v>
          </cell>
          <cell r="C77">
            <v>0</v>
          </cell>
        </row>
        <row r="78">
          <cell r="A78">
            <v>47444</v>
          </cell>
          <cell r="C78">
            <v>0</v>
          </cell>
        </row>
        <row r="79">
          <cell r="A79">
            <v>20021758</v>
          </cell>
          <cell r="C79">
            <v>0</v>
          </cell>
        </row>
        <row r="80">
          <cell r="A80">
            <v>10917</v>
          </cell>
          <cell r="C80">
            <v>0</v>
          </cell>
        </row>
        <row r="81">
          <cell r="A81">
            <v>332261</v>
          </cell>
          <cell r="C81">
            <v>0</v>
          </cell>
        </row>
        <row r="82">
          <cell r="A82">
            <v>71807</v>
          </cell>
          <cell r="C82">
            <v>0</v>
          </cell>
        </row>
        <row r="83">
          <cell r="A83">
            <v>12038</v>
          </cell>
          <cell r="C83">
            <v>0</v>
          </cell>
        </row>
        <row r="84">
          <cell r="A84">
            <v>332218</v>
          </cell>
          <cell r="C84">
            <v>0</v>
          </cell>
        </row>
        <row r="85">
          <cell r="A85">
            <v>46780</v>
          </cell>
          <cell r="C85">
            <v>0</v>
          </cell>
        </row>
        <row r="86">
          <cell r="A86">
            <v>10804</v>
          </cell>
          <cell r="C86">
            <v>0</v>
          </cell>
        </row>
        <row r="87">
          <cell r="A87">
            <v>45110</v>
          </cell>
          <cell r="C87">
            <v>0</v>
          </cell>
        </row>
        <row r="88">
          <cell r="A88">
            <v>332256</v>
          </cell>
          <cell r="C88">
            <v>0</v>
          </cell>
        </row>
        <row r="89">
          <cell r="A89">
            <v>500197</v>
          </cell>
          <cell r="C89">
            <v>0</v>
          </cell>
        </row>
        <row r="90">
          <cell r="A90">
            <v>20002594</v>
          </cell>
          <cell r="C90">
            <v>0</v>
          </cell>
        </row>
        <row r="91">
          <cell r="A91">
            <v>10012932</v>
          </cell>
          <cell r="C91">
            <v>0</v>
          </cell>
        </row>
        <row r="92">
          <cell r="A92">
            <v>47169</v>
          </cell>
          <cell r="C92">
            <v>0</v>
          </cell>
        </row>
        <row r="93">
          <cell r="A93">
            <v>115008</v>
          </cell>
          <cell r="C93">
            <v>0</v>
          </cell>
        </row>
        <row r="94">
          <cell r="A94">
            <v>44097</v>
          </cell>
          <cell r="C94">
            <v>0</v>
          </cell>
        </row>
        <row r="95">
          <cell r="A95">
            <v>47377</v>
          </cell>
          <cell r="C95">
            <v>0</v>
          </cell>
        </row>
        <row r="96">
          <cell r="A96">
            <v>115135</v>
          </cell>
          <cell r="C96">
            <v>0</v>
          </cell>
        </row>
        <row r="97">
          <cell r="A97">
            <v>115045</v>
          </cell>
          <cell r="C97">
            <v>0</v>
          </cell>
        </row>
        <row r="98">
          <cell r="A98">
            <v>951691</v>
          </cell>
          <cell r="C98">
            <v>0</v>
          </cell>
        </row>
        <row r="99">
          <cell r="A99">
            <v>46128</v>
          </cell>
          <cell r="C99">
            <v>0</v>
          </cell>
        </row>
        <row r="100">
          <cell r="A100">
            <v>333007</v>
          </cell>
          <cell r="C100">
            <v>0</v>
          </cell>
        </row>
        <row r="101">
          <cell r="A101">
            <v>45252</v>
          </cell>
          <cell r="C101">
            <v>0</v>
          </cell>
        </row>
        <row r="102">
          <cell r="A102">
            <v>11033</v>
          </cell>
          <cell r="C102">
            <v>0</v>
          </cell>
        </row>
        <row r="103">
          <cell r="A103">
            <v>11065</v>
          </cell>
          <cell r="C103">
            <v>0</v>
          </cell>
        </row>
        <row r="104">
          <cell r="A104">
            <v>332470</v>
          </cell>
          <cell r="C104">
            <v>0</v>
          </cell>
        </row>
        <row r="105">
          <cell r="A105">
            <v>332199</v>
          </cell>
          <cell r="C105">
            <v>0</v>
          </cell>
        </row>
        <row r="106">
          <cell r="A106">
            <v>11038</v>
          </cell>
          <cell r="C106">
            <v>0</v>
          </cell>
        </row>
        <row r="107">
          <cell r="A107">
            <v>33220</v>
          </cell>
          <cell r="C107">
            <v>0</v>
          </cell>
        </row>
        <row r="108">
          <cell r="A108">
            <v>60615</v>
          </cell>
          <cell r="C108">
            <v>0</v>
          </cell>
        </row>
        <row r="109">
          <cell r="A109">
            <v>72015</v>
          </cell>
          <cell r="C109">
            <v>0</v>
          </cell>
        </row>
        <row r="110">
          <cell r="A110">
            <v>71676</v>
          </cell>
          <cell r="C110">
            <v>0</v>
          </cell>
        </row>
        <row r="111">
          <cell r="A111">
            <v>46310</v>
          </cell>
          <cell r="C111">
            <v>0</v>
          </cell>
        </row>
        <row r="112">
          <cell r="A112">
            <v>332801</v>
          </cell>
          <cell r="C112">
            <v>0</v>
          </cell>
        </row>
        <row r="113">
          <cell r="A113">
            <v>115082</v>
          </cell>
          <cell r="C113">
            <v>0</v>
          </cell>
        </row>
        <row r="114">
          <cell r="A114">
            <v>332130</v>
          </cell>
          <cell r="C114">
            <v>0</v>
          </cell>
        </row>
        <row r="115">
          <cell r="A115">
            <v>914705</v>
          </cell>
          <cell r="C115">
            <v>0</v>
          </cell>
        </row>
        <row r="116">
          <cell r="A116">
            <v>10981</v>
          </cell>
          <cell r="C116">
            <v>0</v>
          </cell>
        </row>
        <row r="117">
          <cell r="A117">
            <v>332274</v>
          </cell>
          <cell r="C117">
            <v>0</v>
          </cell>
        </row>
        <row r="118">
          <cell r="A118">
            <v>11071</v>
          </cell>
          <cell r="C118">
            <v>0</v>
          </cell>
        </row>
        <row r="119">
          <cell r="A119">
            <v>91213</v>
          </cell>
          <cell r="C119">
            <v>0</v>
          </cell>
        </row>
        <row r="120">
          <cell r="A120">
            <v>11295</v>
          </cell>
          <cell r="C120">
            <v>0</v>
          </cell>
        </row>
        <row r="121">
          <cell r="A121">
            <v>45050</v>
          </cell>
          <cell r="C121">
            <v>0</v>
          </cell>
        </row>
        <row r="122">
          <cell r="A122">
            <v>122046</v>
          </cell>
          <cell r="C122">
            <v>0</v>
          </cell>
        </row>
        <row r="123">
          <cell r="A123">
            <v>65465</v>
          </cell>
          <cell r="C123">
            <v>0</v>
          </cell>
        </row>
        <row r="124">
          <cell r="A124">
            <v>65935</v>
          </cell>
          <cell r="C124">
            <v>0</v>
          </cell>
        </row>
        <row r="125">
          <cell r="A125">
            <v>46154</v>
          </cell>
          <cell r="C125">
            <v>0</v>
          </cell>
        </row>
        <row r="126">
          <cell r="A126">
            <v>10704</v>
          </cell>
          <cell r="C126">
            <v>0</v>
          </cell>
        </row>
        <row r="127">
          <cell r="A127">
            <v>10012397</v>
          </cell>
          <cell r="C127">
            <v>0</v>
          </cell>
        </row>
        <row r="128">
          <cell r="A128">
            <v>332384</v>
          </cell>
          <cell r="C128">
            <v>0</v>
          </cell>
        </row>
        <row r="129">
          <cell r="A129">
            <v>72020</v>
          </cell>
          <cell r="C129">
            <v>0</v>
          </cell>
        </row>
        <row r="130">
          <cell r="A130">
            <v>65964</v>
          </cell>
          <cell r="C130">
            <v>0</v>
          </cell>
        </row>
        <row r="131">
          <cell r="A131">
            <v>10012363</v>
          </cell>
          <cell r="C131">
            <v>0</v>
          </cell>
        </row>
        <row r="132">
          <cell r="A132">
            <v>46123</v>
          </cell>
          <cell r="C132">
            <v>0</v>
          </cell>
        </row>
        <row r="133">
          <cell r="A133">
            <v>332180</v>
          </cell>
          <cell r="C133">
            <v>0</v>
          </cell>
        </row>
        <row r="134">
          <cell r="A134">
            <v>115004</v>
          </cell>
          <cell r="C134">
            <v>0</v>
          </cell>
        </row>
        <row r="135">
          <cell r="A135">
            <v>33119</v>
          </cell>
          <cell r="C135">
            <v>0</v>
          </cell>
        </row>
        <row r="136">
          <cell r="A136">
            <v>46321</v>
          </cell>
          <cell r="C136">
            <v>0</v>
          </cell>
        </row>
        <row r="137">
          <cell r="A137">
            <v>46364</v>
          </cell>
          <cell r="C137">
            <v>0</v>
          </cell>
        </row>
        <row r="138">
          <cell r="A138">
            <v>45541</v>
          </cell>
          <cell r="C138">
            <v>0</v>
          </cell>
        </row>
        <row r="139">
          <cell r="A139">
            <v>10773</v>
          </cell>
          <cell r="C139">
            <v>0</v>
          </cell>
        </row>
        <row r="140">
          <cell r="A140">
            <v>14331</v>
          </cell>
          <cell r="C140">
            <v>0</v>
          </cell>
        </row>
        <row r="141">
          <cell r="A141">
            <v>954374</v>
          </cell>
          <cell r="C141">
            <v>0</v>
          </cell>
        </row>
        <row r="142">
          <cell r="A142">
            <v>45542</v>
          </cell>
          <cell r="C142">
            <v>0</v>
          </cell>
        </row>
        <row r="143">
          <cell r="A143">
            <v>332232</v>
          </cell>
          <cell r="C143">
            <v>0</v>
          </cell>
        </row>
        <row r="144">
          <cell r="A144">
            <v>46753</v>
          </cell>
          <cell r="C144">
            <v>0</v>
          </cell>
        </row>
        <row r="145">
          <cell r="A145">
            <v>332702</v>
          </cell>
          <cell r="C145">
            <v>0</v>
          </cell>
        </row>
        <row r="146">
          <cell r="A146">
            <v>47697</v>
          </cell>
          <cell r="C146">
            <v>0</v>
          </cell>
        </row>
        <row r="147">
          <cell r="A147">
            <v>10012457</v>
          </cell>
          <cell r="C147">
            <v>0</v>
          </cell>
        </row>
        <row r="148">
          <cell r="A148">
            <v>10950</v>
          </cell>
          <cell r="C148">
            <v>0</v>
          </cell>
        </row>
        <row r="149">
          <cell r="A149">
            <v>33079</v>
          </cell>
          <cell r="C149">
            <v>0</v>
          </cell>
        </row>
        <row r="150">
          <cell r="A150">
            <v>47079</v>
          </cell>
          <cell r="C150">
            <v>0</v>
          </cell>
        </row>
        <row r="151">
          <cell r="A151">
            <v>952773</v>
          </cell>
          <cell r="C151">
            <v>0</v>
          </cell>
        </row>
        <row r="152">
          <cell r="A152">
            <v>44303</v>
          </cell>
          <cell r="C152">
            <v>0</v>
          </cell>
        </row>
        <row r="153">
          <cell r="A153">
            <v>10930</v>
          </cell>
          <cell r="C153">
            <v>0</v>
          </cell>
        </row>
        <row r="154">
          <cell r="A154">
            <v>33062</v>
          </cell>
          <cell r="C154">
            <v>0</v>
          </cell>
        </row>
        <row r="155">
          <cell r="A155">
            <v>45549</v>
          </cell>
          <cell r="C155">
            <v>0</v>
          </cell>
        </row>
        <row r="156">
          <cell r="A156">
            <v>46992</v>
          </cell>
          <cell r="C156">
            <v>0</v>
          </cell>
        </row>
        <row r="157">
          <cell r="A157">
            <v>20017579</v>
          </cell>
          <cell r="C157">
            <v>0</v>
          </cell>
        </row>
        <row r="158">
          <cell r="A158">
            <v>951934</v>
          </cell>
          <cell r="C158">
            <v>0</v>
          </cell>
        </row>
        <row r="159">
          <cell r="A159">
            <v>45349</v>
          </cell>
          <cell r="C159">
            <v>0</v>
          </cell>
        </row>
        <row r="160">
          <cell r="A160">
            <v>200065</v>
          </cell>
          <cell r="C160">
            <v>0</v>
          </cell>
        </row>
        <row r="161">
          <cell r="A161">
            <v>332796</v>
          </cell>
          <cell r="C161">
            <v>0</v>
          </cell>
        </row>
        <row r="162">
          <cell r="A162">
            <v>333204</v>
          </cell>
          <cell r="C162">
            <v>0</v>
          </cell>
        </row>
        <row r="163">
          <cell r="A163">
            <v>60592</v>
          </cell>
          <cell r="C163">
            <v>0</v>
          </cell>
        </row>
        <row r="164">
          <cell r="A164">
            <v>20020513</v>
          </cell>
          <cell r="C164">
            <v>0</v>
          </cell>
        </row>
        <row r="165">
          <cell r="A165">
            <v>954933</v>
          </cell>
          <cell r="C165">
            <v>0</v>
          </cell>
        </row>
        <row r="166">
          <cell r="A166">
            <v>20023399</v>
          </cell>
          <cell r="C166">
            <v>0</v>
          </cell>
        </row>
        <row r="167">
          <cell r="A167">
            <v>20023407</v>
          </cell>
          <cell r="C167">
            <v>0</v>
          </cell>
        </row>
        <row r="168">
          <cell r="A168">
            <v>20027195</v>
          </cell>
          <cell r="C168">
            <v>0</v>
          </cell>
        </row>
        <row r="169">
          <cell r="A169">
            <v>13805</v>
          </cell>
          <cell r="C169">
            <v>0</v>
          </cell>
        </row>
        <row r="170">
          <cell r="A170">
            <v>10805</v>
          </cell>
          <cell r="C170">
            <v>0</v>
          </cell>
        </row>
        <row r="171">
          <cell r="A171">
            <v>13401</v>
          </cell>
          <cell r="C171">
            <v>0</v>
          </cell>
        </row>
        <row r="172">
          <cell r="A172">
            <v>13613</v>
          </cell>
          <cell r="C172">
            <v>0</v>
          </cell>
        </row>
        <row r="173">
          <cell r="A173">
            <v>116019</v>
          </cell>
          <cell r="C173">
            <v>0</v>
          </cell>
        </row>
        <row r="174">
          <cell r="A174">
            <v>47381</v>
          </cell>
          <cell r="C174">
            <v>0</v>
          </cell>
        </row>
        <row r="175">
          <cell r="A175">
            <v>332793</v>
          </cell>
          <cell r="C175">
            <v>0</v>
          </cell>
        </row>
        <row r="176">
          <cell r="A176">
            <v>47746</v>
          </cell>
          <cell r="C176">
            <v>0</v>
          </cell>
        </row>
        <row r="177">
          <cell r="A177">
            <v>332344</v>
          </cell>
          <cell r="C177">
            <v>0</v>
          </cell>
        </row>
        <row r="178">
          <cell r="A178">
            <v>46889</v>
          </cell>
          <cell r="C178">
            <v>0</v>
          </cell>
        </row>
        <row r="179">
          <cell r="A179">
            <v>333378</v>
          </cell>
          <cell r="C179">
            <v>0</v>
          </cell>
        </row>
        <row r="180">
          <cell r="A180">
            <v>47304</v>
          </cell>
          <cell r="C180">
            <v>0</v>
          </cell>
        </row>
        <row r="181">
          <cell r="A181">
            <v>71827</v>
          </cell>
          <cell r="C181">
            <v>0</v>
          </cell>
        </row>
        <row r="182">
          <cell r="A182">
            <v>115577</v>
          </cell>
          <cell r="C182">
            <v>0</v>
          </cell>
        </row>
        <row r="183">
          <cell r="A183">
            <v>332598</v>
          </cell>
          <cell r="C183">
            <v>0</v>
          </cell>
        </row>
        <row r="184">
          <cell r="A184">
            <v>398620</v>
          </cell>
          <cell r="C184">
            <v>0</v>
          </cell>
        </row>
        <row r="185">
          <cell r="A185">
            <v>10829</v>
          </cell>
          <cell r="C185">
            <v>0</v>
          </cell>
        </row>
        <row r="186">
          <cell r="A186">
            <v>954840</v>
          </cell>
          <cell r="C186">
            <v>0</v>
          </cell>
        </row>
        <row r="187">
          <cell r="A187">
            <v>46103</v>
          </cell>
          <cell r="C187">
            <v>0</v>
          </cell>
        </row>
        <row r="188">
          <cell r="A188">
            <v>20003101</v>
          </cell>
          <cell r="C188">
            <v>0</v>
          </cell>
        </row>
        <row r="189">
          <cell r="A189">
            <v>954299</v>
          </cell>
          <cell r="C189">
            <v>0</v>
          </cell>
        </row>
        <row r="190">
          <cell r="A190">
            <v>262027</v>
          </cell>
          <cell r="C190">
            <v>0</v>
          </cell>
        </row>
        <row r="191">
          <cell r="A191">
            <v>20003255</v>
          </cell>
          <cell r="C191">
            <v>0</v>
          </cell>
        </row>
        <row r="192">
          <cell r="A192">
            <v>47113</v>
          </cell>
          <cell r="C192">
            <v>0</v>
          </cell>
        </row>
        <row r="193">
          <cell r="A193">
            <v>10945</v>
          </cell>
          <cell r="C193">
            <v>0</v>
          </cell>
        </row>
        <row r="194">
          <cell r="A194">
            <v>262205</v>
          </cell>
          <cell r="C194">
            <v>0</v>
          </cell>
        </row>
        <row r="195">
          <cell r="A195">
            <v>47453</v>
          </cell>
          <cell r="C195">
            <v>0</v>
          </cell>
        </row>
        <row r="196">
          <cell r="A196">
            <v>65877</v>
          </cell>
          <cell r="C196">
            <v>0</v>
          </cell>
        </row>
        <row r="197">
          <cell r="A197">
            <v>115021</v>
          </cell>
          <cell r="C197">
            <v>0</v>
          </cell>
        </row>
        <row r="198">
          <cell r="A198">
            <v>65927</v>
          </cell>
          <cell r="C198">
            <v>0</v>
          </cell>
        </row>
        <row r="199">
          <cell r="A199">
            <v>115042</v>
          </cell>
          <cell r="C199">
            <v>0</v>
          </cell>
        </row>
        <row r="200">
          <cell r="A200">
            <v>47309</v>
          </cell>
          <cell r="C200">
            <v>0</v>
          </cell>
        </row>
        <row r="201">
          <cell r="A201">
            <v>72066</v>
          </cell>
          <cell r="C201">
            <v>0</v>
          </cell>
        </row>
        <row r="202">
          <cell r="A202">
            <v>332821</v>
          </cell>
          <cell r="C202">
            <v>0</v>
          </cell>
        </row>
        <row r="203">
          <cell r="A203">
            <v>332734</v>
          </cell>
          <cell r="C203">
            <v>0</v>
          </cell>
        </row>
        <row r="204">
          <cell r="A204">
            <v>215006</v>
          </cell>
          <cell r="C204">
            <v>0</v>
          </cell>
        </row>
        <row r="205">
          <cell r="A205">
            <v>13677</v>
          </cell>
          <cell r="C205">
            <v>0</v>
          </cell>
        </row>
        <row r="206">
          <cell r="A206">
            <v>332787</v>
          </cell>
          <cell r="C206">
            <v>0</v>
          </cell>
        </row>
        <row r="207">
          <cell r="A207">
            <v>115018</v>
          </cell>
          <cell r="C207">
            <v>0</v>
          </cell>
        </row>
        <row r="208">
          <cell r="A208">
            <v>10932</v>
          </cell>
          <cell r="C208">
            <v>0</v>
          </cell>
        </row>
        <row r="209">
          <cell r="A209">
            <v>122061</v>
          </cell>
          <cell r="C209">
            <v>0</v>
          </cell>
        </row>
        <row r="210">
          <cell r="A210">
            <v>332568</v>
          </cell>
          <cell r="C210">
            <v>0</v>
          </cell>
        </row>
        <row r="211">
          <cell r="A211">
            <v>10012751</v>
          </cell>
          <cell r="C211">
            <v>0</v>
          </cell>
        </row>
        <row r="212">
          <cell r="A212">
            <v>46344</v>
          </cell>
          <cell r="C212">
            <v>0</v>
          </cell>
        </row>
        <row r="213">
          <cell r="A213">
            <v>11392</v>
          </cell>
          <cell r="C213">
            <v>0</v>
          </cell>
        </row>
        <row r="214">
          <cell r="A214">
            <v>65637</v>
          </cell>
          <cell r="C214">
            <v>0</v>
          </cell>
        </row>
        <row r="215">
          <cell r="A215">
            <v>11026</v>
          </cell>
          <cell r="C215">
            <v>0</v>
          </cell>
        </row>
        <row r="216">
          <cell r="A216">
            <v>46289</v>
          </cell>
          <cell r="C216">
            <v>0</v>
          </cell>
        </row>
        <row r="217">
          <cell r="A217">
            <v>333179</v>
          </cell>
          <cell r="C217">
            <v>0</v>
          </cell>
        </row>
        <row r="218">
          <cell r="A218">
            <v>46315</v>
          </cell>
          <cell r="C218">
            <v>0</v>
          </cell>
        </row>
        <row r="219">
          <cell r="A219">
            <v>332600</v>
          </cell>
          <cell r="C219">
            <v>0</v>
          </cell>
        </row>
        <row r="220">
          <cell r="A220">
            <v>953208</v>
          </cell>
          <cell r="C220">
            <v>0</v>
          </cell>
        </row>
        <row r="221">
          <cell r="A221">
            <v>12867</v>
          </cell>
          <cell r="C221">
            <v>0</v>
          </cell>
        </row>
        <row r="222">
          <cell r="A222">
            <v>10012882</v>
          </cell>
          <cell r="C222">
            <v>0</v>
          </cell>
        </row>
        <row r="223">
          <cell r="A223">
            <v>45650</v>
          </cell>
          <cell r="C223">
            <v>0</v>
          </cell>
        </row>
        <row r="224">
          <cell r="A224">
            <v>333404</v>
          </cell>
          <cell r="C224">
            <v>0</v>
          </cell>
        </row>
        <row r="225">
          <cell r="A225">
            <v>398094</v>
          </cell>
          <cell r="C225">
            <v>0</v>
          </cell>
        </row>
        <row r="226">
          <cell r="A226">
            <v>20034755</v>
          </cell>
          <cell r="C226">
            <v>0</v>
          </cell>
        </row>
        <row r="227">
          <cell r="A227">
            <v>20035367</v>
          </cell>
          <cell r="C227">
            <v>0</v>
          </cell>
        </row>
        <row r="228">
          <cell r="A228">
            <v>20035663</v>
          </cell>
          <cell r="C228">
            <v>0</v>
          </cell>
        </row>
        <row r="229">
          <cell r="A229">
            <v>20036908</v>
          </cell>
          <cell r="C229">
            <v>0</v>
          </cell>
        </row>
        <row r="230">
          <cell r="A230">
            <v>20037940</v>
          </cell>
          <cell r="C230">
            <v>0</v>
          </cell>
        </row>
        <row r="231">
          <cell r="A231">
            <v>20038574</v>
          </cell>
          <cell r="C231">
            <v>0</v>
          </cell>
        </row>
        <row r="232">
          <cell r="A232">
            <v>20041601</v>
          </cell>
          <cell r="C232">
            <v>0</v>
          </cell>
        </row>
        <row r="233">
          <cell r="A233">
            <v>20041953</v>
          </cell>
          <cell r="C233">
            <v>0</v>
          </cell>
        </row>
        <row r="234">
          <cell r="A234">
            <v>20044567</v>
          </cell>
          <cell r="C234">
            <v>0</v>
          </cell>
        </row>
        <row r="235">
          <cell r="A235">
            <v>20005736</v>
          </cell>
          <cell r="C235">
            <v>0</v>
          </cell>
        </row>
        <row r="236">
          <cell r="A236">
            <v>245038</v>
          </cell>
          <cell r="C236">
            <v>0</v>
          </cell>
        </row>
        <row r="237">
          <cell r="A237">
            <v>46602</v>
          </cell>
          <cell r="C237">
            <v>0</v>
          </cell>
        </row>
        <row r="238">
          <cell r="A238">
            <v>500041</v>
          </cell>
          <cell r="C238">
            <v>0</v>
          </cell>
        </row>
        <row r="239">
          <cell r="A239">
            <v>507084</v>
          </cell>
          <cell r="C239">
            <v>0</v>
          </cell>
        </row>
        <row r="240">
          <cell r="A240">
            <v>11024</v>
          </cell>
          <cell r="C240">
            <v>0</v>
          </cell>
        </row>
        <row r="241">
          <cell r="A241">
            <v>11297</v>
          </cell>
          <cell r="C241">
            <v>0</v>
          </cell>
        </row>
        <row r="242">
          <cell r="A242">
            <v>20005351</v>
          </cell>
          <cell r="C242">
            <v>0</v>
          </cell>
        </row>
        <row r="243">
          <cell r="A243">
            <v>47346</v>
          </cell>
          <cell r="C243">
            <v>0</v>
          </cell>
        </row>
        <row r="244">
          <cell r="A244">
            <v>332583</v>
          </cell>
          <cell r="C244">
            <v>0</v>
          </cell>
        </row>
        <row r="245">
          <cell r="A245">
            <v>47168</v>
          </cell>
          <cell r="C245">
            <v>0</v>
          </cell>
        </row>
        <row r="246">
          <cell r="A246">
            <v>46486</v>
          </cell>
          <cell r="C246">
            <v>0</v>
          </cell>
        </row>
        <row r="247">
          <cell r="A247">
            <v>13189</v>
          </cell>
          <cell r="C247">
            <v>0</v>
          </cell>
        </row>
        <row r="248">
          <cell r="A248">
            <v>115264</v>
          </cell>
          <cell r="C248">
            <v>0</v>
          </cell>
        </row>
        <row r="249">
          <cell r="A249">
            <v>34899</v>
          </cell>
          <cell r="C249">
            <v>0</v>
          </cell>
        </row>
        <row r="250">
          <cell r="A250">
            <v>65862</v>
          </cell>
          <cell r="C250">
            <v>0</v>
          </cell>
        </row>
        <row r="251">
          <cell r="A251">
            <v>47406</v>
          </cell>
          <cell r="C251">
            <v>0</v>
          </cell>
        </row>
        <row r="252">
          <cell r="A252">
            <v>47435</v>
          </cell>
          <cell r="C252">
            <v>0</v>
          </cell>
        </row>
        <row r="253">
          <cell r="A253">
            <v>200093</v>
          </cell>
          <cell r="C253">
            <v>0</v>
          </cell>
        </row>
        <row r="254">
          <cell r="A254">
            <v>10012796</v>
          </cell>
          <cell r="C254">
            <v>0</v>
          </cell>
        </row>
        <row r="255">
          <cell r="A255">
            <v>11091</v>
          </cell>
          <cell r="C255">
            <v>0</v>
          </cell>
        </row>
        <row r="256">
          <cell r="A256">
            <v>12727</v>
          </cell>
          <cell r="C256">
            <v>0</v>
          </cell>
        </row>
        <row r="257">
          <cell r="A257">
            <v>332459</v>
          </cell>
          <cell r="C257">
            <v>0</v>
          </cell>
        </row>
        <row r="258">
          <cell r="A258">
            <v>11311</v>
          </cell>
          <cell r="C258">
            <v>0</v>
          </cell>
        </row>
        <row r="259">
          <cell r="A259">
            <v>20006148</v>
          </cell>
          <cell r="C259">
            <v>0</v>
          </cell>
        </row>
        <row r="260">
          <cell r="A260">
            <v>20007065</v>
          </cell>
          <cell r="C260">
            <v>0</v>
          </cell>
        </row>
        <row r="261">
          <cell r="A261">
            <v>20007660</v>
          </cell>
          <cell r="C261">
            <v>0</v>
          </cell>
        </row>
        <row r="262">
          <cell r="A262">
            <v>20008824</v>
          </cell>
          <cell r="C262">
            <v>0</v>
          </cell>
        </row>
        <row r="263">
          <cell r="A263">
            <v>66012</v>
          </cell>
          <cell r="C263">
            <v>0</v>
          </cell>
        </row>
        <row r="264">
          <cell r="A264">
            <v>10013196</v>
          </cell>
          <cell r="C264">
            <v>0</v>
          </cell>
        </row>
        <row r="265">
          <cell r="A265">
            <v>13653</v>
          </cell>
          <cell r="C265">
            <v>0</v>
          </cell>
        </row>
        <row r="266">
          <cell r="A266">
            <v>82887</v>
          </cell>
          <cell r="C266">
            <v>0</v>
          </cell>
        </row>
        <row r="267">
          <cell r="A267">
            <v>150195</v>
          </cell>
          <cell r="C267">
            <v>0</v>
          </cell>
        </row>
        <row r="268">
          <cell r="A268">
            <v>333376</v>
          </cell>
          <cell r="C268">
            <v>0</v>
          </cell>
        </row>
        <row r="269">
          <cell r="A269">
            <v>12379</v>
          </cell>
          <cell r="C269">
            <v>0</v>
          </cell>
        </row>
        <row r="270">
          <cell r="A270">
            <v>13287</v>
          </cell>
          <cell r="C270">
            <v>0</v>
          </cell>
        </row>
        <row r="271">
          <cell r="A271">
            <v>658314</v>
          </cell>
          <cell r="C271">
            <v>0</v>
          </cell>
        </row>
        <row r="272">
          <cell r="A272">
            <v>333016</v>
          </cell>
          <cell r="C272">
            <v>0</v>
          </cell>
        </row>
        <row r="273">
          <cell r="A273">
            <v>115263</v>
          </cell>
          <cell r="C273">
            <v>0</v>
          </cell>
        </row>
        <row r="274">
          <cell r="A274">
            <v>332918</v>
          </cell>
          <cell r="C274">
            <v>0</v>
          </cell>
        </row>
        <row r="275">
          <cell r="A275">
            <v>20018780</v>
          </cell>
          <cell r="C275">
            <v>0</v>
          </cell>
        </row>
        <row r="276">
          <cell r="A276">
            <v>398102</v>
          </cell>
          <cell r="C276">
            <v>0</v>
          </cell>
        </row>
        <row r="277">
          <cell r="A277">
            <v>20039347</v>
          </cell>
          <cell r="C277">
            <v>0</v>
          </cell>
        </row>
        <row r="278">
          <cell r="A278">
            <v>20003983</v>
          </cell>
          <cell r="C278">
            <v>0</v>
          </cell>
        </row>
        <row r="279">
          <cell r="A279">
            <v>953152</v>
          </cell>
          <cell r="C279">
            <v>0</v>
          </cell>
        </row>
        <row r="280">
          <cell r="A280">
            <v>20007186</v>
          </cell>
          <cell r="C280">
            <v>0</v>
          </cell>
        </row>
        <row r="281">
          <cell r="A281">
            <v>15597</v>
          </cell>
          <cell r="C281">
            <v>0</v>
          </cell>
        </row>
        <row r="282">
          <cell r="A282">
            <v>71868</v>
          </cell>
          <cell r="C282">
            <v>0</v>
          </cell>
        </row>
        <row r="283">
          <cell r="A283">
            <v>11822</v>
          </cell>
          <cell r="C283">
            <v>0</v>
          </cell>
        </row>
        <row r="284">
          <cell r="A284">
            <v>13694</v>
          </cell>
          <cell r="C284">
            <v>0</v>
          </cell>
        </row>
        <row r="285">
          <cell r="A285">
            <v>20047362</v>
          </cell>
          <cell r="C285">
            <v>0</v>
          </cell>
        </row>
        <row r="286">
          <cell r="A286">
            <v>47321</v>
          </cell>
          <cell r="C286">
            <v>0</v>
          </cell>
        </row>
        <row r="287">
          <cell r="A287">
            <v>20003684</v>
          </cell>
          <cell r="C287">
            <v>0</v>
          </cell>
        </row>
        <row r="288">
          <cell r="A288">
            <v>115423</v>
          </cell>
          <cell r="C288">
            <v>0</v>
          </cell>
        </row>
        <row r="289">
          <cell r="A289">
            <v>332257</v>
          </cell>
          <cell r="C289">
            <v>0</v>
          </cell>
        </row>
        <row r="290">
          <cell r="A290">
            <v>46189</v>
          </cell>
          <cell r="C290">
            <v>0</v>
          </cell>
        </row>
        <row r="291">
          <cell r="A291">
            <v>20023551</v>
          </cell>
          <cell r="C291">
            <v>0</v>
          </cell>
        </row>
        <row r="292">
          <cell r="A292">
            <v>20049723</v>
          </cell>
          <cell r="C292">
            <v>0</v>
          </cell>
        </row>
        <row r="293">
          <cell r="A293">
            <v>20049869</v>
          </cell>
          <cell r="C293">
            <v>0</v>
          </cell>
        </row>
        <row r="294">
          <cell r="A294">
            <v>20050225</v>
          </cell>
          <cell r="C294">
            <v>0</v>
          </cell>
        </row>
        <row r="295">
          <cell r="A295">
            <v>20050525</v>
          </cell>
          <cell r="C295">
            <v>0</v>
          </cell>
        </row>
        <row r="296">
          <cell r="A296">
            <v>20051847</v>
          </cell>
          <cell r="C296">
            <v>0</v>
          </cell>
        </row>
        <row r="297">
          <cell r="A297">
            <v>20052044</v>
          </cell>
          <cell r="C297">
            <v>0</v>
          </cell>
        </row>
        <row r="298">
          <cell r="A298">
            <v>20052283</v>
          </cell>
          <cell r="C298">
            <v>0</v>
          </cell>
        </row>
        <row r="299">
          <cell r="A299">
            <v>20052460</v>
          </cell>
          <cell r="C299">
            <v>0</v>
          </cell>
        </row>
        <row r="300">
          <cell r="A300">
            <v>20052446</v>
          </cell>
          <cell r="C300">
            <v>0</v>
          </cell>
        </row>
        <row r="301">
          <cell r="A301">
            <v>20053611</v>
          </cell>
          <cell r="C301">
            <v>0</v>
          </cell>
        </row>
        <row r="302">
          <cell r="A302">
            <v>20056400</v>
          </cell>
          <cell r="C302">
            <v>0</v>
          </cell>
        </row>
        <row r="303">
          <cell r="A303" t="str">
            <v>20057699   </v>
          </cell>
          <cell r="C303">
            <v>0</v>
          </cell>
        </row>
        <row r="304">
          <cell r="A304">
            <v>20058743</v>
          </cell>
          <cell r="C304">
            <v>0</v>
          </cell>
        </row>
        <row r="305">
          <cell r="A305">
            <v>20041518</v>
          </cell>
          <cell r="C305">
            <v>0</v>
          </cell>
        </row>
        <row r="306">
          <cell r="A306">
            <v>12906</v>
          </cell>
          <cell r="C306">
            <v>0</v>
          </cell>
        </row>
        <row r="307">
          <cell r="A307">
            <v>0</v>
          </cell>
          <cell r="C307">
            <v>0</v>
          </cell>
        </row>
        <row r="308">
          <cell r="A308">
            <v>20001956</v>
          </cell>
          <cell r="C308">
            <v>0</v>
          </cell>
        </row>
      </sheetData>
      <sheetData sheetId="1"/>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 &amp; LIST"/>
      <sheetName val="Planned Hour"/>
      <sheetName val="Planned Hour (2)"/>
      <sheetName val="Activity Rate Calculation"/>
      <sheetName val="Master"/>
      <sheetName val="Location"/>
      <sheetName val="Cost Center - cost not allocate"/>
      <sheetName val="Tonnage"/>
      <sheetName val="Sheet1"/>
    </sheetNames>
    <sheetDataSet>
      <sheetData sheetId="0">
        <row r="6">
          <cell r="C6" t="str">
            <v>PROJECT SPEC</v>
          </cell>
        </row>
      </sheetData>
      <sheetData sheetId="1"/>
      <sheetData sheetId="2">
        <row r="3">
          <cell r="A3" t="str">
            <v>WBS</v>
          </cell>
          <cell r="B3" t="str">
            <v>WBS Description</v>
          </cell>
          <cell r="C3" t="str">
            <v>Tonnage of WBS</v>
          </cell>
          <cell r="D3" t="str">
            <v>Planned Hours Required</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row>
        <row r="4">
          <cell r="A4">
            <v>0</v>
          </cell>
          <cell r="B4">
            <v>0</v>
          </cell>
          <cell r="C4">
            <v>0</v>
          </cell>
          <cell r="D4" t="str">
            <v>Labour Work / Fabrication</v>
          </cell>
          <cell r="E4" t="str">
            <v>Drilling</v>
          </cell>
          <cell r="F4" t="str">
            <v>SAW Welding</v>
          </cell>
          <cell r="G4" t="str">
            <v>Correction Activity on Hyd Press</v>
          </cell>
          <cell r="H4" t="str">
            <v>Pipe Bending</v>
          </cell>
          <cell r="I4" t="str">
            <v>Edge Preparation</v>
          </cell>
          <cell r="J4" t="str">
            <v>ATCEP Panel</v>
          </cell>
          <cell r="K4" t="str">
            <v>Auto TIG Panel</v>
          </cell>
          <cell r="L4" t="str">
            <v>MPM Welding - 8 Torch</v>
          </cell>
          <cell r="M4" t="str">
            <v>MPM Welding - 20 Torch</v>
          </cell>
          <cell r="N4" t="str">
            <v>Tube Bending @ Shop D</v>
          </cell>
          <cell r="O4" t="str">
            <v>Herber Bending</v>
          </cell>
          <cell r="P4" t="str">
            <v xml:space="preserve">Panel Bender </v>
          </cell>
          <cell r="Q4" t="str">
            <v>NC 1/2 Bending</v>
          </cell>
          <cell r="R4" t="str">
            <v>Tuto Tig Welding</v>
          </cell>
          <cell r="S4" t="str">
            <v>Swaging &amp; Squzeeing</v>
          </cell>
          <cell r="T4" t="str">
            <v>Bogie Hearth Furnace</v>
          </cell>
          <cell r="U4" t="str">
            <v>Roller Hearth Furnace</v>
          </cell>
        </row>
        <row r="5">
          <cell r="A5" t="str">
            <v>12200-0101</v>
          </cell>
          <cell r="B5" t="str">
            <v>Roof Panel front wall outlet header</v>
          </cell>
          <cell r="C5">
            <v>1.8</v>
          </cell>
          <cell r="D5">
            <v>2915.9162666666662</v>
          </cell>
          <cell r="E5">
            <v>0</v>
          </cell>
          <cell r="F5">
            <v>0</v>
          </cell>
          <cell r="G5">
            <v>0</v>
          </cell>
          <cell r="H5">
            <v>0</v>
          </cell>
          <cell r="I5">
            <v>0</v>
          </cell>
          <cell r="J5">
            <v>0</v>
          </cell>
          <cell r="K5">
            <v>0</v>
          </cell>
          <cell r="L5">
            <v>0</v>
          </cell>
          <cell r="M5">
            <v>0</v>
          </cell>
          <cell r="N5">
            <v>111.69</v>
          </cell>
          <cell r="O5">
            <v>0</v>
          </cell>
          <cell r="P5">
            <v>0</v>
          </cell>
          <cell r="Q5">
            <v>0</v>
          </cell>
          <cell r="R5">
            <v>0</v>
          </cell>
          <cell r="S5">
            <v>0</v>
          </cell>
          <cell r="T5">
            <v>0</v>
          </cell>
          <cell r="U5">
            <v>0.71078431372549</v>
          </cell>
        </row>
        <row r="6">
          <cell r="A6" t="str">
            <v>12200-0111</v>
          </cell>
          <cell r="B6" t="str">
            <v>Roof Panel (Middle front)(2ry SH)</v>
          </cell>
          <cell r="C6">
            <v>38.4</v>
          </cell>
          <cell r="D6">
            <v>7015.7466666666669</v>
          </cell>
          <cell r="E6">
            <v>0</v>
          </cell>
          <cell r="F6">
            <v>0</v>
          </cell>
          <cell r="G6">
            <v>0</v>
          </cell>
          <cell r="H6">
            <v>0</v>
          </cell>
          <cell r="I6">
            <v>0</v>
          </cell>
          <cell r="J6">
            <v>0</v>
          </cell>
          <cell r="K6">
            <v>0</v>
          </cell>
          <cell r="L6">
            <v>103.125</v>
          </cell>
          <cell r="M6">
            <v>125</v>
          </cell>
          <cell r="N6">
            <v>42.384999999999998</v>
          </cell>
          <cell r="O6">
            <v>0</v>
          </cell>
          <cell r="P6">
            <v>0</v>
          </cell>
          <cell r="Q6">
            <v>0</v>
          </cell>
          <cell r="R6">
            <v>0</v>
          </cell>
          <cell r="S6">
            <v>0</v>
          </cell>
          <cell r="T6">
            <v>0</v>
          </cell>
          <cell r="U6">
            <v>26.041666666666661</v>
          </cell>
        </row>
        <row r="7">
          <cell r="A7" t="str">
            <v>12200-0121</v>
          </cell>
          <cell r="B7" t="str">
            <v>Roof Panel (Middle rear)(3ry SH)</v>
          </cell>
          <cell r="C7">
            <v>15.4</v>
          </cell>
          <cell r="D7">
            <v>5454.0966666666664</v>
          </cell>
          <cell r="E7">
            <v>0</v>
          </cell>
          <cell r="F7">
            <v>0</v>
          </cell>
          <cell r="G7">
            <v>0</v>
          </cell>
          <cell r="H7">
            <v>0</v>
          </cell>
          <cell r="I7">
            <v>0</v>
          </cell>
          <cell r="J7">
            <v>0</v>
          </cell>
          <cell r="K7">
            <v>0</v>
          </cell>
          <cell r="L7">
            <v>1.5625</v>
          </cell>
          <cell r="M7">
            <v>45.3125</v>
          </cell>
          <cell r="N7">
            <v>218.99999999999997</v>
          </cell>
          <cell r="O7">
            <v>0</v>
          </cell>
          <cell r="P7">
            <v>0</v>
          </cell>
          <cell r="Q7">
            <v>0</v>
          </cell>
          <cell r="R7">
            <v>0</v>
          </cell>
          <cell r="S7">
            <v>0</v>
          </cell>
          <cell r="T7">
            <v>0</v>
          </cell>
          <cell r="U7">
            <v>5.1700367647058814</v>
          </cell>
        </row>
        <row r="8">
          <cell r="A8" t="str">
            <v>12200-0131</v>
          </cell>
          <cell r="B8" t="str">
            <v>Poot Panel (Rear front)( 2ry RH)</v>
          </cell>
          <cell r="C8">
            <v>30.5</v>
          </cell>
          <cell r="D8">
            <v>3397.4938666666667</v>
          </cell>
          <cell r="E8">
            <v>0</v>
          </cell>
          <cell r="F8">
            <v>0</v>
          </cell>
          <cell r="G8">
            <v>0</v>
          </cell>
          <cell r="H8">
            <v>0</v>
          </cell>
          <cell r="I8">
            <v>0</v>
          </cell>
          <cell r="J8">
            <v>0</v>
          </cell>
          <cell r="K8">
            <v>0</v>
          </cell>
          <cell r="L8">
            <v>39.0625</v>
          </cell>
          <cell r="M8">
            <v>120.3125</v>
          </cell>
          <cell r="N8">
            <v>0</v>
          </cell>
          <cell r="O8">
            <v>0</v>
          </cell>
          <cell r="P8">
            <v>0</v>
          </cell>
          <cell r="Q8">
            <v>0</v>
          </cell>
          <cell r="R8">
            <v>0</v>
          </cell>
          <cell r="S8">
            <v>0</v>
          </cell>
          <cell r="T8">
            <v>0</v>
          </cell>
          <cell r="U8">
            <v>10.284926470588234</v>
          </cell>
        </row>
        <row r="9">
          <cell r="A9" t="str">
            <v>12200-0141</v>
          </cell>
          <cell r="B9" t="str">
            <v>Poot Panel (Rear)( 1ry RH)</v>
          </cell>
          <cell r="C9">
            <v>23</v>
          </cell>
          <cell r="D9">
            <v>3437.0968333333335</v>
          </cell>
          <cell r="E9">
            <v>0</v>
          </cell>
          <cell r="F9">
            <v>0</v>
          </cell>
          <cell r="G9">
            <v>0</v>
          </cell>
          <cell r="H9">
            <v>0</v>
          </cell>
          <cell r="I9">
            <v>0</v>
          </cell>
          <cell r="J9">
            <v>0</v>
          </cell>
          <cell r="K9">
            <v>0</v>
          </cell>
          <cell r="L9">
            <v>21.875</v>
          </cell>
          <cell r="M9">
            <v>62.5</v>
          </cell>
          <cell r="N9">
            <v>0</v>
          </cell>
          <cell r="O9">
            <v>0</v>
          </cell>
          <cell r="P9">
            <v>0</v>
          </cell>
          <cell r="Q9">
            <v>0</v>
          </cell>
          <cell r="R9">
            <v>0</v>
          </cell>
          <cell r="S9">
            <v>0</v>
          </cell>
          <cell r="T9">
            <v>0</v>
          </cell>
          <cell r="U9">
            <v>9.2026654411764692</v>
          </cell>
        </row>
        <row r="10">
          <cell r="A10" t="str">
            <v>12200-0151</v>
          </cell>
          <cell r="B10" t="str">
            <v>Poot Panel (Rear)( 1ry SH)</v>
          </cell>
          <cell r="C10">
            <v>19</v>
          </cell>
          <cell r="D10">
            <v>3425.651308333333</v>
          </cell>
          <cell r="E10">
            <v>0</v>
          </cell>
          <cell r="F10">
            <v>0</v>
          </cell>
          <cell r="G10">
            <v>0</v>
          </cell>
          <cell r="H10">
            <v>0</v>
          </cell>
          <cell r="I10">
            <v>0</v>
          </cell>
          <cell r="J10">
            <v>0</v>
          </cell>
          <cell r="K10">
            <v>0</v>
          </cell>
          <cell r="L10">
            <v>17.1875</v>
          </cell>
          <cell r="M10">
            <v>57.8125</v>
          </cell>
          <cell r="N10">
            <v>0</v>
          </cell>
          <cell r="O10">
            <v>0</v>
          </cell>
          <cell r="P10">
            <v>0</v>
          </cell>
          <cell r="Q10">
            <v>0</v>
          </cell>
          <cell r="R10">
            <v>0</v>
          </cell>
          <cell r="S10">
            <v>0</v>
          </cell>
          <cell r="T10">
            <v>0</v>
          </cell>
          <cell r="U10">
            <v>7.512063419117645</v>
          </cell>
        </row>
        <row r="11">
          <cell r="A11" t="str">
            <v>12200-2121</v>
          </cell>
          <cell r="B11" t="str">
            <v xml:space="preserve">Furnace rear wall hanger tube Panel      </v>
          </cell>
          <cell r="C11">
            <v>14.5</v>
          </cell>
          <cell r="D11">
            <v>1268.2600000000002</v>
          </cell>
          <cell r="E11">
            <v>0</v>
          </cell>
          <cell r="F11">
            <v>0</v>
          </cell>
          <cell r="G11">
            <v>0</v>
          </cell>
          <cell r="H11">
            <v>0</v>
          </cell>
          <cell r="I11">
            <v>0</v>
          </cell>
          <cell r="J11">
            <v>0</v>
          </cell>
          <cell r="K11">
            <v>0</v>
          </cell>
          <cell r="L11">
            <v>0</v>
          </cell>
          <cell r="M11">
            <v>0</v>
          </cell>
          <cell r="N11">
            <v>1.095</v>
          </cell>
          <cell r="O11">
            <v>0</v>
          </cell>
          <cell r="P11">
            <v>0</v>
          </cell>
          <cell r="Q11">
            <v>0</v>
          </cell>
          <cell r="R11">
            <v>0</v>
          </cell>
          <cell r="S11">
            <v>0</v>
          </cell>
          <cell r="T11">
            <v>0</v>
          </cell>
          <cell r="U11">
            <v>0</v>
          </cell>
        </row>
        <row r="12">
          <cell r="A12" t="str">
            <v>12200-2122</v>
          </cell>
          <cell r="B12" t="str">
            <v>Rear wall hanger wall loose tubes</v>
          </cell>
          <cell r="C12">
            <v>5.7</v>
          </cell>
          <cell r="D12">
            <v>688.5200000000001</v>
          </cell>
          <cell r="E12">
            <v>0</v>
          </cell>
          <cell r="F12">
            <v>0</v>
          </cell>
          <cell r="G12">
            <v>0</v>
          </cell>
          <cell r="H12">
            <v>0</v>
          </cell>
          <cell r="I12">
            <v>0</v>
          </cell>
          <cell r="J12">
            <v>0</v>
          </cell>
          <cell r="K12">
            <v>0</v>
          </cell>
          <cell r="L12">
            <v>0</v>
          </cell>
          <cell r="M12">
            <v>0</v>
          </cell>
          <cell r="N12">
            <v>13.824375000000002</v>
          </cell>
          <cell r="O12">
            <v>0</v>
          </cell>
          <cell r="P12">
            <v>0</v>
          </cell>
          <cell r="Q12">
            <v>0</v>
          </cell>
          <cell r="R12">
            <v>0</v>
          </cell>
          <cell r="S12">
            <v>0</v>
          </cell>
          <cell r="T12">
            <v>0</v>
          </cell>
          <cell r="U12">
            <v>5</v>
          </cell>
        </row>
        <row r="13">
          <cell r="A13" t="str">
            <v>12200-5101</v>
          </cell>
          <cell r="B13" t="str">
            <v>SECONDARY PASS FRONT WALL SCREEN PANEL</v>
          </cell>
          <cell r="C13">
            <v>9.8000000000000007</v>
          </cell>
          <cell r="D13">
            <v>2275.8399999999997</v>
          </cell>
          <cell r="E13">
            <v>0</v>
          </cell>
          <cell r="F13">
            <v>0</v>
          </cell>
          <cell r="G13">
            <v>0</v>
          </cell>
          <cell r="H13">
            <v>0</v>
          </cell>
          <cell r="I13">
            <v>0</v>
          </cell>
          <cell r="J13">
            <v>0</v>
          </cell>
          <cell r="K13">
            <v>0</v>
          </cell>
          <cell r="L13">
            <v>0</v>
          </cell>
          <cell r="M13">
            <v>0</v>
          </cell>
          <cell r="N13">
            <v>1.095</v>
          </cell>
          <cell r="O13">
            <v>0</v>
          </cell>
          <cell r="P13">
            <v>0</v>
          </cell>
          <cell r="Q13">
            <v>0</v>
          </cell>
          <cell r="R13">
            <v>0</v>
          </cell>
          <cell r="S13">
            <v>0</v>
          </cell>
          <cell r="T13">
            <v>0</v>
          </cell>
          <cell r="U13">
            <v>0</v>
          </cell>
        </row>
        <row r="14">
          <cell r="A14" t="str">
            <v>12200-5401</v>
          </cell>
          <cell r="B14" t="str">
            <v>SECONDARY PASS DIVISION WALL SCREEN PANEL</v>
          </cell>
          <cell r="C14">
            <v>11.9</v>
          </cell>
          <cell r="D14">
            <v>2456.7199999999998</v>
          </cell>
          <cell r="E14">
            <v>0</v>
          </cell>
          <cell r="F14">
            <v>0</v>
          </cell>
          <cell r="G14">
            <v>0</v>
          </cell>
          <cell r="H14">
            <v>0</v>
          </cell>
          <cell r="I14">
            <v>0</v>
          </cell>
          <cell r="J14">
            <v>0</v>
          </cell>
          <cell r="K14">
            <v>0</v>
          </cell>
          <cell r="L14">
            <v>0</v>
          </cell>
          <cell r="M14">
            <v>0</v>
          </cell>
          <cell r="N14">
            <v>1.095</v>
          </cell>
          <cell r="O14">
            <v>0</v>
          </cell>
          <cell r="P14">
            <v>0</v>
          </cell>
          <cell r="Q14">
            <v>0</v>
          </cell>
          <cell r="R14">
            <v>0</v>
          </cell>
          <cell r="S14">
            <v>0</v>
          </cell>
          <cell r="T14">
            <v>0</v>
          </cell>
          <cell r="U14">
            <v>0</v>
          </cell>
        </row>
        <row r="15">
          <cell r="A15" t="str">
            <v>12200-1111</v>
          </cell>
          <cell r="B15" t="str">
            <v xml:space="preserve">Furnace Front wall Upper Panel </v>
          </cell>
          <cell r="C15">
            <v>52</v>
          </cell>
          <cell r="D15">
            <v>8491.0038999999979</v>
          </cell>
          <cell r="E15">
            <v>0</v>
          </cell>
          <cell r="F15">
            <v>0</v>
          </cell>
          <cell r="G15">
            <v>0</v>
          </cell>
          <cell r="H15">
            <v>0</v>
          </cell>
          <cell r="I15">
            <v>0</v>
          </cell>
          <cell r="J15">
            <v>153</v>
          </cell>
          <cell r="K15">
            <v>153</v>
          </cell>
          <cell r="L15">
            <v>162.5</v>
          </cell>
          <cell r="M15">
            <v>168.75</v>
          </cell>
          <cell r="N15">
            <v>17.5</v>
          </cell>
          <cell r="O15">
            <v>0</v>
          </cell>
          <cell r="P15">
            <v>0</v>
          </cell>
          <cell r="Q15">
            <v>0</v>
          </cell>
          <cell r="R15">
            <v>0</v>
          </cell>
          <cell r="S15">
            <v>0</v>
          </cell>
          <cell r="T15">
            <v>0</v>
          </cell>
          <cell r="U15">
            <v>25.416666666666661</v>
          </cell>
        </row>
        <row r="16">
          <cell r="A16" t="str">
            <v>12200-3111</v>
          </cell>
          <cell r="B16" t="str">
            <v>Left side wall upper panel</v>
          </cell>
          <cell r="C16">
            <v>26</v>
          </cell>
          <cell r="D16">
            <v>3869.4060666666664</v>
          </cell>
          <cell r="E16">
            <v>0</v>
          </cell>
          <cell r="F16">
            <v>0</v>
          </cell>
          <cell r="G16">
            <v>0</v>
          </cell>
          <cell r="H16">
            <v>0</v>
          </cell>
          <cell r="I16">
            <v>0</v>
          </cell>
          <cell r="J16">
            <v>74.5</v>
          </cell>
          <cell r="K16">
            <v>74.5</v>
          </cell>
          <cell r="L16">
            <v>79.6875</v>
          </cell>
          <cell r="M16">
            <v>82.8125</v>
          </cell>
          <cell r="N16">
            <v>22.5</v>
          </cell>
          <cell r="O16">
            <v>0</v>
          </cell>
          <cell r="P16">
            <v>0</v>
          </cell>
          <cell r="Q16">
            <v>0</v>
          </cell>
          <cell r="R16">
            <v>0</v>
          </cell>
          <cell r="S16">
            <v>0</v>
          </cell>
          <cell r="T16">
            <v>0</v>
          </cell>
          <cell r="U16">
            <v>12.70833333333333</v>
          </cell>
        </row>
        <row r="17">
          <cell r="A17" t="str">
            <v>12200-3121</v>
          </cell>
          <cell r="B17" t="str">
            <v>Right side wall upper panel</v>
          </cell>
          <cell r="C17">
            <v>26</v>
          </cell>
          <cell r="D17">
            <v>3803.6060666666667</v>
          </cell>
          <cell r="E17">
            <v>0</v>
          </cell>
          <cell r="F17">
            <v>0</v>
          </cell>
          <cell r="G17">
            <v>0</v>
          </cell>
          <cell r="H17">
            <v>0</v>
          </cell>
          <cell r="I17">
            <v>0</v>
          </cell>
          <cell r="J17">
            <v>74.5</v>
          </cell>
          <cell r="K17">
            <v>74.5</v>
          </cell>
          <cell r="L17">
            <v>79.6875</v>
          </cell>
          <cell r="M17">
            <v>82.8125</v>
          </cell>
          <cell r="N17">
            <v>22.5</v>
          </cell>
          <cell r="O17">
            <v>0</v>
          </cell>
          <cell r="P17">
            <v>0</v>
          </cell>
          <cell r="Q17">
            <v>0</v>
          </cell>
          <cell r="R17">
            <v>0</v>
          </cell>
          <cell r="S17">
            <v>0</v>
          </cell>
          <cell r="T17">
            <v>0</v>
          </cell>
          <cell r="U17">
            <v>12.70833333333333</v>
          </cell>
        </row>
        <row r="18">
          <cell r="A18" t="str">
            <v>12200-5001</v>
          </cell>
          <cell r="B18" t="str">
            <v>PASSAGE LEFT SIDE WALL PANEL</v>
          </cell>
          <cell r="C18">
            <v>13.8</v>
          </cell>
          <cell r="D18">
            <v>1228.7347966666666</v>
          </cell>
          <cell r="E18">
            <v>0</v>
          </cell>
          <cell r="F18">
            <v>0</v>
          </cell>
          <cell r="G18">
            <v>0</v>
          </cell>
          <cell r="H18">
            <v>0</v>
          </cell>
          <cell r="I18">
            <v>0</v>
          </cell>
          <cell r="J18">
            <v>20.25</v>
          </cell>
          <cell r="K18">
            <v>20.25</v>
          </cell>
          <cell r="L18">
            <v>34.375</v>
          </cell>
          <cell r="M18">
            <v>31.25</v>
          </cell>
          <cell r="N18">
            <v>3.75</v>
          </cell>
          <cell r="O18">
            <v>0</v>
          </cell>
          <cell r="P18">
            <v>0</v>
          </cell>
          <cell r="Q18">
            <v>0</v>
          </cell>
          <cell r="R18">
            <v>0</v>
          </cell>
          <cell r="S18">
            <v>0</v>
          </cell>
          <cell r="T18">
            <v>0</v>
          </cell>
          <cell r="U18">
            <v>4.4669117647058814</v>
          </cell>
        </row>
        <row r="19">
          <cell r="A19" t="str">
            <v>12200-5004</v>
          </cell>
          <cell r="B19" t="str">
            <v>PASSAGERIGTH SIDE WALL PANEL</v>
          </cell>
          <cell r="C19">
            <v>13.8</v>
          </cell>
          <cell r="D19">
            <v>1228.7347966666666</v>
          </cell>
          <cell r="E19">
            <v>0</v>
          </cell>
          <cell r="F19">
            <v>0</v>
          </cell>
          <cell r="G19">
            <v>0</v>
          </cell>
          <cell r="H19">
            <v>0</v>
          </cell>
          <cell r="I19">
            <v>0</v>
          </cell>
          <cell r="J19">
            <v>20.25</v>
          </cell>
          <cell r="K19">
            <v>20.25</v>
          </cell>
          <cell r="L19">
            <v>34.375</v>
          </cell>
          <cell r="M19">
            <v>31.25</v>
          </cell>
          <cell r="N19">
            <v>3.75</v>
          </cell>
          <cell r="O19">
            <v>0</v>
          </cell>
          <cell r="P19">
            <v>0</v>
          </cell>
          <cell r="Q19">
            <v>0</v>
          </cell>
          <cell r="R19">
            <v>0</v>
          </cell>
          <cell r="S19">
            <v>0</v>
          </cell>
          <cell r="T19">
            <v>0</v>
          </cell>
          <cell r="U19">
            <v>4.4669117647058814</v>
          </cell>
        </row>
        <row r="20">
          <cell r="A20" t="str">
            <v>12200-5301</v>
          </cell>
          <cell r="B20" t="str">
            <v>SECONDARY PASS LEFT SIDE WALL UPPER PANEL</v>
          </cell>
          <cell r="C20">
            <v>19</v>
          </cell>
          <cell r="D20">
            <v>2199.9573666666665</v>
          </cell>
          <cell r="E20">
            <v>0</v>
          </cell>
          <cell r="F20">
            <v>0</v>
          </cell>
          <cell r="G20">
            <v>0</v>
          </cell>
          <cell r="H20">
            <v>0</v>
          </cell>
          <cell r="I20">
            <v>0</v>
          </cell>
          <cell r="J20">
            <v>0</v>
          </cell>
          <cell r="K20">
            <v>0</v>
          </cell>
          <cell r="L20">
            <v>40.625</v>
          </cell>
          <cell r="M20">
            <v>31.25</v>
          </cell>
          <cell r="N20">
            <v>8.75</v>
          </cell>
          <cell r="O20">
            <v>0</v>
          </cell>
          <cell r="P20">
            <v>0</v>
          </cell>
          <cell r="Q20">
            <v>0</v>
          </cell>
          <cell r="R20">
            <v>0</v>
          </cell>
          <cell r="S20">
            <v>0</v>
          </cell>
          <cell r="T20">
            <v>0</v>
          </cell>
          <cell r="U20">
            <v>9.4056372549019596</v>
          </cell>
        </row>
        <row r="21">
          <cell r="A21" t="str">
            <v>12200-5303</v>
          </cell>
          <cell r="B21" t="str">
            <v>SECONDARY PASS LEFT SIDE WALL UPPER PANEL</v>
          </cell>
          <cell r="C21">
            <v>19</v>
          </cell>
          <cell r="D21">
            <v>2199.9573666666665</v>
          </cell>
          <cell r="E21">
            <v>0</v>
          </cell>
          <cell r="F21">
            <v>0</v>
          </cell>
          <cell r="G21">
            <v>0</v>
          </cell>
          <cell r="H21">
            <v>0</v>
          </cell>
          <cell r="I21">
            <v>0</v>
          </cell>
          <cell r="J21">
            <v>0</v>
          </cell>
          <cell r="K21">
            <v>0</v>
          </cell>
          <cell r="L21">
            <v>40.625</v>
          </cell>
          <cell r="M21">
            <v>31.25</v>
          </cell>
          <cell r="N21">
            <v>8.75</v>
          </cell>
          <cell r="O21">
            <v>0</v>
          </cell>
          <cell r="P21">
            <v>0</v>
          </cell>
          <cell r="Q21">
            <v>0</v>
          </cell>
          <cell r="R21">
            <v>0</v>
          </cell>
          <cell r="S21">
            <v>0</v>
          </cell>
          <cell r="T21">
            <v>0</v>
          </cell>
          <cell r="U21">
            <v>9.4056372549019596</v>
          </cell>
        </row>
        <row r="22">
          <cell r="A22" t="str">
            <v>12200-5201</v>
          </cell>
          <cell r="B22" t="str">
            <v>SECONDARY PASS REAR WALL UPPER PANEL</v>
          </cell>
          <cell r="C22">
            <v>32</v>
          </cell>
          <cell r="D22">
            <v>3439.3183999999997</v>
          </cell>
          <cell r="E22">
            <v>0</v>
          </cell>
          <cell r="F22">
            <v>0</v>
          </cell>
          <cell r="G22">
            <v>0</v>
          </cell>
          <cell r="H22">
            <v>0</v>
          </cell>
          <cell r="I22">
            <v>0</v>
          </cell>
          <cell r="J22">
            <v>0</v>
          </cell>
          <cell r="K22">
            <v>0</v>
          </cell>
          <cell r="L22">
            <v>85.9375</v>
          </cell>
          <cell r="M22">
            <v>71.875</v>
          </cell>
          <cell r="N22">
            <v>0</v>
          </cell>
          <cell r="O22">
            <v>0</v>
          </cell>
          <cell r="P22">
            <v>0</v>
          </cell>
          <cell r="Q22">
            <v>0</v>
          </cell>
          <cell r="R22">
            <v>0</v>
          </cell>
          <cell r="S22">
            <v>0</v>
          </cell>
          <cell r="T22">
            <v>0</v>
          </cell>
          <cell r="U22">
            <v>16.02022058823529</v>
          </cell>
        </row>
        <row r="23">
          <cell r="A23" t="str">
            <v>12200-5204</v>
          </cell>
          <cell r="B23" t="str">
            <v>SECONDARY PASS REAR WALL LOWER PANEL</v>
          </cell>
          <cell r="C23">
            <v>48.5</v>
          </cell>
          <cell r="D23">
            <v>4259.8275999999996</v>
          </cell>
          <cell r="E23">
            <v>0</v>
          </cell>
          <cell r="F23">
            <v>0</v>
          </cell>
          <cell r="G23">
            <v>0</v>
          </cell>
          <cell r="H23">
            <v>0</v>
          </cell>
          <cell r="I23">
            <v>0</v>
          </cell>
          <cell r="J23">
            <v>50.75</v>
          </cell>
          <cell r="K23">
            <v>50.75</v>
          </cell>
          <cell r="L23">
            <v>85.9375</v>
          </cell>
          <cell r="M23">
            <v>71.875</v>
          </cell>
          <cell r="N23">
            <v>0</v>
          </cell>
          <cell r="O23">
            <v>0</v>
          </cell>
          <cell r="P23">
            <v>0</v>
          </cell>
          <cell r="Q23">
            <v>0</v>
          </cell>
          <cell r="R23">
            <v>0</v>
          </cell>
          <cell r="S23">
            <v>0</v>
          </cell>
          <cell r="T23">
            <v>0</v>
          </cell>
          <cell r="U23">
            <v>27.132352941176464</v>
          </cell>
        </row>
        <row r="24">
          <cell r="A24" t="str">
            <v>12200-5104</v>
          </cell>
          <cell r="B24" t="str">
            <v>SECONDARY PASS FRONT WALL LOWER PANEL</v>
          </cell>
          <cell r="C24">
            <v>50</v>
          </cell>
          <cell r="D24">
            <v>4284.0475999999999</v>
          </cell>
          <cell r="E24">
            <v>0</v>
          </cell>
          <cell r="F24">
            <v>0</v>
          </cell>
          <cell r="G24">
            <v>0</v>
          </cell>
          <cell r="H24">
            <v>0</v>
          </cell>
          <cell r="I24">
            <v>0</v>
          </cell>
          <cell r="J24">
            <v>0</v>
          </cell>
          <cell r="K24">
            <v>0</v>
          </cell>
          <cell r="L24">
            <v>78.125</v>
          </cell>
          <cell r="M24">
            <v>53.125</v>
          </cell>
          <cell r="N24">
            <v>0</v>
          </cell>
          <cell r="O24">
            <v>0</v>
          </cell>
          <cell r="P24">
            <v>0</v>
          </cell>
          <cell r="Q24">
            <v>0</v>
          </cell>
          <cell r="R24">
            <v>0</v>
          </cell>
          <cell r="S24">
            <v>0</v>
          </cell>
          <cell r="T24">
            <v>0</v>
          </cell>
          <cell r="U24">
            <v>27.132352941176464</v>
          </cell>
        </row>
        <row r="25">
          <cell r="A25" t="str">
            <v>12200-5305</v>
          </cell>
          <cell r="B25" t="str">
            <v>SECONDARY PASS LEFT SIDE WALL LOWER PANEL</v>
          </cell>
          <cell r="C25">
            <v>28.7</v>
          </cell>
          <cell r="D25">
            <v>4063.9962666666661</v>
          </cell>
          <cell r="E25">
            <v>0</v>
          </cell>
          <cell r="F25">
            <v>0</v>
          </cell>
          <cell r="G25">
            <v>0</v>
          </cell>
          <cell r="H25">
            <v>0</v>
          </cell>
          <cell r="I25">
            <v>0</v>
          </cell>
          <cell r="J25">
            <v>29</v>
          </cell>
          <cell r="K25">
            <v>29</v>
          </cell>
          <cell r="L25">
            <v>40.625</v>
          </cell>
          <cell r="M25">
            <v>31.25</v>
          </cell>
          <cell r="N25">
            <v>7.5</v>
          </cell>
          <cell r="O25">
            <v>0</v>
          </cell>
          <cell r="P25">
            <v>0</v>
          </cell>
          <cell r="Q25">
            <v>0</v>
          </cell>
          <cell r="R25">
            <v>0</v>
          </cell>
          <cell r="S25">
            <v>0</v>
          </cell>
          <cell r="T25">
            <v>0</v>
          </cell>
          <cell r="U25">
            <v>10.189950980392155</v>
          </cell>
        </row>
        <row r="26">
          <cell r="A26" t="str">
            <v>12200-5307</v>
          </cell>
          <cell r="B26" t="str">
            <v>SECONDARY PASSRIGHT SIDE WALL LOWER PANEL</v>
          </cell>
          <cell r="C26">
            <v>28.7</v>
          </cell>
          <cell r="D26">
            <v>4063.9962666666661</v>
          </cell>
          <cell r="E26">
            <v>0</v>
          </cell>
          <cell r="F26">
            <v>0</v>
          </cell>
          <cell r="G26">
            <v>0</v>
          </cell>
          <cell r="H26">
            <v>0</v>
          </cell>
          <cell r="I26">
            <v>0</v>
          </cell>
          <cell r="J26">
            <v>29</v>
          </cell>
          <cell r="K26">
            <v>29</v>
          </cell>
          <cell r="L26">
            <v>40.625</v>
          </cell>
          <cell r="M26">
            <v>31.25</v>
          </cell>
          <cell r="N26">
            <v>7.5</v>
          </cell>
          <cell r="O26">
            <v>0</v>
          </cell>
          <cell r="P26">
            <v>0</v>
          </cell>
          <cell r="Q26">
            <v>0</v>
          </cell>
          <cell r="R26">
            <v>0</v>
          </cell>
          <cell r="S26">
            <v>0</v>
          </cell>
          <cell r="T26">
            <v>0</v>
          </cell>
          <cell r="U26">
            <v>10.189950980392155</v>
          </cell>
        </row>
        <row r="27">
          <cell r="A27" t="str">
            <v>12200-5311</v>
          </cell>
          <cell r="B27" t="str">
            <v>Small Panel</v>
          </cell>
          <cell r="C27">
            <v>2.2999999999999998</v>
          </cell>
          <cell r="D27">
            <v>553.33880000000011</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3.6856617647058814</v>
          </cell>
        </row>
        <row r="28">
          <cell r="A28" t="str">
            <v>12200-5404</v>
          </cell>
          <cell r="B28" t="str">
            <v>SECONDARY PASS DIVISION  WALL LOWER PANEL</v>
          </cell>
          <cell r="C28">
            <v>56.3</v>
          </cell>
          <cell r="D28">
            <v>3859.6100666666662</v>
          </cell>
          <cell r="E28">
            <v>0</v>
          </cell>
          <cell r="F28">
            <v>0</v>
          </cell>
          <cell r="G28">
            <v>0</v>
          </cell>
          <cell r="H28">
            <v>0</v>
          </cell>
          <cell r="I28">
            <v>0</v>
          </cell>
          <cell r="J28">
            <v>68</v>
          </cell>
          <cell r="K28">
            <v>68</v>
          </cell>
          <cell r="L28">
            <v>117.1875</v>
          </cell>
          <cell r="M28">
            <v>129.6875</v>
          </cell>
          <cell r="N28">
            <v>0</v>
          </cell>
          <cell r="O28">
            <v>0</v>
          </cell>
          <cell r="P28">
            <v>0</v>
          </cell>
          <cell r="Q28">
            <v>0</v>
          </cell>
          <cell r="R28">
            <v>0</v>
          </cell>
          <cell r="S28">
            <v>0</v>
          </cell>
          <cell r="T28">
            <v>0</v>
          </cell>
          <cell r="U28">
            <v>27.394301470588228</v>
          </cell>
        </row>
        <row r="29">
          <cell r="A29" t="str">
            <v>12200-1221</v>
          </cell>
          <cell r="B29" t="str">
            <v xml:space="preserve">Furnace front wall middle upper panel     </v>
          </cell>
          <cell r="C29">
            <v>11.9</v>
          </cell>
          <cell r="D29">
            <v>2592.0769999999998</v>
          </cell>
          <cell r="E29">
            <v>0</v>
          </cell>
          <cell r="F29">
            <v>0</v>
          </cell>
          <cell r="G29">
            <v>0</v>
          </cell>
          <cell r="H29">
            <v>0</v>
          </cell>
          <cell r="I29">
            <v>0</v>
          </cell>
          <cell r="J29">
            <v>0</v>
          </cell>
          <cell r="K29">
            <v>0</v>
          </cell>
          <cell r="L29">
            <v>71.875</v>
          </cell>
          <cell r="M29">
            <v>71.875</v>
          </cell>
          <cell r="N29">
            <v>2.5</v>
          </cell>
          <cell r="O29">
            <v>0</v>
          </cell>
          <cell r="P29">
            <v>0</v>
          </cell>
          <cell r="Q29">
            <v>0</v>
          </cell>
          <cell r="R29">
            <v>0</v>
          </cell>
          <cell r="S29">
            <v>0</v>
          </cell>
          <cell r="T29">
            <v>0</v>
          </cell>
          <cell r="U29">
            <v>3.2398897058823524</v>
          </cell>
        </row>
        <row r="30">
          <cell r="A30" t="str">
            <v>12200-3241</v>
          </cell>
          <cell r="B30" t="str">
            <v xml:space="preserve">Furnace right side wall middle upper panel     </v>
          </cell>
          <cell r="C30">
            <v>13.78</v>
          </cell>
          <cell r="D30">
            <v>2701.067</v>
          </cell>
          <cell r="E30">
            <v>0</v>
          </cell>
          <cell r="F30">
            <v>0</v>
          </cell>
          <cell r="G30">
            <v>0</v>
          </cell>
          <cell r="H30">
            <v>0</v>
          </cell>
          <cell r="I30">
            <v>0</v>
          </cell>
          <cell r="J30">
            <v>0</v>
          </cell>
          <cell r="K30">
            <v>0</v>
          </cell>
          <cell r="L30">
            <v>79.6875</v>
          </cell>
          <cell r="M30">
            <v>82.8125</v>
          </cell>
          <cell r="N30">
            <v>2.5</v>
          </cell>
          <cell r="O30">
            <v>0</v>
          </cell>
          <cell r="P30">
            <v>0</v>
          </cell>
          <cell r="Q30">
            <v>0</v>
          </cell>
          <cell r="R30">
            <v>0</v>
          </cell>
          <cell r="S30">
            <v>0</v>
          </cell>
          <cell r="T30">
            <v>0</v>
          </cell>
          <cell r="U30">
            <v>3.2398897058823524</v>
          </cell>
        </row>
        <row r="31">
          <cell r="A31" t="str">
            <v>12200-3231</v>
          </cell>
          <cell r="B31" t="str">
            <v xml:space="preserve">Furnace left side wall middle upper panel     </v>
          </cell>
          <cell r="C31">
            <v>13.78</v>
          </cell>
          <cell r="D31">
            <v>2625.1893333333337</v>
          </cell>
          <cell r="E31">
            <v>0</v>
          </cell>
          <cell r="F31">
            <v>0</v>
          </cell>
          <cell r="G31">
            <v>0</v>
          </cell>
          <cell r="H31">
            <v>0</v>
          </cell>
          <cell r="I31">
            <v>0</v>
          </cell>
          <cell r="J31">
            <v>0</v>
          </cell>
          <cell r="K31">
            <v>0</v>
          </cell>
          <cell r="L31">
            <v>79.6875</v>
          </cell>
          <cell r="M31">
            <v>82.8125</v>
          </cell>
          <cell r="N31">
            <v>2.5</v>
          </cell>
          <cell r="O31">
            <v>0</v>
          </cell>
          <cell r="P31">
            <v>0</v>
          </cell>
          <cell r="Q31">
            <v>0</v>
          </cell>
          <cell r="R31">
            <v>0</v>
          </cell>
          <cell r="S31">
            <v>0</v>
          </cell>
          <cell r="T31">
            <v>0</v>
          </cell>
          <cell r="U31">
            <v>4.3198529411764692</v>
          </cell>
        </row>
        <row r="32">
          <cell r="A32" t="str">
            <v>12200-2221</v>
          </cell>
          <cell r="B32" t="str">
            <v xml:space="preserve">Furnace rear wall middle upper panel     </v>
          </cell>
          <cell r="C32">
            <v>11.9</v>
          </cell>
          <cell r="D32">
            <v>2528.5893333333333</v>
          </cell>
          <cell r="E32">
            <v>0</v>
          </cell>
          <cell r="F32">
            <v>0</v>
          </cell>
          <cell r="G32">
            <v>0</v>
          </cell>
          <cell r="H32">
            <v>0</v>
          </cell>
          <cell r="I32">
            <v>0</v>
          </cell>
          <cell r="J32">
            <v>0</v>
          </cell>
          <cell r="K32">
            <v>0</v>
          </cell>
          <cell r="L32">
            <v>71.875</v>
          </cell>
          <cell r="M32">
            <v>71.875</v>
          </cell>
          <cell r="N32">
            <v>2.5</v>
          </cell>
          <cell r="O32">
            <v>0</v>
          </cell>
          <cell r="P32">
            <v>0</v>
          </cell>
          <cell r="Q32">
            <v>0</v>
          </cell>
          <cell r="R32">
            <v>0</v>
          </cell>
          <cell r="S32">
            <v>0</v>
          </cell>
          <cell r="T32">
            <v>0</v>
          </cell>
          <cell r="U32">
            <v>4.3198529411764692</v>
          </cell>
        </row>
        <row r="33">
          <cell r="A33" t="str">
            <v>12200-1225</v>
          </cell>
          <cell r="B33" t="str">
            <v xml:space="preserve">Furnace front wall middle Panel      </v>
          </cell>
          <cell r="C33">
            <v>25</v>
          </cell>
          <cell r="D33">
            <v>2698.8963333333331</v>
          </cell>
          <cell r="E33">
            <v>0</v>
          </cell>
          <cell r="F33">
            <v>0</v>
          </cell>
          <cell r="G33">
            <v>0</v>
          </cell>
          <cell r="H33">
            <v>0</v>
          </cell>
          <cell r="I33">
            <v>0</v>
          </cell>
          <cell r="J33">
            <v>75.5</v>
          </cell>
          <cell r="K33">
            <v>75.5</v>
          </cell>
          <cell r="L33">
            <v>85.9375</v>
          </cell>
          <cell r="M33">
            <v>85.9375</v>
          </cell>
          <cell r="N33">
            <v>2.5</v>
          </cell>
          <cell r="O33">
            <v>0</v>
          </cell>
          <cell r="P33">
            <v>0</v>
          </cell>
          <cell r="Q33">
            <v>0</v>
          </cell>
          <cell r="R33">
            <v>0</v>
          </cell>
          <cell r="S33">
            <v>0</v>
          </cell>
          <cell r="T33">
            <v>0</v>
          </cell>
          <cell r="U33">
            <v>12.078737745098037</v>
          </cell>
        </row>
        <row r="34">
          <cell r="A34" t="str">
            <v>12200-3245</v>
          </cell>
          <cell r="B34" t="str">
            <v xml:space="preserve">Furnace right side wall middle Panel      </v>
          </cell>
          <cell r="C34">
            <v>24.5</v>
          </cell>
          <cell r="D34">
            <v>2904.8363333333327</v>
          </cell>
          <cell r="E34">
            <v>0</v>
          </cell>
          <cell r="F34">
            <v>0</v>
          </cell>
          <cell r="G34">
            <v>0</v>
          </cell>
          <cell r="H34">
            <v>0</v>
          </cell>
          <cell r="I34">
            <v>0</v>
          </cell>
          <cell r="J34">
            <v>74.5</v>
          </cell>
          <cell r="K34">
            <v>74.5</v>
          </cell>
          <cell r="L34">
            <v>82.8125</v>
          </cell>
          <cell r="M34">
            <v>82.8125</v>
          </cell>
          <cell r="N34">
            <v>2.5</v>
          </cell>
          <cell r="O34">
            <v>0</v>
          </cell>
          <cell r="P34">
            <v>0</v>
          </cell>
          <cell r="Q34">
            <v>0</v>
          </cell>
          <cell r="R34">
            <v>0</v>
          </cell>
          <cell r="S34">
            <v>0</v>
          </cell>
          <cell r="T34">
            <v>0</v>
          </cell>
          <cell r="U34">
            <v>12.078737745098037</v>
          </cell>
        </row>
        <row r="35">
          <cell r="A35" t="str">
            <v>12200-3235</v>
          </cell>
          <cell r="B35" t="str">
            <v xml:space="preserve">Furnace left side wall middle Panel      </v>
          </cell>
          <cell r="C35">
            <v>24.5</v>
          </cell>
          <cell r="D35">
            <v>1761.7417333333328</v>
          </cell>
          <cell r="E35">
            <v>0</v>
          </cell>
          <cell r="F35">
            <v>0</v>
          </cell>
          <cell r="G35">
            <v>0</v>
          </cell>
          <cell r="H35">
            <v>0</v>
          </cell>
          <cell r="I35">
            <v>0</v>
          </cell>
          <cell r="J35">
            <v>74.5</v>
          </cell>
          <cell r="K35">
            <v>74.5</v>
          </cell>
          <cell r="L35">
            <v>82.8125</v>
          </cell>
          <cell r="M35">
            <v>82.8125</v>
          </cell>
          <cell r="N35">
            <v>5</v>
          </cell>
          <cell r="O35">
            <v>0</v>
          </cell>
          <cell r="P35">
            <v>0</v>
          </cell>
          <cell r="Q35">
            <v>0</v>
          </cell>
          <cell r="R35">
            <v>0</v>
          </cell>
          <cell r="S35">
            <v>0</v>
          </cell>
          <cell r="T35">
            <v>0</v>
          </cell>
          <cell r="U35">
            <v>9.6629901960784288</v>
          </cell>
        </row>
        <row r="36">
          <cell r="A36" t="str">
            <v>12200-2225</v>
          </cell>
          <cell r="B36" t="str">
            <v xml:space="preserve">Furnace rear wall middle Panel      </v>
          </cell>
          <cell r="C36">
            <v>25</v>
          </cell>
          <cell r="D36">
            <v>1868.281733333333</v>
          </cell>
          <cell r="E36">
            <v>0</v>
          </cell>
          <cell r="F36">
            <v>0</v>
          </cell>
          <cell r="G36">
            <v>0</v>
          </cell>
          <cell r="H36">
            <v>0</v>
          </cell>
          <cell r="I36">
            <v>0</v>
          </cell>
          <cell r="J36">
            <v>75.5</v>
          </cell>
          <cell r="K36">
            <v>75.5</v>
          </cell>
          <cell r="L36">
            <v>85.9375</v>
          </cell>
          <cell r="M36">
            <v>85.9375</v>
          </cell>
          <cell r="N36">
            <v>5</v>
          </cell>
          <cell r="O36">
            <v>0</v>
          </cell>
          <cell r="P36">
            <v>0</v>
          </cell>
          <cell r="Q36">
            <v>0</v>
          </cell>
          <cell r="R36">
            <v>0</v>
          </cell>
          <cell r="S36">
            <v>0</v>
          </cell>
          <cell r="T36">
            <v>0</v>
          </cell>
          <cell r="U36">
            <v>9.6629901960784288</v>
          </cell>
        </row>
        <row r="37">
          <cell r="A37" t="str">
            <v>12200-1231</v>
          </cell>
          <cell r="B37" t="str">
            <v xml:space="preserve">Furnace front wall middle lower  Panel      </v>
          </cell>
          <cell r="C37">
            <v>25.5</v>
          </cell>
          <cell r="D37">
            <v>3577.3131333333331</v>
          </cell>
          <cell r="E37">
            <v>0</v>
          </cell>
          <cell r="F37">
            <v>0</v>
          </cell>
          <cell r="G37">
            <v>0</v>
          </cell>
          <cell r="H37">
            <v>0</v>
          </cell>
          <cell r="I37">
            <v>0</v>
          </cell>
          <cell r="J37">
            <v>0</v>
          </cell>
          <cell r="K37">
            <v>0</v>
          </cell>
          <cell r="L37">
            <v>134.375</v>
          </cell>
          <cell r="M37">
            <v>140.625</v>
          </cell>
          <cell r="N37">
            <v>0</v>
          </cell>
          <cell r="O37">
            <v>0</v>
          </cell>
          <cell r="P37">
            <v>0</v>
          </cell>
          <cell r="Q37">
            <v>0</v>
          </cell>
          <cell r="R37">
            <v>0</v>
          </cell>
          <cell r="S37">
            <v>0</v>
          </cell>
          <cell r="T37">
            <v>0</v>
          </cell>
          <cell r="U37">
            <v>8.5033700980392144</v>
          </cell>
        </row>
        <row r="38">
          <cell r="A38" t="str">
            <v>12200-3261</v>
          </cell>
          <cell r="B38" t="str">
            <v xml:space="preserve">Furnace right side wall middle lower  Panel      </v>
          </cell>
          <cell r="C38">
            <v>13</v>
          </cell>
          <cell r="D38">
            <v>2099.982266666666</v>
          </cell>
          <cell r="E38">
            <v>0</v>
          </cell>
          <cell r="F38">
            <v>0</v>
          </cell>
          <cell r="G38">
            <v>0</v>
          </cell>
          <cell r="H38">
            <v>0</v>
          </cell>
          <cell r="I38">
            <v>0</v>
          </cell>
          <cell r="J38">
            <v>0</v>
          </cell>
          <cell r="K38">
            <v>0</v>
          </cell>
          <cell r="L38">
            <v>82.8125</v>
          </cell>
          <cell r="M38">
            <v>82.8125</v>
          </cell>
          <cell r="N38">
            <v>0</v>
          </cell>
          <cell r="O38">
            <v>0</v>
          </cell>
          <cell r="P38">
            <v>0</v>
          </cell>
          <cell r="Q38">
            <v>0</v>
          </cell>
          <cell r="R38">
            <v>0</v>
          </cell>
          <cell r="S38">
            <v>0</v>
          </cell>
          <cell r="T38">
            <v>0</v>
          </cell>
          <cell r="U38">
            <v>4.8590686274509789</v>
          </cell>
        </row>
        <row r="39">
          <cell r="A39" t="str">
            <v>12200-3251</v>
          </cell>
          <cell r="B39" t="str">
            <v xml:space="preserve">Furnace left side wall middle lower  Panel      </v>
          </cell>
          <cell r="C39">
            <v>13</v>
          </cell>
          <cell r="D39">
            <v>1953.2431333333334</v>
          </cell>
          <cell r="E39">
            <v>0</v>
          </cell>
          <cell r="F39">
            <v>0</v>
          </cell>
          <cell r="G39">
            <v>0</v>
          </cell>
          <cell r="H39">
            <v>0</v>
          </cell>
          <cell r="I39">
            <v>0</v>
          </cell>
          <cell r="J39">
            <v>0</v>
          </cell>
          <cell r="K39">
            <v>0</v>
          </cell>
          <cell r="L39">
            <v>82.8125</v>
          </cell>
          <cell r="M39">
            <v>82.8125</v>
          </cell>
          <cell r="N39">
            <v>0</v>
          </cell>
          <cell r="O39">
            <v>0</v>
          </cell>
          <cell r="P39">
            <v>0</v>
          </cell>
          <cell r="Q39">
            <v>0</v>
          </cell>
          <cell r="R39">
            <v>0</v>
          </cell>
          <cell r="S39">
            <v>0</v>
          </cell>
          <cell r="T39">
            <v>0</v>
          </cell>
          <cell r="U39">
            <v>8.5033700980392144</v>
          </cell>
        </row>
        <row r="40">
          <cell r="A40" t="str">
            <v>12200-2231</v>
          </cell>
          <cell r="B40" t="str">
            <v xml:space="preserve">Furnace rear wall middle lower  Panel      </v>
          </cell>
          <cell r="C40">
            <v>25.5</v>
          </cell>
          <cell r="D40">
            <v>1416.2922666666664</v>
          </cell>
          <cell r="E40">
            <v>0</v>
          </cell>
          <cell r="F40">
            <v>0</v>
          </cell>
          <cell r="G40">
            <v>0</v>
          </cell>
          <cell r="H40">
            <v>0</v>
          </cell>
          <cell r="I40">
            <v>0</v>
          </cell>
          <cell r="J40">
            <v>0</v>
          </cell>
          <cell r="K40">
            <v>0</v>
          </cell>
          <cell r="L40">
            <v>134.375</v>
          </cell>
          <cell r="M40">
            <v>140.625</v>
          </cell>
          <cell r="N40">
            <v>0</v>
          </cell>
          <cell r="O40">
            <v>0</v>
          </cell>
          <cell r="P40">
            <v>0</v>
          </cell>
          <cell r="Q40">
            <v>0</v>
          </cell>
          <cell r="R40">
            <v>0</v>
          </cell>
          <cell r="S40">
            <v>0</v>
          </cell>
          <cell r="T40">
            <v>0</v>
          </cell>
          <cell r="U40">
            <v>4.8590686274509789</v>
          </cell>
        </row>
        <row r="41">
          <cell r="A41" t="str">
            <v>12200-0031</v>
          </cell>
          <cell r="B41" t="str">
            <v>Primary pass to passage side wall Connection panels</v>
          </cell>
          <cell r="C41">
            <v>0.57999999999999996</v>
          </cell>
          <cell r="D41">
            <v>467.45066666666662</v>
          </cell>
          <cell r="E41">
            <v>0</v>
          </cell>
          <cell r="F41">
            <v>0</v>
          </cell>
          <cell r="G41">
            <v>0</v>
          </cell>
          <cell r="H41">
            <v>0</v>
          </cell>
          <cell r="I41">
            <v>0</v>
          </cell>
          <cell r="J41">
            <v>0</v>
          </cell>
          <cell r="K41">
            <v>0</v>
          </cell>
          <cell r="L41">
            <v>0</v>
          </cell>
          <cell r="M41">
            <v>3.125</v>
          </cell>
          <cell r="N41">
            <v>0</v>
          </cell>
          <cell r="O41">
            <v>0</v>
          </cell>
          <cell r="P41">
            <v>0</v>
          </cell>
          <cell r="Q41">
            <v>0</v>
          </cell>
          <cell r="R41">
            <v>0</v>
          </cell>
          <cell r="S41">
            <v>0</v>
          </cell>
          <cell r="T41">
            <v>0</v>
          </cell>
          <cell r="U41">
            <v>1.1948529411764703</v>
          </cell>
        </row>
        <row r="42">
          <cell r="A42" t="str">
            <v>12200-0032</v>
          </cell>
          <cell r="B42" t="str">
            <v>Secondary pass to passage side wall Connection panels</v>
          </cell>
          <cell r="C42">
            <v>0.6</v>
          </cell>
          <cell r="D42">
            <v>461.36841333333331</v>
          </cell>
          <cell r="E42">
            <v>0</v>
          </cell>
          <cell r="F42">
            <v>0</v>
          </cell>
          <cell r="G42">
            <v>0</v>
          </cell>
          <cell r="H42">
            <v>0</v>
          </cell>
          <cell r="I42">
            <v>0</v>
          </cell>
          <cell r="J42">
            <v>0</v>
          </cell>
          <cell r="K42">
            <v>0</v>
          </cell>
          <cell r="L42">
            <v>0</v>
          </cell>
          <cell r="M42">
            <v>3.125</v>
          </cell>
          <cell r="N42">
            <v>0</v>
          </cell>
          <cell r="O42">
            <v>0</v>
          </cell>
          <cell r="P42">
            <v>0</v>
          </cell>
          <cell r="Q42">
            <v>0</v>
          </cell>
          <cell r="R42">
            <v>0</v>
          </cell>
          <cell r="S42">
            <v>0</v>
          </cell>
          <cell r="T42">
            <v>0</v>
          </cell>
          <cell r="U42">
            <v>1.1182598039215683</v>
          </cell>
        </row>
        <row r="43">
          <cell r="A43" t="str">
            <v>12200-1211</v>
          </cell>
          <cell r="B43" t="str">
            <v>Furnace Intermediate Panel (Front)</v>
          </cell>
          <cell r="C43">
            <v>4.8</v>
          </cell>
          <cell r="D43">
            <v>3403.3318666666664</v>
          </cell>
          <cell r="E43">
            <v>0</v>
          </cell>
          <cell r="F43">
            <v>0</v>
          </cell>
          <cell r="G43">
            <v>0</v>
          </cell>
          <cell r="H43">
            <v>0</v>
          </cell>
          <cell r="I43">
            <v>0</v>
          </cell>
          <cell r="J43">
            <v>0</v>
          </cell>
          <cell r="K43">
            <v>0</v>
          </cell>
          <cell r="L43">
            <v>0</v>
          </cell>
          <cell r="M43">
            <v>0</v>
          </cell>
          <cell r="N43">
            <v>371.20499999999998</v>
          </cell>
          <cell r="O43">
            <v>0</v>
          </cell>
          <cell r="P43">
            <v>0</v>
          </cell>
          <cell r="Q43">
            <v>0</v>
          </cell>
          <cell r="R43">
            <v>0</v>
          </cell>
          <cell r="S43">
            <v>0</v>
          </cell>
          <cell r="T43">
            <v>0</v>
          </cell>
          <cell r="U43">
            <v>3.9828431372549011</v>
          </cell>
        </row>
        <row r="44">
          <cell r="A44" t="str">
            <v>12200-2211</v>
          </cell>
          <cell r="B44" t="str">
            <v>Furnace Intermediate Panel (Rear)</v>
          </cell>
          <cell r="C44">
            <v>4.8</v>
          </cell>
          <cell r="D44">
            <v>3403.3318666666664</v>
          </cell>
          <cell r="E44">
            <v>0</v>
          </cell>
          <cell r="F44">
            <v>0</v>
          </cell>
          <cell r="G44">
            <v>0</v>
          </cell>
          <cell r="H44">
            <v>0</v>
          </cell>
          <cell r="I44">
            <v>0</v>
          </cell>
          <cell r="J44">
            <v>0</v>
          </cell>
          <cell r="K44">
            <v>0</v>
          </cell>
          <cell r="L44">
            <v>0</v>
          </cell>
          <cell r="M44">
            <v>0</v>
          </cell>
          <cell r="N44">
            <v>371.20499999999998</v>
          </cell>
          <cell r="O44">
            <v>0</v>
          </cell>
          <cell r="P44">
            <v>0</v>
          </cell>
          <cell r="Q44">
            <v>0</v>
          </cell>
          <cell r="R44">
            <v>0</v>
          </cell>
          <cell r="S44">
            <v>0</v>
          </cell>
          <cell r="T44">
            <v>0</v>
          </cell>
          <cell r="U44">
            <v>3.9828431372549011</v>
          </cell>
        </row>
        <row r="45">
          <cell r="A45" t="str">
            <v>12200-3211</v>
          </cell>
          <cell r="B45" t="str">
            <v>Furnace Intermediate Panel (Left side)</v>
          </cell>
          <cell r="C45">
            <v>2.4</v>
          </cell>
          <cell r="D45">
            <v>2410.4392666666658</v>
          </cell>
          <cell r="E45">
            <v>0</v>
          </cell>
          <cell r="F45">
            <v>0</v>
          </cell>
          <cell r="G45">
            <v>0</v>
          </cell>
          <cell r="H45">
            <v>0</v>
          </cell>
          <cell r="I45">
            <v>0</v>
          </cell>
          <cell r="J45">
            <v>0</v>
          </cell>
          <cell r="K45">
            <v>0</v>
          </cell>
          <cell r="L45">
            <v>0</v>
          </cell>
          <cell r="M45">
            <v>0</v>
          </cell>
          <cell r="N45">
            <v>181.2225</v>
          </cell>
          <cell r="O45">
            <v>0</v>
          </cell>
          <cell r="P45">
            <v>0</v>
          </cell>
          <cell r="Q45">
            <v>0</v>
          </cell>
          <cell r="R45">
            <v>0</v>
          </cell>
          <cell r="S45">
            <v>0</v>
          </cell>
          <cell r="T45">
            <v>0</v>
          </cell>
          <cell r="U45">
            <v>1.9914215686274506</v>
          </cell>
        </row>
        <row r="46">
          <cell r="A46" t="str">
            <v>12200-3221</v>
          </cell>
          <cell r="B46" t="str">
            <v>Furnace Intermediate Panel (Right side)</v>
          </cell>
          <cell r="C46">
            <v>2.4</v>
          </cell>
          <cell r="D46">
            <v>2410.4392666666658</v>
          </cell>
          <cell r="E46">
            <v>0</v>
          </cell>
          <cell r="F46">
            <v>0</v>
          </cell>
          <cell r="G46">
            <v>0</v>
          </cell>
          <cell r="H46">
            <v>0</v>
          </cell>
          <cell r="I46">
            <v>0</v>
          </cell>
          <cell r="J46">
            <v>0</v>
          </cell>
          <cell r="K46">
            <v>0</v>
          </cell>
          <cell r="L46">
            <v>0</v>
          </cell>
          <cell r="M46">
            <v>0</v>
          </cell>
          <cell r="N46">
            <v>181.2225</v>
          </cell>
          <cell r="O46">
            <v>0</v>
          </cell>
          <cell r="P46">
            <v>0</v>
          </cell>
          <cell r="Q46">
            <v>0</v>
          </cell>
          <cell r="R46">
            <v>0</v>
          </cell>
          <cell r="S46">
            <v>0</v>
          </cell>
          <cell r="T46">
            <v>0</v>
          </cell>
          <cell r="U46">
            <v>1.9914215686274506</v>
          </cell>
        </row>
        <row r="47">
          <cell r="A47" t="str">
            <v>12200-1212</v>
          </cell>
          <cell r="B47" t="str">
            <v>Intermediate loose tubes (Front)</v>
          </cell>
          <cell r="C47">
            <v>7.5</v>
          </cell>
          <cell r="D47">
            <v>329.14</v>
          </cell>
          <cell r="E47">
            <v>0</v>
          </cell>
          <cell r="F47">
            <v>0</v>
          </cell>
          <cell r="G47">
            <v>0</v>
          </cell>
          <cell r="H47">
            <v>0</v>
          </cell>
          <cell r="I47">
            <v>0</v>
          </cell>
          <cell r="J47">
            <v>0</v>
          </cell>
          <cell r="K47">
            <v>0</v>
          </cell>
          <cell r="L47">
            <v>0</v>
          </cell>
          <cell r="M47">
            <v>0</v>
          </cell>
          <cell r="N47">
            <v>335.89125000000001</v>
          </cell>
          <cell r="O47">
            <v>0</v>
          </cell>
          <cell r="P47">
            <v>0</v>
          </cell>
          <cell r="Q47">
            <v>0</v>
          </cell>
          <cell r="R47">
            <v>0</v>
          </cell>
          <cell r="S47">
            <v>0</v>
          </cell>
          <cell r="T47">
            <v>0</v>
          </cell>
          <cell r="U47">
            <v>5</v>
          </cell>
        </row>
        <row r="48">
          <cell r="A48" t="str">
            <v>12200-2212</v>
          </cell>
          <cell r="B48" t="str">
            <v>Intermediate loose tubes (Rear)</v>
          </cell>
          <cell r="C48">
            <v>7.5</v>
          </cell>
          <cell r="D48">
            <v>329.14</v>
          </cell>
          <cell r="E48">
            <v>0</v>
          </cell>
          <cell r="F48">
            <v>0</v>
          </cell>
          <cell r="G48">
            <v>0</v>
          </cell>
          <cell r="H48">
            <v>0</v>
          </cell>
          <cell r="I48">
            <v>0</v>
          </cell>
          <cell r="J48">
            <v>0</v>
          </cell>
          <cell r="K48">
            <v>0</v>
          </cell>
          <cell r="L48">
            <v>0</v>
          </cell>
          <cell r="M48">
            <v>0</v>
          </cell>
          <cell r="N48">
            <v>335.89125000000001</v>
          </cell>
          <cell r="O48">
            <v>0</v>
          </cell>
          <cell r="P48">
            <v>0</v>
          </cell>
          <cell r="Q48">
            <v>0</v>
          </cell>
          <cell r="R48">
            <v>0</v>
          </cell>
          <cell r="S48">
            <v>0</v>
          </cell>
          <cell r="T48">
            <v>0</v>
          </cell>
          <cell r="U48">
            <v>5</v>
          </cell>
        </row>
        <row r="49">
          <cell r="A49" t="str">
            <v>12200-3212</v>
          </cell>
          <cell r="B49" t="str">
            <v>Intermediate loose tubes (Left)</v>
          </cell>
          <cell r="C49">
            <v>3.65</v>
          </cell>
          <cell r="D49">
            <v>218.60999999999999</v>
          </cell>
          <cell r="E49">
            <v>0</v>
          </cell>
          <cell r="F49">
            <v>0</v>
          </cell>
          <cell r="G49">
            <v>0</v>
          </cell>
          <cell r="H49">
            <v>0</v>
          </cell>
          <cell r="I49">
            <v>0</v>
          </cell>
          <cell r="J49">
            <v>0</v>
          </cell>
          <cell r="K49">
            <v>0</v>
          </cell>
          <cell r="L49">
            <v>0</v>
          </cell>
          <cell r="M49">
            <v>0</v>
          </cell>
          <cell r="N49">
            <v>161.78625</v>
          </cell>
          <cell r="O49">
            <v>0</v>
          </cell>
          <cell r="P49">
            <v>0</v>
          </cell>
          <cell r="Q49">
            <v>0</v>
          </cell>
          <cell r="R49">
            <v>0</v>
          </cell>
          <cell r="S49">
            <v>0</v>
          </cell>
          <cell r="T49">
            <v>0</v>
          </cell>
          <cell r="U49">
            <v>5</v>
          </cell>
        </row>
        <row r="50">
          <cell r="A50" t="str">
            <v>12200-3222</v>
          </cell>
          <cell r="B50" t="str">
            <v>Intermediate loose tubes (Right)</v>
          </cell>
          <cell r="C50">
            <v>3.65</v>
          </cell>
          <cell r="D50">
            <v>218.60999999999999</v>
          </cell>
          <cell r="E50">
            <v>0</v>
          </cell>
          <cell r="F50">
            <v>0</v>
          </cell>
          <cell r="G50">
            <v>0</v>
          </cell>
          <cell r="H50">
            <v>0</v>
          </cell>
          <cell r="I50">
            <v>0</v>
          </cell>
          <cell r="J50">
            <v>0</v>
          </cell>
          <cell r="K50">
            <v>0</v>
          </cell>
          <cell r="L50">
            <v>0</v>
          </cell>
          <cell r="M50">
            <v>0</v>
          </cell>
          <cell r="N50">
            <v>161.78625</v>
          </cell>
          <cell r="O50">
            <v>0</v>
          </cell>
          <cell r="P50">
            <v>0</v>
          </cell>
          <cell r="Q50">
            <v>0</v>
          </cell>
          <cell r="R50">
            <v>0</v>
          </cell>
          <cell r="S50">
            <v>0</v>
          </cell>
          <cell r="T50">
            <v>0</v>
          </cell>
          <cell r="U50">
            <v>5</v>
          </cell>
        </row>
        <row r="51">
          <cell r="A51" t="str">
            <v>Total</v>
          </cell>
          <cell r="B51">
            <v>0</v>
          </cell>
          <cell r="C51">
            <v>851.33999999999969</v>
          </cell>
          <cell r="D51">
            <v>122260.24791499999</v>
          </cell>
          <cell r="E51">
            <v>0</v>
          </cell>
          <cell r="F51">
            <v>0</v>
          </cell>
          <cell r="G51">
            <v>0</v>
          </cell>
          <cell r="H51">
            <v>0</v>
          </cell>
          <cell r="I51">
            <v>0</v>
          </cell>
          <cell r="J51">
            <v>819.25</v>
          </cell>
          <cell r="K51">
            <v>819.25</v>
          </cell>
          <cell r="L51">
            <v>2178.125</v>
          </cell>
          <cell r="M51">
            <v>2359.375</v>
          </cell>
          <cell r="N51">
            <v>2617.8943750000003</v>
          </cell>
          <cell r="O51">
            <v>0</v>
          </cell>
          <cell r="P51">
            <v>0</v>
          </cell>
          <cell r="Q51">
            <v>0</v>
          </cell>
          <cell r="R51">
            <v>0</v>
          </cell>
          <cell r="S51">
            <v>0</v>
          </cell>
          <cell r="T51">
            <v>0</v>
          </cell>
          <cell r="U51">
            <v>383.83482689950984</v>
          </cell>
        </row>
        <row r="52">
          <cell r="A52" t="str">
            <v>MHI Scope</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row>
        <row r="53">
          <cell r="A53" t="str">
            <v>12200-1311</v>
          </cell>
          <cell r="B53" t="str">
            <v>Furnace front wall lower panel</v>
          </cell>
          <cell r="C53">
            <v>30.500000000000004</v>
          </cell>
          <cell r="D53">
            <v>7423.1733333333332</v>
          </cell>
          <cell r="E53">
            <v>0</v>
          </cell>
          <cell r="F53">
            <v>0</v>
          </cell>
          <cell r="G53">
            <v>0</v>
          </cell>
          <cell r="H53">
            <v>0</v>
          </cell>
          <cell r="I53">
            <v>0</v>
          </cell>
          <cell r="J53">
            <v>0</v>
          </cell>
          <cell r="K53">
            <v>0</v>
          </cell>
          <cell r="L53">
            <v>137.5</v>
          </cell>
          <cell r="M53">
            <v>168.75</v>
          </cell>
          <cell r="N53">
            <v>0</v>
          </cell>
          <cell r="O53">
            <v>0</v>
          </cell>
          <cell r="P53">
            <v>224</v>
          </cell>
          <cell r="Q53">
            <v>0</v>
          </cell>
          <cell r="R53">
            <v>0</v>
          </cell>
          <cell r="S53">
            <v>0</v>
          </cell>
          <cell r="T53">
            <v>96</v>
          </cell>
          <cell r="U53">
            <v>0</v>
          </cell>
        </row>
        <row r="54">
          <cell r="A54" t="str">
            <v>12200-2311</v>
          </cell>
          <cell r="B54" t="str">
            <v>Furnace rear wall lower panel</v>
          </cell>
          <cell r="C54">
            <v>30.500000000000004</v>
          </cell>
          <cell r="D54">
            <v>7423.1733333333332</v>
          </cell>
          <cell r="E54">
            <v>0</v>
          </cell>
          <cell r="F54">
            <v>0</v>
          </cell>
          <cell r="G54">
            <v>0</v>
          </cell>
          <cell r="H54">
            <v>0</v>
          </cell>
          <cell r="I54">
            <v>0</v>
          </cell>
          <cell r="J54">
            <v>0</v>
          </cell>
          <cell r="K54">
            <v>0</v>
          </cell>
          <cell r="L54">
            <v>137.5</v>
          </cell>
          <cell r="M54">
            <v>168.75</v>
          </cell>
          <cell r="N54">
            <v>0</v>
          </cell>
          <cell r="O54">
            <v>0</v>
          </cell>
          <cell r="P54">
            <v>224</v>
          </cell>
          <cell r="Q54">
            <v>0</v>
          </cell>
          <cell r="R54">
            <v>0</v>
          </cell>
          <cell r="S54">
            <v>0</v>
          </cell>
          <cell r="T54">
            <v>96</v>
          </cell>
          <cell r="U54">
            <v>0</v>
          </cell>
        </row>
        <row r="55">
          <cell r="A55" t="str">
            <v>12200-3311</v>
          </cell>
          <cell r="B55" t="str">
            <v>Furnace left side wall lower panel</v>
          </cell>
          <cell r="C55">
            <v>12.27</v>
          </cell>
          <cell r="D55">
            <v>3129.8166666666666</v>
          </cell>
          <cell r="E55">
            <v>0</v>
          </cell>
          <cell r="F55">
            <v>0</v>
          </cell>
          <cell r="G55">
            <v>0</v>
          </cell>
          <cell r="H55">
            <v>0</v>
          </cell>
          <cell r="I55">
            <v>0</v>
          </cell>
          <cell r="J55">
            <v>0</v>
          </cell>
          <cell r="K55">
            <v>0</v>
          </cell>
          <cell r="L55">
            <v>73.4375</v>
          </cell>
          <cell r="M55">
            <v>79.6875</v>
          </cell>
          <cell r="N55">
            <v>0</v>
          </cell>
          <cell r="O55">
            <v>0</v>
          </cell>
          <cell r="P55">
            <v>56</v>
          </cell>
          <cell r="Q55">
            <v>0</v>
          </cell>
          <cell r="R55">
            <v>0</v>
          </cell>
          <cell r="S55">
            <v>0</v>
          </cell>
          <cell r="T55">
            <v>48</v>
          </cell>
          <cell r="U55">
            <v>0</v>
          </cell>
        </row>
        <row r="56">
          <cell r="A56" t="str">
            <v>12200-3321</v>
          </cell>
          <cell r="B56" t="str">
            <v>Furnace right side wall lower panel</v>
          </cell>
          <cell r="C56">
            <v>12.27</v>
          </cell>
          <cell r="D56">
            <v>3129.8166666666666</v>
          </cell>
          <cell r="E56">
            <v>0</v>
          </cell>
          <cell r="F56">
            <v>0</v>
          </cell>
          <cell r="G56">
            <v>0</v>
          </cell>
          <cell r="H56">
            <v>0</v>
          </cell>
          <cell r="I56">
            <v>0</v>
          </cell>
          <cell r="J56">
            <v>0</v>
          </cell>
          <cell r="K56">
            <v>0</v>
          </cell>
          <cell r="L56">
            <v>73.4375</v>
          </cell>
          <cell r="M56">
            <v>79.6875</v>
          </cell>
          <cell r="N56">
            <v>0</v>
          </cell>
          <cell r="O56">
            <v>0</v>
          </cell>
          <cell r="P56">
            <v>56</v>
          </cell>
          <cell r="Q56">
            <v>0</v>
          </cell>
          <cell r="R56">
            <v>0</v>
          </cell>
          <cell r="S56">
            <v>0</v>
          </cell>
          <cell r="T56">
            <v>48</v>
          </cell>
          <cell r="U56">
            <v>0</v>
          </cell>
        </row>
        <row r="57">
          <cell r="A57" t="str">
            <v>12200-2111</v>
          </cell>
          <cell r="B57" t="str">
            <v>Furnace rear wall upper panel</v>
          </cell>
          <cell r="C57">
            <v>19.900000000000002</v>
          </cell>
          <cell r="D57">
            <v>7918.96</v>
          </cell>
          <cell r="E57">
            <v>0</v>
          </cell>
          <cell r="F57">
            <v>0</v>
          </cell>
          <cell r="G57">
            <v>0</v>
          </cell>
          <cell r="H57">
            <v>0</v>
          </cell>
          <cell r="I57">
            <v>0</v>
          </cell>
          <cell r="J57">
            <v>0</v>
          </cell>
          <cell r="K57">
            <v>0</v>
          </cell>
          <cell r="L57">
            <v>153.125</v>
          </cell>
          <cell r="M57">
            <v>165.625</v>
          </cell>
          <cell r="N57">
            <v>0</v>
          </cell>
          <cell r="O57">
            <v>0</v>
          </cell>
          <cell r="P57">
            <v>210</v>
          </cell>
          <cell r="Q57">
            <v>0</v>
          </cell>
          <cell r="R57">
            <v>0</v>
          </cell>
          <cell r="S57">
            <v>0</v>
          </cell>
          <cell r="T57">
            <v>96</v>
          </cell>
          <cell r="U57">
            <v>0</v>
          </cell>
        </row>
        <row r="58">
          <cell r="A58" t="str">
            <v>12200-2131</v>
          </cell>
          <cell r="B58" t="str">
            <v>Furnace rear wall nose panel</v>
          </cell>
          <cell r="C58">
            <v>23.1</v>
          </cell>
          <cell r="D58">
            <v>3164.9799999999996</v>
          </cell>
          <cell r="E58">
            <v>0</v>
          </cell>
          <cell r="F58">
            <v>0</v>
          </cell>
          <cell r="G58">
            <v>0</v>
          </cell>
          <cell r="H58">
            <v>0</v>
          </cell>
          <cell r="I58">
            <v>0</v>
          </cell>
          <cell r="J58">
            <v>0</v>
          </cell>
          <cell r="K58">
            <v>0</v>
          </cell>
          <cell r="L58">
            <v>153.125</v>
          </cell>
          <cell r="M58">
            <v>165.625</v>
          </cell>
          <cell r="N58">
            <v>0</v>
          </cell>
          <cell r="O58">
            <v>0</v>
          </cell>
          <cell r="P58">
            <v>210</v>
          </cell>
          <cell r="Q58">
            <v>0</v>
          </cell>
          <cell r="R58">
            <v>0</v>
          </cell>
          <cell r="S58">
            <v>0</v>
          </cell>
          <cell r="T58">
            <v>96</v>
          </cell>
          <cell r="U58">
            <v>0</v>
          </cell>
        </row>
        <row r="59">
          <cell r="A59" t="str">
            <v>12200-6001</v>
          </cell>
          <cell r="B59" t="str">
            <v>Burner Panel 36</v>
          </cell>
          <cell r="C59">
            <v>28.9</v>
          </cell>
          <cell r="D59">
            <v>10041.749946666667</v>
          </cell>
          <cell r="E59">
            <v>0</v>
          </cell>
          <cell r="F59">
            <v>0</v>
          </cell>
          <cell r="G59">
            <v>0</v>
          </cell>
          <cell r="H59">
            <v>0</v>
          </cell>
          <cell r="I59">
            <v>0</v>
          </cell>
          <cell r="J59">
            <v>10.5</v>
          </cell>
          <cell r="K59">
            <v>10.5</v>
          </cell>
          <cell r="L59">
            <v>50</v>
          </cell>
          <cell r="M59">
            <v>75</v>
          </cell>
          <cell r="N59">
            <v>0</v>
          </cell>
          <cell r="O59">
            <v>337.26000000000005</v>
          </cell>
          <cell r="P59">
            <v>0</v>
          </cell>
          <cell r="Q59">
            <v>0</v>
          </cell>
          <cell r="R59">
            <v>0</v>
          </cell>
          <cell r="S59">
            <v>0</v>
          </cell>
          <cell r="T59">
            <v>96</v>
          </cell>
          <cell r="U59">
            <v>0</v>
          </cell>
        </row>
        <row r="60">
          <cell r="A60" t="str">
            <v>12200-6002</v>
          </cell>
          <cell r="B60" t="str">
            <v>Burner Panel 26</v>
          </cell>
          <cell r="C60">
            <v>22.08</v>
          </cell>
          <cell r="D60">
            <v>8767.7477066666652</v>
          </cell>
          <cell r="E60">
            <v>0</v>
          </cell>
          <cell r="F60">
            <v>0</v>
          </cell>
          <cell r="G60">
            <v>0</v>
          </cell>
          <cell r="H60">
            <v>0</v>
          </cell>
          <cell r="I60">
            <v>0</v>
          </cell>
          <cell r="J60">
            <v>10.5</v>
          </cell>
          <cell r="K60">
            <v>10.5</v>
          </cell>
          <cell r="L60">
            <v>43.75</v>
          </cell>
          <cell r="M60">
            <v>68.75</v>
          </cell>
          <cell r="N60">
            <v>0</v>
          </cell>
          <cell r="O60">
            <v>293.45999999999998</v>
          </cell>
          <cell r="P60">
            <v>0</v>
          </cell>
          <cell r="Q60">
            <v>0</v>
          </cell>
          <cell r="R60">
            <v>0</v>
          </cell>
          <cell r="S60">
            <v>0</v>
          </cell>
          <cell r="T60">
            <v>96</v>
          </cell>
          <cell r="U60">
            <v>0</v>
          </cell>
        </row>
        <row r="61">
          <cell r="A61" t="str">
            <v>12200-6201</v>
          </cell>
          <cell r="B61" t="str">
            <v>AA Port Panel 47</v>
          </cell>
          <cell r="C61">
            <v>15.436</v>
          </cell>
          <cell r="D61">
            <v>5071.2371733333321</v>
          </cell>
          <cell r="E61">
            <v>0</v>
          </cell>
          <cell r="F61">
            <v>0</v>
          </cell>
          <cell r="G61">
            <v>0</v>
          </cell>
          <cell r="H61">
            <v>0</v>
          </cell>
          <cell r="I61">
            <v>0</v>
          </cell>
          <cell r="J61">
            <v>0</v>
          </cell>
          <cell r="K61">
            <v>0</v>
          </cell>
          <cell r="L61">
            <v>21.875</v>
          </cell>
          <cell r="M61">
            <v>23.4375</v>
          </cell>
          <cell r="N61">
            <v>0</v>
          </cell>
          <cell r="O61">
            <v>221.19000000000003</v>
          </cell>
          <cell r="P61">
            <v>0</v>
          </cell>
          <cell r="Q61">
            <v>0</v>
          </cell>
          <cell r="R61">
            <v>0</v>
          </cell>
          <cell r="S61">
            <v>0</v>
          </cell>
          <cell r="T61">
            <v>24</v>
          </cell>
          <cell r="U61">
            <v>0</v>
          </cell>
        </row>
        <row r="62">
          <cell r="A62" t="str">
            <v>12200-6211</v>
          </cell>
          <cell r="B62" t="str">
            <v>AA Port Panel 27</v>
          </cell>
          <cell r="C62">
            <v>14.772</v>
          </cell>
          <cell r="D62">
            <v>7115.8154666666669</v>
          </cell>
          <cell r="E62">
            <v>0</v>
          </cell>
          <cell r="F62">
            <v>0</v>
          </cell>
          <cell r="G62">
            <v>0</v>
          </cell>
          <cell r="H62">
            <v>0</v>
          </cell>
          <cell r="I62">
            <v>0</v>
          </cell>
          <cell r="J62">
            <v>0</v>
          </cell>
          <cell r="K62">
            <v>0</v>
          </cell>
          <cell r="L62">
            <v>21.875</v>
          </cell>
          <cell r="M62">
            <v>23.4375</v>
          </cell>
          <cell r="N62">
            <v>0</v>
          </cell>
          <cell r="O62">
            <v>151.10999999999999</v>
          </cell>
          <cell r="P62">
            <v>0</v>
          </cell>
          <cell r="Q62">
            <v>0</v>
          </cell>
          <cell r="R62">
            <v>0</v>
          </cell>
          <cell r="S62">
            <v>0</v>
          </cell>
          <cell r="T62">
            <v>24</v>
          </cell>
          <cell r="U62">
            <v>0</v>
          </cell>
        </row>
        <row r="63">
          <cell r="A63" t="str">
            <v>Total</v>
          </cell>
          <cell r="B63">
            <v>0</v>
          </cell>
          <cell r="C63">
            <v>209.72800000000004</v>
          </cell>
          <cell r="D63">
            <v>63186.470293333325</v>
          </cell>
          <cell r="E63">
            <v>0</v>
          </cell>
          <cell r="F63">
            <v>0</v>
          </cell>
          <cell r="G63">
            <v>0</v>
          </cell>
          <cell r="H63">
            <v>0</v>
          </cell>
          <cell r="I63">
            <v>0</v>
          </cell>
          <cell r="J63">
            <v>21</v>
          </cell>
          <cell r="K63">
            <v>21</v>
          </cell>
          <cell r="L63">
            <v>865.625</v>
          </cell>
          <cell r="M63">
            <v>1018.75</v>
          </cell>
          <cell r="N63">
            <v>0</v>
          </cell>
          <cell r="O63">
            <v>1003.0200000000001</v>
          </cell>
          <cell r="P63">
            <v>980</v>
          </cell>
          <cell r="Q63">
            <v>0</v>
          </cell>
          <cell r="R63">
            <v>0</v>
          </cell>
          <cell r="S63">
            <v>0</v>
          </cell>
          <cell r="T63">
            <v>720</v>
          </cell>
          <cell r="U63">
            <v>0</v>
          </cell>
        </row>
        <row r="64">
          <cell r="A64" t="str">
            <v>Grand Total</v>
          </cell>
          <cell r="B64">
            <v>0</v>
          </cell>
          <cell r="C64">
            <v>0</v>
          </cell>
          <cell r="D64">
            <v>185446.7182083333</v>
          </cell>
          <cell r="E64">
            <v>0</v>
          </cell>
          <cell r="F64">
            <v>0</v>
          </cell>
          <cell r="G64">
            <v>0</v>
          </cell>
          <cell r="H64">
            <v>0</v>
          </cell>
          <cell r="I64">
            <v>0</v>
          </cell>
          <cell r="J64">
            <v>0</v>
          </cell>
          <cell r="K64">
            <v>840.25</v>
          </cell>
          <cell r="L64">
            <v>3043.75</v>
          </cell>
          <cell r="M64">
            <v>3378.125</v>
          </cell>
          <cell r="N64">
            <v>2617.8943750000003</v>
          </cell>
          <cell r="O64">
            <v>1003.0200000000001</v>
          </cell>
          <cell r="P64">
            <v>980</v>
          </cell>
          <cell r="Q64">
            <v>0</v>
          </cell>
          <cell r="R64">
            <v>0</v>
          </cell>
          <cell r="S64">
            <v>0</v>
          </cell>
          <cell r="T64">
            <v>720</v>
          </cell>
          <cell r="U64">
            <v>383.83482689950984</v>
          </cell>
        </row>
      </sheetData>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Hdr T"/>
      <sheetName val="HDR"/>
      <sheetName val="Panel T"/>
      <sheetName val="PANEL"/>
      <sheetName val="Coil T"/>
      <sheetName val="COIL"/>
      <sheetName val="Pipe T"/>
      <sheetName val="PIPE "/>
      <sheetName val="Sheet1"/>
      <sheetName val="Sheet2"/>
      <sheetName val="Sheet3"/>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Per Boiler manpower"/>
      <sheetName val="scarfing timings"/>
    </sheetNames>
    <sheetDataSet>
      <sheetData sheetId="0" refreshError="1"/>
      <sheetData sheetId="1"/>
      <sheetData sheetId="2">
        <row r="3">
          <cell r="B3" t="str">
            <v>DRG NO.</v>
          </cell>
          <cell r="C3" t="str">
            <v>NAME</v>
          </cell>
          <cell r="D3" t="str">
            <v>MATERIAL</v>
          </cell>
          <cell r="E3" t="str">
            <v>O.D</v>
          </cell>
          <cell r="F3" t="str">
            <v>Thk</v>
          </cell>
          <cell r="G3" t="str">
            <v>CLR</v>
          </cell>
          <cell r="H3" t="str">
            <v>MAX ANGLE</v>
          </cell>
          <cell r="I3" t="str">
            <v>2D</v>
          </cell>
          <cell r="J3" t="str">
            <v>3D</v>
          </cell>
          <cell r="K3" t="str">
            <v>NO.OF BEND</v>
          </cell>
          <cell r="L3" t="str">
            <v>STUB QTY</v>
          </cell>
          <cell r="M3" t="str">
            <v>Allowance</v>
          </cell>
          <cell r="N3" t="str">
            <v>out put per shift</v>
          </cell>
          <cell r="O3" t="str">
            <v>total machine shift</v>
          </cell>
        </row>
        <row r="4">
          <cell r="B4" t="str">
            <v>12100-0521</v>
          </cell>
          <cell r="C4" t="str">
            <v>2RY PASS FRONT WALL OUTLET HEADER</v>
          </cell>
          <cell r="D4" t="str">
            <v>SA-213T12</v>
          </cell>
          <cell r="E4">
            <v>45</v>
          </cell>
          <cell r="F4">
            <v>8.4</v>
          </cell>
          <cell r="G4">
            <v>120</v>
          </cell>
          <cell r="H4">
            <v>98.63</v>
          </cell>
          <cell r="I4">
            <v>0</v>
          </cell>
          <cell r="J4">
            <v>4</v>
          </cell>
          <cell r="K4">
            <v>4</v>
          </cell>
          <cell r="L4">
            <v>102</v>
          </cell>
          <cell r="M4">
            <v>15</v>
          </cell>
          <cell r="N4">
            <v>50</v>
          </cell>
          <cell r="O4">
            <v>2.04</v>
          </cell>
        </row>
        <row r="5">
          <cell r="B5" t="str">
            <v>12100-0581</v>
          </cell>
          <cell r="C5" t="str">
            <v>2RY PASS DIVISION  WALL OUTLET HEADER</v>
          </cell>
          <cell r="D5" t="str">
            <v>SA-213T12</v>
          </cell>
          <cell r="E5">
            <v>45</v>
          </cell>
          <cell r="F5">
            <v>7.4</v>
          </cell>
          <cell r="G5">
            <v>120</v>
          </cell>
          <cell r="H5">
            <v>86.65</v>
          </cell>
          <cell r="I5">
            <v>0</v>
          </cell>
          <cell r="J5">
            <v>4</v>
          </cell>
          <cell r="K5">
            <v>4</v>
          </cell>
          <cell r="L5">
            <v>136</v>
          </cell>
          <cell r="M5">
            <v>15</v>
          </cell>
          <cell r="N5">
            <v>50</v>
          </cell>
          <cell r="O5">
            <v>2.72</v>
          </cell>
        </row>
        <row r="6">
          <cell r="B6" t="str">
            <v>12100-0181</v>
          </cell>
          <cell r="C6" t="str">
            <v>FURNACE REAR WALL HANGER OUTLET HEADER</v>
          </cell>
          <cell r="D6" t="str">
            <v>SA-213T12</v>
          </cell>
          <cell r="E6">
            <v>48.6</v>
          </cell>
          <cell r="F6">
            <v>12.9</v>
          </cell>
          <cell r="G6">
            <v>0</v>
          </cell>
          <cell r="H6">
            <v>0</v>
          </cell>
          <cell r="I6">
            <v>0</v>
          </cell>
          <cell r="J6">
            <v>0</v>
          </cell>
          <cell r="K6">
            <v>0</v>
          </cell>
          <cell r="L6">
            <v>101</v>
          </cell>
          <cell r="M6">
            <v>15</v>
          </cell>
          <cell r="N6">
            <v>45</v>
          </cell>
          <cell r="O6">
            <v>2.2444444444444445</v>
          </cell>
        </row>
        <row r="7">
          <cell r="B7" t="str">
            <v>14100-0201</v>
          </cell>
          <cell r="C7" t="str">
            <v>SECONDARY REHEATER INLET HEADER</v>
          </cell>
          <cell r="D7" t="str">
            <v>SA-213T12</v>
          </cell>
          <cell r="E7">
            <v>38.1</v>
          </cell>
          <cell r="F7" t="str">
            <v xml:space="preserve">3.5
</v>
          </cell>
          <cell r="G7">
            <v>120</v>
          </cell>
          <cell r="H7">
            <v>90</v>
          </cell>
          <cell r="I7">
            <v>168</v>
          </cell>
          <cell r="J7">
            <v>396</v>
          </cell>
          <cell r="K7">
            <v>564</v>
          </cell>
          <cell r="L7">
            <v>300</v>
          </cell>
          <cell r="M7">
            <v>30</v>
          </cell>
          <cell r="N7">
            <v>80</v>
          </cell>
          <cell r="O7">
            <v>17.972222222222221</v>
          </cell>
        </row>
        <row r="8">
          <cell r="D8" t="str">
            <v>SA-213T12</v>
          </cell>
          <cell r="E8">
            <v>57.1</v>
          </cell>
          <cell r="F8">
            <v>4.5</v>
          </cell>
          <cell r="G8">
            <v>165</v>
          </cell>
          <cell r="H8">
            <v>90</v>
          </cell>
          <cell r="I8">
            <v>200</v>
          </cell>
          <cell r="J8">
            <v>0</v>
          </cell>
          <cell r="K8">
            <v>200</v>
          </cell>
          <cell r="L8">
            <v>100</v>
          </cell>
          <cell r="M8">
            <v>30</v>
          </cell>
          <cell r="N8">
            <v>45</v>
          </cell>
          <cell r="O8">
            <v>2.2222222222222223</v>
          </cell>
        </row>
        <row r="9">
          <cell r="D9" t="str">
            <v>SA-213T12</v>
          </cell>
          <cell r="E9">
            <v>34</v>
          </cell>
          <cell r="F9">
            <v>3.5</v>
          </cell>
          <cell r="G9">
            <v>100</v>
          </cell>
          <cell r="H9">
            <v>105</v>
          </cell>
          <cell r="I9">
            <v>1008</v>
          </cell>
          <cell r="J9">
            <v>1144</v>
          </cell>
          <cell r="K9">
            <v>2152</v>
          </cell>
          <cell r="L9">
            <v>800</v>
          </cell>
          <cell r="M9">
            <v>30</v>
          </cell>
          <cell r="N9">
            <v>80</v>
          </cell>
          <cell r="O9">
            <v>10</v>
          </cell>
        </row>
        <row r="10">
          <cell r="D10" t="str">
            <v>SA-213T12</v>
          </cell>
          <cell r="E10">
            <v>45</v>
          </cell>
          <cell r="F10">
            <v>4.5</v>
          </cell>
          <cell r="G10">
            <v>120</v>
          </cell>
          <cell r="H10">
            <v>105</v>
          </cell>
          <cell r="I10">
            <v>56</v>
          </cell>
          <cell r="J10">
            <v>132</v>
          </cell>
          <cell r="K10">
            <v>188</v>
          </cell>
          <cell r="L10">
            <v>100</v>
          </cell>
          <cell r="M10">
            <v>30</v>
          </cell>
          <cell r="N10">
            <v>50</v>
          </cell>
          <cell r="O10">
            <v>2</v>
          </cell>
        </row>
        <row r="11">
          <cell r="B11" t="str">
            <v>13100-0151</v>
          </cell>
          <cell r="C11" t="str">
            <v>PRIMARY SUPERHEATER OUTLET HEADER</v>
          </cell>
          <cell r="D11" t="str">
            <v>SA-213T12</v>
          </cell>
          <cell r="E11">
            <v>50.8</v>
          </cell>
          <cell r="F11">
            <v>9.9</v>
          </cell>
          <cell r="G11">
            <v>135</v>
          </cell>
          <cell r="H11">
            <v>100</v>
          </cell>
          <cell r="I11">
            <v>1924</v>
          </cell>
          <cell r="J11">
            <v>960</v>
          </cell>
          <cell r="K11">
            <v>2884</v>
          </cell>
          <cell r="L11">
            <v>1224</v>
          </cell>
          <cell r="M11">
            <v>30</v>
          </cell>
          <cell r="N11">
            <v>45</v>
          </cell>
          <cell r="O11">
            <v>27.2</v>
          </cell>
        </row>
        <row r="12">
          <cell r="B12" t="str">
            <v>15100-0051</v>
          </cell>
          <cell r="C12" t="str">
            <v xml:space="preserve">ECONOMIZER OUTLET  HEADER </v>
          </cell>
          <cell r="D12" t="str">
            <v>SA-210C</v>
          </cell>
          <cell r="E12">
            <v>50.8</v>
          </cell>
          <cell r="F12">
            <v>7.9</v>
          </cell>
          <cell r="G12">
            <v>135</v>
          </cell>
          <cell r="H12">
            <v>30</v>
          </cell>
          <cell r="I12">
            <v>102</v>
          </cell>
          <cell r="J12">
            <v>0</v>
          </cell>
          <cell r="K12">
            <v>102</v>
          </cell>
          <cell r="L12">
            <v>408</v>
          </cell>
          <cell r="M12">
            <v>20</v>
          </cell>
          <cell r="N12">
            <v>45</v>
          </cell>
          <cell r="O12">
            <v>9.0666666666666664</v>
          </cell>
        </row>
        <row r="13">
          <cell r="B13" t="str">
            <v>13100-0201</v>
          </cell>
          <cell r="C13" t="str">
            <v>SECONDARY SUPERHEATER INLET HEADER</v>
          </cell>
          <cell r="D13" t="str">
            <v>SA-213T12</v>
          </cell>
          <cell r="E13">
            <v>45</v>
          </cell>
          <cell r="F13">
            <v>6.9</v>
          </cell>
          <cell r="G13">
            <v>120</v>
          </cell>
          <cell r="H13">
            <v>90</v>
          </cell>
          <cell r="I13">
            <v>24</v>
          </cell>
          <cell r="J13">
            <v>0</v>
          </cell>
          <cell r="K13">
            <v>24</v>
          </cell>
          <cell r="L13">
            <v>48</v>
          </cell>
          <cell r="M13">
            <v>25</v>
          </cell>
          <cell r="N13">
            <v>50</v>
          </cell>
          <cell r="O13">
            <v>20.8</v>
          </cell>
        </row>
        <row r="14">
          <cell r="D14" t="str">
            <v>SA-213T12</v>
          </cell>
          <cell r="E14">
            <v>45</v>
          </cell>
          <cell r="F14">
            <v>7.4</v>
          </cell>
          <cell r="G14">
            <v>120</v>
          </cell>
          <cell r="H14">
            <v>90</v>
          </cell>
          <cell r="I14">
            <v>64</v>
          </cell>
          <cell r="J14">
            <v>0</v>
          </cell>
          <cell r="K14">
            <v>64</v>
          </cell>
          <cell r="L14">
            <v>32</v>
          </cell>
          <cell r="M14">
            <v>25</v>
          </cell>
          <cell r="N14">
            <v>50</v>
          </cell>
          <cell r="O14">
            <v>0.64</v>
          </cell>
        </row>
        <row r="15">
          <cell r="D15" t="str">
            <v>SA-213T12</v>
          </cell>
          <cell r="E15">
            <v>31.8</v>
          </cell>
          <cell r="F15">
            <v>5.9</v>
          </cell>
          <cell r="G15">
            <v>100</v>
          </cell>
          <cell r="H15">
            <v>30</v>
          </cell>
          <cell r="I15">
            <v>32</v>
          </cell>
          <cell r="J15">
            <v>0</v>
          </cell>
          <cell r="K15">
            <v>32</v>
          </cell>
          <cell r="L15">
            <v>32</v>
          </cell>
          <cell r="M15">
            <v>25</v>
          </cell>
          <cell r="N15">
            <v>60</v>
          </cell>
          <cell r="O15">
            <v>0.53333333333333333</v>
          </cell>
        </row>
        <row r="16">
          <cell r="D16" t="str">
            <v>SA-213T12</v>
          </cell>
          <cell r="E16">
            <v>31.8</v>
          </cell>
          <cell r="F16">
            <v>6.4</v>
          </cell>
          <cell r="G16">
            <v>100</v>
          </cell>
          <cell r="H16">
            <v>30</v>
          </cell>
          <cell r="I16">
            <v>48</v>
          </cell>
          <cell r="J16">
            <v>0</v>
          </cell>
          <cell r="K16">
            <v>48</v>
          </cell>
          <cell r="L16">
            <v>96</v>
          </cell>
          <cell r="M16">
            <v>25</v>
          </cell>
          <cell r="N16">
            <v>60</v>
          </cell>
          <cell r="O16">
            <v>1.6</v>
          </cell>
        </row>
        <row r="17">
          <cell r="D17" t="str">
            <v>SA-213T12</v>
          </cell>
          <cell r="E17">
            <v>31.8</v>
          </cell>
          <cell r="F17">
            <v>6.9</v>
          </cell>
          <cell r="G17">
            <v>100</v>
          </cell>
          <cell r="H17">
            <v>90</v>
          </cell>
          <cell r="I17">
            <v>128</v>
          </cell>
          <cell r="J17">
            <v>0</v>
          </cell>
          <cell r="K17">
            <v>128</v>
          </cell>
          <cell r="L17">
            <v>160</v>
          </cell>
          <cell r="M17">
            <v>25</v>
          </cell>
          <cell r="N17">
            <v>60</v>
          </cell>
          <cell r="O17">
            <v>2.6666666666666665</v>
          </cell>
        </row>
        <row r="18">
          <cell r="D18" t="str">
            <v>SA-213T12</v>
          </cell>
          <cell r="E18">
            <v>31.8</v>
          </cell>
          <cell r="F18">
            <v>7.4</v>
          </cell>
          <cell r="G18">
            <v>100</v>
          </cell>
          <cell r="H18">
            <v>90</v>
          </cell>
          <cell r="I18">
            <v>336</v>
          </cell>
          <cell r="J18">
            <v>0</v>
          </cell>
          <cell r="K18">
            <v>336</v>
          </cell>
          <cell r="L18">
            <v>368</v>
          </cell>
          <cell r="M18">
            <v>25</v>
          </cell>
          <cell r="N18">
            <v>60</v>
          </cell>
          <cell r="O18">
            <v>6.1333333333333337</v>
          </cell>
        </row>
        <row r="19">
          <cell r="D19" t="str">
            <v>SA-213T12</v>
          </cell>
          <cell r="E19">
            <v>31.8</v>
          </cell>
          <cell r="F19">
            <v>7.9</v>
          </cell>
          <cell r="G19">
            <v>100</v>
          </cell>
          <cell r="H19">
            <v>90</v>
          </cell>
          <cell r="I19">
            <v>640</v>
          </cell>
          <cell r="J19">
            <v>0</v>
          </cell>
          <cell r="K19">
            <v>640</v>
          </cell>
          <cell r="L19">
            <v>368</v>
          </cell>
          <cell r="M19">
            <v>25</v>
          </cell>
          <cell r="N19">
            <v>60</v>
          </cell>
          <cell r="O19">
            <v>6.1333333333333337</v>
          </cell>
        </row>
        <row r="20">
          <cell r="D20" t="str">
            <v>SA-213T12</v>
          </cell>
          <cell r="E20">
            <v>31.8</v>
          </cell>
          <cell r="F20">
            <v>8.4</v>
          </cell>
          <cell r="G20">
            <v>100</v>
          </cell>
          <cell r="H20">
            <v>90</v>
          </cell>
          <cell r="I20">
            <v>256</v>
          </cell>
          <cell r="J20">
            <v>0</v>
          </cell>
          <cell r="K20">
            <v>256</v>
          </cell>
          <cell r="L20">
            <v>128</v>
          </cell>
          <cell r="M20">
            <v>25</v>
          </cell>
          <cell r="N20">
            <v>60</v>
          </cell>
          <cell r="O20">
            <v>2.1333333333333333</v>
          </cell>
        </row>
        <row r="21">
          <cell r="B21" t="str">
            <v>14100-0151</v>
          </cell>
          <cell r="C21" t="str">
            <v>PRIMARY REHEATER OUTLET HEADER</v>
          </cell>
          <cell r="D21" t="str">
            <v>SA-213T22</v>
          </cell>
          <cell r="E21">
            <v>63.5</v>
          </cell>
          <cell r="F21">
            <v>11.9</v>
          </cell>
          <cell r="G21">
            <v>165</v>
          </cell>
          <cell r="H21">
            <v>105</v>
          </cell>
          <cell r="I21">
            <v>1008</v>
          </cell>
          <cell r="J21">
            <v>2880</v>
          </cell>
          <cell r="K21">
            <v>3888</v>
          </cell>
          <cell r="L21">
            <v>1428</v>
          </cell>
          <cell r="M21">
            <v>30</v>
          </cell>
          <cell r="N21">
            <v>30</v>
          </cell>
          <cell r="O21">
            <v>47.6</v>
          </cell>
        </row>
        <row r="22">
          <cell r="B22" t="str">
            <v>12100-0251</v>
          </cell>
          <cell r="C22" t="str">
            <v xml:space="preserve">FURNACE SIDE WALL OUTLET HEADER </v>
          </cell>
          <cell r="D22" t="str">
            <v>SA-213T12</v>
          </cell>
          <cell r="E22">
            <v>28.6</v>
          </cell>
          <cell r="F22">
            <v>5.6</v>
          </cell>
          <cell r="G22">
            <v>100</v>
          </cell>
          <cell r="H22">
            <v>105.18</v>
          </cell>
          <cell r="I22">
            <v>594</v>
          </cell>
          <cell r="J22">
            <v>246</v>
          </cell>
          <cell r="K22">
            <v>840</v>
          </cell>
          <cell r="L22">
            <v>596</v>
          </cell>
          <cell r="M22">
            <v>15</v>
          </cell>
          <cell r="N22">
            <v>80</v>
          </cell>
          <cell r="O22">
            <v>7.45</v>
          </cell>
        </row>
        <row r="23">
          <cell r="B23" t="str">
            <v>12100-0021</v>
          </cell>
          <cell r="C23" t="str">
            <v>FURNACE FRONT WALL INTERMEDATE INLET HEADER</v>
          </cell>
          <cell r="D23" t="str">
            <v>SA-213T12</v>
          </cell>
          <cell r="E23">
            <v>28.6</v>
          </cell>
          <cell r="F23">
            <v>4.5999999999999996</v>
          </cell>
          <cell r="G23">
            <v>100</v>
          </cell>
          <cell r="H23">
            <v>97.5</v>
          </cell>
          <cell r="I23">
            <v>1148</v>
          </cell>
          <cell r="J23">
            <v>228</v>
          </cell>
          <cell r="K23">
            <v>1376</v>
          </cell>
          <cell r="L23">
            <v>614</v>
          </cell>
          <cell r="M23">
            <v>30</v>
          </cell>
          <cell r="N23">
            <v>80</v>
          </cell>
          <cell r="O23">
            <v>7.6749999999999998</v>
          </cell>
        </row>
        <row r="24">
          <cell r="B24" t="str">
            <v>12100-0121</v>
          </cell>
          <cell r="C24" t="str">
            <v>FURNACE REAR WALL INTERMEDIATE OUTLET HEADER</v>
          </cell>
          <cell r="D24" t="str">
            <v>SA-213T12</v>
          </cell>
          <cell r="E24">
            <v>28.6</v>
          </cell>
          <cell r="F24">
            <v>4.5999999999999996</v>
          </cell>
          <cell r="G24">
            <v>100</v>
          </cell>
          <cell r="H24">
            <v>97.5</v>
          </cell>
          <cell r="I24">
            <v>1148</v>
          </cell>
          <cell r="J24">
            <v>228</v>
          </cell>
          <cell r="K24">
            <v>1376</v>
          </cell>
          <cell r="L24">
            <v>614</v>
          </cell>
          <cell r="M24">
            <v>30</v>
          </cell>
          <cell r="N24">
            <v>80</v>
          </cell>
          <cell r="O24">
            <v>7.6749999999999998</v>
          </cell>
        </row>
        <row r="25">
          <cell r="B25" t="str">
            <v>12100-0221</v>
          </cell>
          <cell r="C25" t="str">
            <v xml:space="preserve">FURNACE SIDE WALL INTERMEDATE INLET HEADER </v>
          </cell>
          <cell r="D25" t="str">
            <v>SA-213T12</v>
          </cell>
          <cell r="E25">
            <v>28.6</v>
          </cell>
          <cell r="F25">
            <v>4.5999999999999996</v>
          </cell>
          <cell r="G25">
            <v>100</v>
          </cell>
          <cell r="H25">
            <v>97.5</v>
          </cell>
          <cell r="I25">
            <v>1128</v>
          </cell>
          <cell r="J25">
            <v>192</v>
          </cell>
          <cell r="K25">
            <v>1320</v>
          </cell>
          <cell r="L25">
            <v>596</v>
          </cell>
          <cell r="M25">
            <v>30</v>
          </cell>
          <cell r="N25">
            <v>80</v>
          </cell>
          <cell r="O25">
            <v>7.45</v>
          </cell>
        </row>
        <row r="26">
          <cell r="B26" t="str">
            <v>12100-0041</v>
          </cell>
          <cell r="C26" t="str">
            <v>FURNACE FRONT WALL INTERMEDIATE OUTLET HEADER</v>
          </cell>
          <cell r="D26" t="str">
            <v>SA-213T12</v>
          </cell>
          <cell r="E26">
            <v>28.6</v>
          </cell>
          <cell r="F26">
            <v>4.5999999999999996</v>
          </cell>
          <cell r="G26">
            <v>100</v>
          </cell>
          <cell r="H26">
            <v>90</v>
          </cell>
          <cell r="I26">
            <v>286</v>
          </cell>
          <cell r="J26">
            <v>270</v>
          </cell>
          <cell r="K26">
            <v>556</v>
          </cell>
          <cell r="L26">
            <v>612</v>
          </cell>
          <cell r="M26">
            <v>30</v>
          </cell>
          <cell r="N26">
            <v>80</v>
          </cell>
          <cell r="O26">
            <v>7.65</v>
          </cell>
        </row>
        <row r="27">
          <cell r="B27" t="str">
            <v>12100-0141</v>
          </cell>
          <cell r="C27" t="str">
            <v xml:space="preserve">FURNACE REAR WALL INTERMEDATE OUTLET  HEADER </v>
          </cell>
          <cell r="D27" t="str">
            <v>SA-213T12</v>
          </cell>
          <cell r="E27">
            <v>28.6</v>
          </cell>
          <cell r="F27">
            <v>4.5999999999999996</v>
          </cell>
          <cell r="G27">
            <v>100</v>
          </cell>
          <cell r="H27">
            <v>90</v>
          </cell>
          <cell r="I27">
            <v>286</v>
          </cell>
          <cell r="J27">
            <v>270</v>
          </cell>
          <cell r="K27">
            <v>556</v>
          </cell>
          <cell r="L27">
            <v>612</v>
          </cell>
          <cell r="M27">
            <v>30</v>
          </cell>
          <cell r="N27">
            <v>80</v>
          </cell>
          <cell r="O27">
            <v>7.65</v>
          </cell>
        </row>
        <row r="28">
          <cell r="B28" t="str">
            <v>12100-0421</v>
          </cell>
          <cell r="C28" t="str">
            <v>ROOF OUTLET HEADER</v>
          </cell>
          <cell r="D28" t="str">
            <v>SA-213T12</v>
          </cell>
          <cell r="E28">
            <v>57.1</v>
          </cell>
          <cell r="F28">
            <v>8.9</v>
          </cell>
          <cell r="G28">
            <v>165</v>
          </cell>
          <cell r="H28">
            <v>90</v>
          </cell>
          <cell r="I28">
            <v>290</v>
          </cell>
          <cell r="J28">
            <v>40</v>
          </cell>
          <cell r="K28">
            <v>330</v>
          </cell>
          <cell r="L28">
            <v>204</v>
          </cell>
          <cell r="M28">
            <v>30</v>
          </cell>
          <cell r="N28">
            <v>45</v>
          </cell>
          <cell r="O28">
            <v>4.5333333333333332</v>
          </cell>
        </row>
        <row r="29">
          <cell r="B29" t="str">
            <v>12100-0151</v>
          </cell>
          <cell r="C29" t="str">
            <v>FURNACE REAR WALL OUTLET HEADER</v>
          </cell>
          <cell r="D29" t="str">
            <v>SA-213T12</v>
          </cell>
          <cell r="E29">
            <v>28.6</v>
          </cell>
          <cell r="F29">
            <v>4.5999999999999996</v>
          </cell>
          <cell r="G29">
            <v>100</v>
          </cell>
          <cell r="H29">
            <v>105.9</v>
          </cell>
          <cell r="I29">
            <v>612</v>
          </cell>
          <cell r="J29">
            <v>156</v>
          </cell>
          <cell r="K29">
            <v>768</v>
          </cell>
          <cell r="L29">
            <v>619</v>
          </cell>
          <cell r="M29">
            <v>30</v>
          </cell>
          <cell r="N29">
            <v>80</v>
          </cell>
          <cell r="O29">
            <v>7.7374999999999998</v>
          </cell>
        </row>
        <row r="30">
          <cell r="B30" t="str">
            <v>12100-0241</v>
          </cell>
          <cell r="C30" t="str">
            <v>FURNACE SIDE WALL INTERMEDATE OUTLET HEADER</v>
          </cell>
          <cell r="D30" t="str">
            <v>SA-213T12</v>
          </cell>
          <cell r="E30">
            <v>28.6</v>
          </cell>
          <cell r="F30">
            <v>4.5999999999999996</v>
          </cell>
          <cell r="G30">
            <v>100</v>
          </cell>
          <cell r="H30">
            <v>90</v>
          </cell>
          <cell r="I30">
            <v>298</v>
          </cell>
          <cell r="J30">
            <v>162</v>
          </cell>
          <cell r="K30">
            <v>460</v>
          </cell>
          <cell r="L30">
            <v>596</v>
          </cell>
          <cell r="M30">
            <v>30</v>
          </cell>
          <cell r="N30">
            <v>80</v>
          </cell>
          <cell r="O30">
            <v>7.45</v>
          </cell>
        </row>
        <row r="31">
          <cell r="B31" t="str">
            <v>13100-0101</v>
          </cell>
          <cell r="C31" t="str">
            <v>PRIMARY SUPERHEATER INLET HEADER</v>
          </cell>
          <cell r="D31" t="str">
            <v>SA-213T12</v>
          </cell>
          <cell r="E31">
            <v>45</v>
          </cell>
          <cell r="F31">
            <v>6.9</v>
          </cell>
          <cell r="G31">
            <v>120</v>
          </cell>
          <cell r="H31">
            <v>90</v>
          </cell>
          <cell r="I31">
            <v>1442</v>
          </cell>
          <cell r="J31">
            <v>120</v>
          </cell>
          <cell r="K31">
            <v>1562</v>
          </cell>
          <cell r="L31">
            <v>1224</v>
          </cell>
          <cell r="M31">
            <v>30</v>
          </cell>
          <cell r="N31">
            <v>50</v>
          </cell>
          <cell r="O31">
            <v>24.48</v>
          </cell>
        </row>
        <row r="32">
          <cell r="B32" t="str">
            <v>14100-0101</v>
          </cell>
          <cell r="C32" t="str">
            <v>PRIMARY REHEATER INLET HEADER</v>
          </cell>
          <cell r="D32" t="str">
            <v>SA-213T12</v>
          </cell>
          <cell r="E32">
            <v>57.1</v>
          </cell>
          <cell r="F32">
            <v>3.5</v>
          </cell>
          <cell r="G32">
            <v>165</v>
          </cell>
          <cell r="H32">
            <v>90</v>
          </cell>
          <cell r="I32">
            <v>1664</v>
          </cell>
          <cell r="J32">
            <v>112</v>
          </cell>
          <cell r="K32">
            <v>1776</v>
          </cell>
          <cell r="L32">
            <v>1460</v>
          </cell>
          <cell r="M32">
            <v>30</v>
          </cell>
          <cell r="N32">
            <v>45</v>
          </cell>
          <cell r="O32">
            <v>32.444444444444443</v>
          </cell>
        </row>
        <row r="33">
          <cell r="B33" t="str">
            <v>15100-0001</v>
          </cell>
          <cell r="C33" t="str">
            <v>ECONOMIZER INLET HEADER</v>
          </cell>
          <cell r="D33" t="str">
            <v>SA-210C</v>
          </cell>
          <cell r="E33">
            <v>45</v>
          </cell>
          <cell r="F33">
            <v>6.9</v>
          </cell>
          <cell r="G33">
            <v>120</v>
          </cell>
          <cell r="H33">
            <v>90</v>
          </cell>
          <cell r="I33">
            <v>2836</v>
          </cell>
          <cell r="J33">
            <v>368</v>
          </cell>
          <cell r="K33">
            <v>3204</v>
          </cell>
          <cell r="L33">
            <v>1800</v>
          </cell>
          <cell r="M33">
            <v>30</v>
          </cell>
          <cell r="N33">
            <v>50</v>
          </cell>
          <cell r="O33">
            <v>36</v>
          </cell>
        </row>
        <row r="34">
          <cell r="B34" t="str">
            <v>15100-0011</v>
          </cell>
          <cell r="C34" t="str">
            <v>ECONOMIZER INTERMEDIATE HEADER (RH PASS FRONT)</v>
          </cell>
          <cell r="D34" t="str">
            <v>SA-210C</v>
          </cell>
          <cell r="E34">
            <v>57.1</v>
          </cell>
          <cell r="F34" t="str">
            <v xml:space="preserve">8.4
</v>
          </cell>
          <cell r="G34">
            <v>165</v>
          </cell>
          <cell r="H34">
            <v>0</v>
          </cell>
          <cell r="I34">
            <v>0</v>
          </cell>
          <cell r="J34">
            <v>0</v>
          </cell>
          <cell r="K34">
            <v>0</v>
          </cell>
          <cell r="L34">
            <v>102</v>
          </cell>
          <cell r="M34">
            <v>30</v>
          </cell>
          <cell r="N34">
            <v>45</v>
          </cell>
          <cell r="O34">
            <v>7.9066666666666663</v>
          </cell>
        </row>
        <row r="35">
          <cell r="D35" t="str">
            <v>SA-210C</v>
          </cell>
          <cell r="E35">
            <v>45</v>
          </cell>
          <cell r="F35">
            <v>6.9</v>
          </cell>
          <cell r="G35">
            <v>120</v>
          </cell>
          <cell r="H35">
            <v>90</v>
          </cell>
          <cell r="I35">
            <v>290</v>
          </cell>
          <cell r="J35">
            <v>24</v>
          </cell>
          <cell r="K35">
            <v>314</v>
          </cell>
          <cell r="L35">
            <v>282</v>
          </cell>
          <cell r="M35">
            <v>30</v>
          </cell>
          <cell r="N35">
            <v>50</v>
          </cell>
          <cell r="O35">
            <v>5.64</v>
          </cell>
        </row>
        <row r="36">
          <cell r="B36" t="str">
            <v>15100-0021</v>
          </cell>
          <cell r="C36" t="str">
            <v>ECONOMIZER INTERMEDIATE HEADER (RH PASS REAR)</v>
          </cell>
          <cell r="D36" t="str">
            <v>SA-210C</v>
          </cell>
          <cell r="E36">
            <v>57.1</v>
          </cell>
          <cell r="F36" t="str">
            <v xml:space="preserve">8.4
</v>
          </cell>
          <cell r="G36">
            <v>0</v>
          </cell>
          <cell r="H36">
            <v>0</v>
          </cell>
          <cell r="I36">
            <v>0</v>
          </cell>
          <cell r="J36">
            <v>0</v>
          </cell>
          <cell r="K36">
            <v>0</v>
          </cell>
          <cell r="L36">
            <v>102</v>
          </cell>
          <cell r="M36">
            <v>30</v>
          </cell>
          <cell r="N36">
            <v>45</v>
          </cell>
          <cell r="O36">
            <v>7.9066666666666663</v>
          </cell>
        </row>
        <row r="37">
          <cell r="D37" t="str">
            <v>SA-210C</v>
          </cell>
          <cell r="E37">
            <v>45</v>
          </cell>
          <cell r="F37">
            <v>6.9</v>
          </cell>
          <cell r="G37">
            <v>120</v>
          </cell>
          <cell r="H37">
            <v>90</v>
          </cell>
          <cell r="I37">
            <v>290</v>
          </cell>
          <cell r="J37">
            <v>24</v>
          </cell>
          <cell r="K37">
            <v>314</v>
          </cell>
          <cell r="L37">
            <v>282</v>
          </cell>
          <cell r="M37">
            <v>30</v>
          </cell>
          <cell r="N37">
            <v>50</v>
          </cell>
          <cell r="O37">
            <v>5.64</v>
          </cell>
        </row>
        <row r="38">
          <cell r="B38" t="str">
            <v>15100-0031</v>
          </cell>
          <cell r="C38" t="str">
            <v>ECONOMIZER INTERMEDIATE HEADER (SH PASSFRONT)</v>
          </cell>
          <cell r="D38" t="str">
            <v>SA-210C</v>
          </cell>
          <cell r="E38">
            <v>63.5</v>
          </cell>
          <cell r="F38">
            <v>9.4</v>
          </cell>
          <cell r="G38">
            <v>0</v>
          </cell>
          <cell r="H38">
            <v>0</v>
          </cell>
          <cell r="I38">
            <v>0</v>
          </cell>
          <cell r="J38">
            <v>0</v>
          </cell>
          <cell r="K38">
            <v>0</v>
          </cell>
          <cell r="L38">
            <v>102</v>
          </cell>
          <cell r="M38">
            <v>30</v>
          </cell>
          <cell r="N38">
            <v>30</v>
          </cell>
          <cell r="O38">
            <v>14.68</v>
          </cell>
        </row>
        <row r="39">
          <cell r="D39" t="str">
            <v>SA-210C</v>
          </cell>
          <cell r="E39">
            <v>45</v>
          </cell>
          <cell r="F39">
            <v>6.9</v>
          </cell>
          <cell r="G39">
            <v>120</v>
          </cell>
          <cell r="H39">
            <v>90</v>
          </cell>
          <cell r="I39">
            <v>804</v>
          </cell>
          <cell r="J39">
            <v>64</v>
          </cell>
          <cell r="K39">
            <v>868</v>
          </cell>
          <cell r="L39">
            <v>564</v>
          </cell>
          <cell r="M39">
            <v>30</v>
          </cell>
          <cell r="N39">
            <v>50</v>
          </cell>
          <cell r="O39">
            <v>11.28</v>
          </cell>
        </row>
        <row r="40">
          <cell r="B40" t="str">
            <v>15100-0041</v>
          </cell>
          <cell r="C40" t="str">
            <v>ECONOMIZER INTERMEDIATE HEADER (SH PASS REAR)</v>
          </cell>
          <cell r="D40" t="str">
            <v>SA-210C</v>
          </cell>
          <cell r="E40">
            <v>63.5</v>
          </cell>
          <cell r="F40">
            <v>9.4</v>
          </cell>
          <cell r="G40">
            <v>0</v>
          </cell>
          <cell r="H40">
            <v>0</v>
          </cell>
          <cell r="I40">
            <v>0</v>
          </cell>
          <cell r="J40">
            <v>0</v>
          </cell>
          <cell r="K40">
            <v>0</v>
          </cell>
          <cell r="L40">
            <v>102</v>
          </cell>
          <cell r="M40">
            <v>30</v>
          </cell>
          <cell r="N40">
            <v>30</v>
          </cell>
          <cell r="O40">
            <v>14.68</v>
          </cell>
        </row>
        <row r="41">
          <cell r="D41" t="str">
            <v>SA-210C</v>
          </cell>
          <cell r="E41">
            <v>45</v>
          </cell>
          <cell r="F41">
            <v>6.9</v>
          </cell>
          <cell r="G41">
            <v>120</v>
          </cell>
          <cell r="H41">
            <v>90</v>
          </cell>
          <cell r="I41">
            <v>804</v>
          </cell>
          <cell r="J41">
            <v>64</v>
          </cell>
          <cell r="K41">
            <v>868</v>
          </cell>
          <cell r="L41">
            <v>564</v>
          </cell>
          <cell r="M41">
            <v>30</v>
          </cell>
          <cell r="N41">
            <v>50</v>
          </cell>
          <cell r="O41">
            <v>11.28</v>
          </cell>
        </row>
        <row r="42">
          <cell r="B42" t="str">
            <v>12100-0411</v>
          </cell>
          <cell r="C42" t="str">
            <v>ROOF INLET HEADER</v>
          </cell>
          <cell r="D42" t="str">
            <v>SA-213T12</v>
          </cell>
          <cell r="E42">
            <v>38.1</v>
          </cell>
          <cell r="F42">
            <v>5.9</v>
          </cell>
          <cell r="G42">
            <v>120</v>
          </cell>
          <cell r="H42">
            <v>100</v>
          </cell>
          <cell r="I42">
            <v>788</v>
          </cell>
          <cell r="J42">
            <v>90</v>
          </cell>
          <cell r="K42">
            <v>878</v>
          </cell>
          <cell r="L42">
            <v>414</v>
          </cell>
          <cell r="M42">
            <v>30</v>
          </cell>
          <cell r="N42">
            <v>70</v>
          </cell>
          <cell r="O42">
            <v>5.9142857142857146</v>
          </cell>
        </row>
        <row r="43">
          <cell r="B43" t="str">
            <v>12100-0051</v>
          </cell>
          <cell r="C43" t="str">
            <v xml:space="preserve">FURNACE FRONT WALL OUTLET HEADER </v>
          </cell>
          <cell r="D43" t="str">
            <v>SA-213T12</v>
          </cell>
          <cell r="E43">
            <v>38.1</v>
          </cell>
          <cell r="F43" t="str">
            <v xml:space="preserve">9.9
</v>
          </cell>
          <cell r="G43">
            <v>100</v>
          </cell>
          <cell r="H43">
            <v>0</v>
          </cell>
          <cell r="I43">
            <v>0</v>
          </cell>
          <cell r="J43">
            <v>0</v>
          </cell>
          <cell r="K43">
            <v>0</v>
          </cell>
          <cell r="L43">
            <v>178</v>
          </cell>
          <cell r="M43">
            <v>20</v>
          </cell>
          <cell r="N43">
            <v>60</v>
          </cell>
          <cell r="O43">
            <v>8.3916666666666657</v>
          </cell>
        </row>
        <row r="44">
          <cell r="D44" t="str">
            <v>SA-213T12</v>
          </cell>
          <cell r="E44">
            <v>28.6</v>
          </cell>
          <cell r="F44">
            <v>4.5999999999999996</v>
          </cell>
          <cell r="G44">
            <v>100</v>
          </cell>
          <cell r="H44">
            <v>90</v>
          </cell>
          <cell r="I44">
            <v>790</v>
          </cell>
          <cell r="J44">
            <v>1050</v>
          </cell>
          <cell r="K44">
            <v>1840</v>
          </cell>
          <cell r="L44">
            <v>434</v>
          </cell>
          <cell r="M44">
            <v>20</v>
          </cell>
          <cell r="N44">
            <v>80</v>
          </cell>
          <cell r="O44">
            <v>5.4249999999999998</v>
          </cell>
        </row>
        <row r="45">
          <cell r="B45" t="str">
            <v>12100-0321</v>
          </cell>
          <cell r="C45" t="str">
            <v>PASSAGE SIDE WALL OUTLET HEADER</v>
          </cell>
          <cell r="D45" t="str">
            <v>SA-213T12</v>
          </cell>
          <cell r="E45">
            <v>38.1</v>
          </cell>
          <cell r="F45">
            <v>9.9</v>
          </cell>
          <cell r="G45">
            <v>120</v>
          </cell>
          <cell r="H45">
            <v>86.72</v>
          </cell>
          <cell r="I45">
            <v>0</v>
          </cell>
          <cell r="J45">
            <v>16</v>
          </cell>
          <cell r="K45">
            <v>16</v>
          </cell>
          <cell r="L45">
            <v>166</v>
          </cell>
          <cell r="M45">
            <v>15</v>
          </cell>
          <cell r="N45">
            <v>60</v>
          </cell>
          <cell r="O45">
            <v>2.7666666666666666</v>
          </cell>
        </row>
        <row r="46">
          <cell r="B46" t="str">
            <v>12100-0541</v>
          </cell>
          <cell r="C46" t="str">
            <v>2RY PASS REAR WALL OUTLET HEADER</v>
          </cell>
          <cell r="D46" t="str">
            <v>SA-213T12</v>
          </cell>
          <cell r="E46">
            <v>38.1</v>
          </cell>
          <cell r="F46">
            <v>9.9</v>
          </cell>
          <cell r="G46">
            <v>120</v>
          </cell>
          <cell r="H46">
            <v>73.48</v>
          </cell>
          <cell r="I46">
            <v>0</v>
          </cell>
          <cell r="J46">
            <v>78</v>
          </cell>
          <cell r="K46">
            <v>78</v>
          </cell>
          <cell r="L46">
            <v>203</v>
          </cell>
          <cell r="M46">
            <v>15</v>
          </cell>
          <cell r="N46">
            <v>60</v>
          </cell>
          <cell r="O46">
            <v>3.3833333333333333</v>
          </cell>
        </row>
        <row r="47">
          <cell r="B47" t="str">
            <v>12100-0561</v>
          </cell>
          <cell r="C47" t="str">
            <v>2RY PASS SIDE WALL OUTLET HEADER</v>
          </cell>
          <cell r="D47" t="str">
            <v>SA-213T12</v>
          </cell>
          <cell r="E47">
            <v>38.1</v>
          </cell>
          <cell r="F47">
            <v>9.9</v>
          </cell>
          <cell r="G47">
            <v>120</v>
          </cell>
          <cell r="H47">
            <v>67.36</v>
          </cell>
          <cell r="I47">
            <v>20</v>
          </cell>
          <cell r="J47">
            <v>40</v>
          </cell>
          <cell r="K47">
            <v>60</v>
          </cell>
          <cell r="L47">
            <v>232</v>
          </cell>
          <cell r="M47">
            <v>15</v>
          </cell>
          <cell r="N47">
            <v>60</v>
          </cell>
          <cell r="O47">
            <v>3.8666666666666667</v>
          </cell>
        </row>
        <row r="48">
          <cell r="B48" t="str">
            <v>12100-0571</v>
          </cell>
          <cell r="C48" t="str">
            <v>2RY PASS DIVISION  WALL OUTLET HEADER</v>
          </cell>
          <cell r="D48" t="str">
            <v>SA-213T12</v>
          </cell>
          <cell r="E48">
            <v>38.1</v>
          </cell>
          <cell r="F48">
            <v>9.9</v>
          </cell>
          <cell r="G48">
            <v>120</v>
          </cell>
          <cell r="H48">
            <v>0</v>
          </cell>
          <cell r="I48">
            <v>0</v>
          </cell>
          <cell r="J48">
            <v>0</v>
          </cell>
          <cell r="K48">
            <v>0</v>
          </cell>
          <cell r="L48">
            <v>262</v>
          </cell>
          <cell r="M48">
            <v>20</v>
          </cell>
          <cell r="N48">
            <v>60</v>
          </cell>
          <cell r="O48">
            <v>4.3666666666666663</v>
          </cell>
        </row>
        <row r="49">
          <cell r="B49" t="str">
            <v>12100-0311</v>
          </cell>
          <cell r="C49" t="str">
            <v>PASSAGE SIDE WALL INLET HEADER</v>
          </cell>
          <cell r="D49" t="str">
            <v>SA-213T12</v>
          </cell>
          <cell r="E49">
            <v>38.1</v>
          </cell>
          <cell r="F49">
            <v>9.9</v>
          </cell>
          <cell r="G49">
            <v>120</v>
          </cell>
          <cell r="H49">
            <v>90</v>
          </cell>
          <cell r="I49">
            <v>0</v>
          </cell>
          <cell r="J49">
            <v>24</v>
          </cell>
          <cell r="K49">
            <v>24</v>
          </cell>
          <cell r="L49">
            <v>166</v>
          </cell>
          <cell r="M49">
            <v>20</v>
          </cell>
          <cell r="N49">
            <v>60</v>
          </cell>
          <cell r="O49">
            <v>2.7666666666666666</v>
          </cell>
        </row>
        <row r="50">
          <cell r="B50" t="str">
            <v>12100-0171</v>
          </cell>
          <cell r="C50" t="str">
            <v>FURNACE REAR WALL HANGER INLET HEADER</v>
          </cell>
          <cell r="D50" t="str">
            <v>SA-213T12</v>
          </cell>
          <cell r="E50">
            <v>48.6</v>
          </cell>
          <cell r="F50">
            <v>12.9</v>
          </cell>
          <cell r="G50">
            <v>0</v>
          </cell>
          <cell r="H50">
            <v>0</v>
          </cell>
          <cell r="I50">
            <v>0</v>
          </cell>
          <cell r="J50">
            <v>0</v>
          </cell>
          <cell r="K50">
            <v>0</v>
          </cell>
          <cell r="L50">
            <v>101</v>
          </cell>
          <cell r="M50">
            <v>20</v>
          </cell>
          <cell r="N50">
            <v>45</v>
          </cell>
          <cell r="O50">
            <v>2.2444444444444445</v>
          </cell>
        </row>
        <row r="51">
          <cell r="B51" t="str">
            <v>12100-0011</v>
          </cell>
          <cell r="C51" t="str">
            <v>FURNACE FRONT WALL INLET HEADER</v>
          </cell>
          <cell r="D51" t="str">
            <v>SA-210C</v>
          </cell>
          <cell r="E51">
            <v>45</v>
          </cell>
          <cell r="F51">
            <v>6.9</v>
          </cell>
          <cell r="G51">
            <v>0</v>
          </cell>
          <cell r="H51">
            <v>0</v>
          </cell>
          <cell r="I51">
            <v>0</v>
          </cell>
          <cell r="J51">
            <v>0</v>
          </cell>
          <cell r="K51">
            <v>0</v>
          </cell>
          <cell r="L51">
            <v>153</v>
          </cell>
          <cell r="M51">
            <v>30</v>
          </cell>
          <cell r="N51">
            <v>50</v>
          </cell>
          <cell r="O51">
            <v>3.06</v>
          </cell>
        </row>
        <row r="52">
          <cell r="B52" t="str">
            <v>12100-0111</v>
          </cell>
          <cell r="C52" t="str">
            <v>FURNACE REAR WALL INLET HEADER</v>
          </cell>
          <cell r="D52" t="str">
            <v>SA-210C</v>
          </cell>
          <cell r="E52">
            <v>45</v>
          </cell>
          <cell r="F52">
            <v>6.9</v>
          </cell>
          <cell r="G52">
            <v>0</v>
          </cell>
          <cell r="H52">
            <v>0</v>
          </cell>
          <cell r="I52">
            <v>0</v>
          </cell>
          <cell r="J52">
            <v>0</v>
          </cell>
          <cell r="K52">
            <v>0</v>
          </cell>
          <cell r="L52">
            <v>153</v>
          </cell>
          <cell r="M52">
            <v>30</v>
          </cell>
          <cell r="N52">
            <v>50</v>
          </cell>
          <cell r="O52">
            <v>3.06</v>
          </cell>
        </row>
        <row r="53">
          <cell r="B53" t="str">
            <v>12100-0211</v>
          </cell>
          <cell r="C53" t="str">
            <v>FURNACE SIDE WALL INLET HEADER</v>
          </cell>
          <cell r="D53" t="str">
            <v>SA-210C</v>
          </cell>
          <cell r="E53">
            <v>45</v>
          </cell>
          <cell r="F53">
            <v>6.9</v>
          </cell>
          <cell r="G53">
            <v>0</v>
          </cell>
          <cell r="H53">
            <v>0</v>
          </cell>
          <cell r="I53">
            <v>0</v>
          </cell>
          <cell r="J53">
            <v>0</v>
          </cell>
          <cell r="K53">
            <v>0</v>
          </cell>
          <cell r="L53">
            <v>150</v>
          </cell>
          <cell r="M53">
            <v>30</v>
          </cell>
          <cell r="N53">
            <v>50</v>
          </cell>
          <cell r="O53">
            <v>3</v>
          </cell>
        </row>
        <row r="54">
          <cell r="B54" t="str">
            <v>12100-0511</v>
          </cell>
          <cell r="C54" t="str">
            <v>2RY PASS FRONT WALL INLET HEADER</v>
          </cell>
          <cell r="D54" t="str">
            <v>SA-213T12</v>
          </cell>
          <cell r="E54">
            <v>38.1</v>
          </cell>
          <cell r="F54">
            <v>9.9</v>
          </cell>
          <cell r="G54">
            <v>120</v>
          </cell>
          <cell r="H54">
            <v>0</v>
          </cell>
          <cell r="I54">
            <v>0</v>
          </cell>
          <cell r="J54">
            <v>0</v>
          </cell>
          <cell r="K54">
            <v>0</v>
          </cell>
          <cell r="L54">
            <v>198</v>
          </cell>
          <cell r="M54">
            <v>30</v>
          </cell>
          <cell r="N54">
            <v>60</v>
          </cell>
          <cell r="O54">
            <v>3.3</v>
          </cell>
        </row>
        <row r="55">
          <cell r="B55" t="str">
            <v>12100-0531</v>
          </cell>
          <cell r="C55" t="str">
            <v>2RY PASS REAR WALL INLET HEADER</v>
          </cell>
          <cell r="D55" t="str">
            <v>SA-213T12</v>
          </cell>
          <cell r="E55">
            <v>38.1</v>
          </cell>
          <cell r="F55">
            <v>9.9</v>
          </cell>
          <cell r="G55">
            <v>120</v>
          </cell>
          <cell r="H55">
            <v>0</v>
          </cell>
          <cell r="I55">
            <v>0</v>
          </cell>
          <cell r="J55">
            <v>0</v>
          </cell>
          <cell r="K55">
            <v>0</v>
          </cell>
          <cell r="L55">
            <v>199</v>
          </cell>
          <cell r="M55">
            <v>30</v>
          </cell>
          <cell r="N55">
            <v>60</v>
          </cell>
          <cell r="O55">
            <v>3.3166666666666669</v>
          </cell>
        </row>
        <row r="56">
          <cell r="B56" t="str">
            <v>12100-0551</v>
          </cell>
          <cell r="C56" t="str">
            <v>2RY PASS SIDE WALL INLET HEADER</v>
          </cell>
          <cell r="D56" t="str">
            <v>SA-213T12</v>
          </cell>
          <cell r="E56">
            <v>38.1</v>
          </cell>
          <cell r="F56">
            <v>9.9</v>
          </cell>
          <cell r="G56">
            <v>120</v>
          </cell>
          <cell r="H56">
            <v>28.44</v>
          </cell>
          <cell r="I56">
            <v>0</v>
          </cell>
          <cell r="J56">
            <v>140</v>
          </cell>
          <cell r="K56">
            <v>140</v>
          </cell>
          <cell r="L56">
            <v>252</v>
          </cell>
          <cell r="M56">
            <v>30</v>
          </cell>
          <cell r="N56">
            <v>60</v>
          </cell>
          <cell r="O56">
            <v>4.2</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3"/>
      <sheetName val="BENDING PLAN"/>
      <sheetName val="INDEX (check sheet) (2)"/>
      <sheetName val="pipe tubeR9"/>
      <sheetName val="PLATE-R4"/>
      <sheetName val="FORGING-R4"/>
      <sheetName val="MISC-R4"/>
      <sheetName val="Forgings"/>
    </sheetNames>
    <sheetDataSet>
      <sheetData sheetId="0" refreshError="1"/>
      <sheetData sheetId="1" refreshError="1"/>
      <sheetData sheetId="2" refreshError="1"/>
      <sheetData sheetId="3" refreshError="1"/>
      <sheetData sheetId="4"/>
      <sheetData sheetId="5"/>
      <sheetData sheetId="6">
        <row r="2">
          <cell r="G2" t="str">
            <v>MR NO./S. No as per MR</v>
          </cell>
          <cell r="H2" t="str">
            <v>PO Line Item No</v>
          </cell>
          <cell r="I2" t="str">
            <v>Description</v>
          </cell>
          <cell r="K2" t="str">
            <v>Material</v>
          </cell>
          <cell r="M2" t="str">
            <v>Specification</v>
          </cell>
          <cell r="N2" t="str">
            <v>Inspn</v>
          </cell>
          <cell r="O2" t="str">
            <v>Remarks
(Doc.No. / Sl. No.)</v>
          </cell>
          <cell r="P2" t="str">
            <v>OD / Width</v>
          </cell>
          <cell r="Q2" t="str">
            <v>Thk</v>
          </cell>
          <cell r="R2" t="str">
            <v>Length</v>
          </cell>
          <cell r="S2" t="str">
            <v>Qty</v>
          </cell>
          <cell r="T2" t="str">
            <v>Unit Wt.</v>
          </cell>
          <cell r="U2" t="str">
            <v>Total Wt, kg</v>
          </cell>
          <cell r="V2" t="str">
            <v>Vendor</v>
          </cell>
          <cell r="W2" t="str">
            <v>PO NO.</v>
          </cell>
          <cell r="X2" t="str">
            <v>Boiler No. 1</v>
          </cell>
          <cell r="Y2" t="str">
            <v>Boiler No. 2</v>
          </cell>
          <cell r="Z2" t="str">
            <v>Date Of Receipt</v>
          </cell>
          <cell r="AB2" t="str">
            <v>Quantity Received</v>
          </cell>
        </row>
        <row r="4">
          <cell r="G4" t="str">
            <v>12100-004/1</v>
          </cell>
          <cell r="H4" t="str">
            <v>15</v>
          </cell>
          <cell r="I4" t="str">
            <v>Header End Plate (Without Hole)</v>
          </cell>
          <cell r="K4" t="str">
            <v>SA-105</v>
          </cell>
          <cell r="M4" t="str">
            <v>TDC-05-009</v>
          </cell>
          <cell r="N4" t="str">
            <v>Form IIIC</v>
          </cell>
          <cell r="O4" t="str">
            <v>97000-05-DD-0011 / 1</v>
          </cell>
          <cell r="P4">
            <v>219.1</v>
          </cell>
          <cell r="Q4">
            <v>50</v>
          </cell>
          <cell r="R4" t="str">
            <v>₋</v>
          </cell>
          <cell r="S4">
            <v>8</v>
          </cell>
          <cell r="U4">
            <v>118.38707336988446</v>
          </cell>
          <cell r="V4" t="str">
            <v>Technoforge</v>
          </cell>
          <cell r="W4" t="str">
            <v>L&amp;T-MHI/JP/2010-0014</v>
          </cell>
          <cell r="X4" t="str">
            <v>15.12.10</v>
          </cell>
          <cell r="AB4" t="str">
            <v>RECEIVED</v>
          </cell>
        </row>
        <row r="5">
          <cell r="G5" t="str">
            <v>12100-004/2</v>
          </cell>
          <cell r="H5" t="str">
            <v>16</v>
          </cell>
          <cell r="I5" t="str">
            <v>Inspection Nozzle End Plate (Without Hole)</v>
          </cell>
          <cell r="K5" t="str">
            <v>SA-105</v>
          </cell>
          <cell r="M5" t="str">
            <v>TDC-05-009</v>
          </cell>
          <cell r="N5" t="str">
            <v>Form IIIC</v>
          </cell>
          <cell r="O5" t="str">
            <v>97000-05-DD-0011 / 2</v>
          </cell>
          <cell r="P5">
            <v>168.3</v>
          </cell>
          <cell r="Q5">
            <v>50</v>
          </cell>
          <cell r="R5" t="str">
            <v>₋</v>
          </cell>
          <cell r="S5">
            <v>12</v>
          </cell>
          <cell r="U5">
            <v>104.78015111268768</v>
          </cell>
          <cell r="V5" t="str">
            <v>Technoforge</v>
          </cell>
          <cell r="W5" t="str">
            <v>L&amp;T-MHI/JP/2010-0014</v>
          </cell>
          <cell r="X5" t="str">
            <v>15.12.10</v>
          </cell>
          <cell r="AB5" t="str">
            <v>30.09.2010</v>
          </cell>
        </row>
        <row r="6">
          <cell r="G6" t="str">
            <v>12100-004/3</v>
          </cell>
          <cell r="H6" t="str">
            <v>17</v>
          </cell>
          <cell r="I6" t="str">
            <v>Header End Plate (Without Hole)</v>
          </cell>
          <cell r="K6" t="str">
            <v>SA-182F12-2</v>
          </cell>
          <cell r="M6" t="str">
            <v>TDC-05-009</v>
          </cell>
          <cell r="N6" t="str">
            <v>Form IIIC</v>
          </cell>
          <cell r="O6" t="str">
            <v>97000-05-DD-0012 / 1</v>
          </cell>
          <cell r="P6">
            <v>323.8</v>
          </cell>
          <cell r="Q6">
            <v>105</v>
          </cell>
          <cell r="R6" t="str">
            <v>₋</v>
          </cell>
          <cell r="S6">
            <v>2</v>
          </cell>
          <cell r="U6">
            <v>135.74771303223309</v>
          </cell>
          <cell r="V6" t="str">
            <v>Technoforge</v>
          </cell>
          <cell r="W6" t="str">
            <v>L&amp;T-MHI/JP/2010-0014</v>
          </cell>
          <cell r="X6" t="str">
            <v>Received</v>
          </cell>
          <cell r="AB6" t="str">
            <v>Received</v>
          </cell>
        </row>
        <row r="7">
          <cell r="G7" t="str">
            <v>12100-004/4</v>
          </cell>
          <cell r="H7" t="str">
            <v>18</v>
          </cell>
          <cell r="I7" t="str">
            <v>Header End Plate (Without Hole)</v>
          </cell>
          <cell r="K7" t="str">
            <v>SA-182F12-2</v>
          </cell>
          <cell r="M7" t="str">
            <v>TDC-05-009</v>
          </cell>
          <cell r="N7" t="str">
            <v>Form IIIC</v>
          </cell>
          <cell r="O7" t="str">
            <v>97000-05-DD-0012 / 2</v>
          </cell>
          <cell r="P7">
            <v>323.8</v>
          </cell>
          <cell r="Q7">
            <v>65</v>
          </cell>
          <cell r="R7" t="str">
            <v>₋</v>
          </cell>
          <cell r="S7">
            <v>4</v>
          </cell>
          <cell r="U7">
            <v>168.06859708752671</v>
          </cell>
          <cell r="V7" t="str">
            <v>Technoforge</v>
          </cell>
          <cell r="W7" t="str">
            <v>L&amp;T-MHI/JP/2010-0014</v>
          </cell>
          <cell r="X7" t="str">
            <v>Received</v>
          </cell>
          <cell r="AB7" t="str">
            <v>Received</v>
          </cell>
        </row>
        <row r="8">
          <cell r="G8" t="str">
            <v>12100-004/5</v>
          </cell>
          <cell r="H8" t="str">
            <v>1</v>
          </cell>
          <cell r="I8" t="str">
            <v>Header End Plate (Without Hole)</v>
          </cell>
          <cell r="K8" t="str">
            <v>SA-182F12-2</v>
          </cell>
          <cell r="M8" t="str">
            <v>TDC-05-009</v>
          </cell>
          <cell r="N8" t="str">
            <v>Form IIIC</v>
          </cell>
          <cell r="O8" t="str">
            <v>97000-05-DD-0011 / 3</v>
          </cell>
          <cell r="P8">
            <v>219.1</v>
          </cell>
          <cell r="Q8">
            <v>50</v>
          </cell>
          <cell r="R8" t="str">
            <v>₋</v>
          </cell>
          <cell r="S8">
            <v>18</v>
          </cell>
          <cell r="U8">
            <v>266.37091508224006</v>
          </cell>
          <cell r="V8" t="str">
            <v>Technoforge</v>
          </cell>
          <cell r="W8" t="str">
            <v>L&amp;T-MHI/JP/2010-0014</v>
          </cell>
          <cell r="X8" t="str">
            <v>Received</v>
          </cell>
          <cell r="AB8" t="str">
            <v>Received</v>
          </cell>
        </row>
        <row r="9">
          <cell r="G9" t="str">
            <v>12100-004/6</v>
          </cell>
          <cell r="H9" t="str">
            <v>2</v>
          </cell>
          <cell r="I9" t="str">
            <v>Header End Plate (Without Hole)</v>
          </cell>
          <cell r="K9" t="str">
            <v>SA-182F12-2</v>
          </cell>
          <cell r="M9" t="str">
            <v>TDC-05-009</v>
          </cell>
          <cell r="N9" t="str">
            <v>Form IIIC</v>
          </cell>
          <cell r="O9" t="str">
            <v>97000-05-DD-0011 / 4</v>
          </cell>
          <cell r="P9">
            <v>219.1</v>
          </cell>
          <cell r="Q9">
            <v>60</v>
          </cell>
          <cell r="R9" t="str">
            <v>₋</v>
          </cell>
          <cell r="S9">
            <v>2</v>
          </cell>
          <cell r="U9">
            <v>35.51612201096534</v>
          </cell>
          <cell r="V9" t="str">
            <v>Technoforge</v>
          </cell>
          <cell r="W9" t="str">
            <v>L&amp;T-MHI/JP/2010-0014</v>
          </cell>
          <cell r="X9" t="str">
            <v>Received</v>
          </cell>
          <cell r="AB9" t="str">
            <v>Received</v>
          </cell>
        </row>
        <row r="10">
          <cell r="G10" t="str">
            <v>12100-004/7</v>
          </cell>
          <cell r="H10" t="str">
            <v>3</v>
          </cell>
          <cell r="I10" t="str">
            <v>Inspection Nozzle End Plate (Without Hole)</v>
          </cell>
          <cell r="K10" t="str">
            <v>SA-182F12-2</v>
          </cell>
          <cell r="M10" t="str">
            <v>TDC-05-009</v>
          </cell>
          <cell r="N10" t="str">
            <v>Form IIIC</v>
          </cell>
          <cell r="O10" t="str">
            <v>97000-05-DD-0011 / 5</v>
          </cell>
          <cell r="P10">
            <v>168.3</v>
          </cell>
          <cell r="Q10">
            <v>50</v>
          </cell>
          <cell r="R10" t="str">
            <v>₋</v>
          </cell>
          <cell r="S10">
            <v>68</v>
          </cell>
          <cell r="U10">
            <v>593.7541896385635</v>
          </cell>
          <cell r="V10" t="str">
            <v>Technoforge</v>
          </cell>
          <cell r="W10" t="str">
            <v>L&amp;T-MHI/JP/2010-0014</v>
          </cell>
          <cell r="X10" t="str">
            <v>22.11.10</v>
          </cell>
          <cell r="AB10" t="str">
            <v>30.09.2010</v>
          </cell>
        </row>
        <row r="11">
          <cell r="G11" t="str">
            <v>12100-004/8</v>
          </cell>
          <cell r="H11" t="str">
            <v>4</v>
          </cell>
          <cell r="I11" t="str">
            <v>Inspection Nozzle End Plate (Without Hole)</v>
          </cell>
          <cell r="K11" t="str">
            <v>SA-182F12-2</v>
          </cell>
          <cell r="M11" t="str">
            <v>TDC-05-009</v>
          </cell>
          <cell r="N11" t="str">
            <v>Form IIIC</v>
          </cell>
          <cell r="O11" t="str">
            <v>97000-05-DD-0011 / 6</v>
          </cell>
          <cell r="P11">
            <v>127</v>
          </cell>
          <cell r="Q11">
            <v>35</v>
          </cell>
          <cell r="R11" t="str">
            <v>₋</v>
          </cell>
          <cell r="S11">
            <v>6</v>
          </cell>
          <cell r="U11">
            <v>20.882681982305627</v>
          </cell>
          <cell r="V11" t="str">
            <v>Technoforge</v>
          </cell>
          <cell r="W11" t="str">
            <v>L&amp;T-MHI/JP/2010-0014</v>
          </cell>
          <cell r="X11" t="str">
            <v>22.11.10</v>
          </cell>
          <cell r="AB11" t="str">
            <v>30.09.2010</v>
          </cell>
        </row>
        <row r="12">
          <cell r="G12" t="str">
            <v>12100-004/9</v>
          </cell>
          <cell r="H12" t="str">
            <v>5</v>
          </cell>
          <cell r="I12" t="str">
            <v>Inspection Nozzle End Plate (Without Hole)</v>
          </cell>
          <cell r="K12" t="str">
            <v>SA-182F12-2</v>
          </cell>
          <cell r="M12" t="str">
            <v>TDC-05-009</v>
          </cell>
          <cell r="N12" t="str">
            <v>Form IIIC</v>
          </cell>
          <cell r="O12" t="str">
            <v>97000-05-DD-0011 / 7</v>
          </cell>
          <cell r="P12">
            <v>140</v>
          </cell>
          <cell r="Q12">
            <v>40</v>
          </cell>
          <cell r="R12" t="str">
            <v>₋</v>
          </cell>
          <cell r="S12">
            <v>14</v>
          </cell>
          <cell r="U12">
            <v>67.671162395385579</v>
          </cell>
          <cell r="V12" t="str">
            <v>Technoforge</v>
          </cell>
          <cell r="W12" t="str">
            <v>L&amp;T-MHI/JP/2010-0014</v>
          </cell>
          <cell r="X12" t="str">
            <v>Received</v>
          </cell>
          <cell r="AB12" t="str">
            <v>Received</v>
          </cell>
        </row>
        <row r="13">
          <cell r="G13" t="str">
            <v>12100-004/10</v>
          </cell>
          <cell r="H13" t="str">
            <v>19</v>
          </cell>
          <cell r="I13" t="str">
            <v>Header End Plate 
(With Hole)</v>
          </cell>
          <cell r="K13" t="str">
            <v>SA-182F12-2</v>
          </cell>
          <cell r="M13" t="str">
            <v>TDC-05-009</v>
          </cell>
          <cell r="N13" t="str">
            <v>Form IIIC</v>
          </cell>
          <cell r="O13" t="str">
            <v>97000-05-DD-0014 / 1</v>
          </cell>
          <cell r="P13">
            <v>355.6</v>
          </cell>
          <cell r="Q13">
            <v>115</v>
          </cell>
          <cell r="R13" t="str">
            <v>₋</v>
          </cell>
          <cell r="S13">
            <v>2</v>
          </cell>
          <cell r="U13">
            <v>168.26</v>
          </cell>
          <cell r="V13" t="str">
            <v>Technoforge</v>
          </cell>
          <cell r="W13" t="str">
            <v>L&amp;T-MHI/JP/2010-0014</v>
          </cell>
          <cell r="X13" t="str">
            <v>15.11.10</v>
          </cell>
          <cell r="AB13" t="str">
            <v>30.09.2010</v>
          </cell>
        </row>
        <row r="14">
          <cell r="G14" t="str">
            <v>12100-004/11</v>
          </cell>
          <cell r="H14" t="str">
            <v>20</v>
          </cell>
          <cell r="I14" t="str">
            <v>Header End Plate 
(With Hole)</v>
          </cell>
          <cell r="K14" t="str">
            <v>SA-182F12-2</v>
          </cell>
          <cell r="M14" t="str">
            <v>TDC-05-009</v>
          </cell>
          <cell r="N14" t="str">
            <v>Form IIIC</v>
          </cell>
          <cell r="O14" t="str">
            <v>97000-05-DD-0014 / 2</v>
          </cell>
          <cell r="P14">
            <v>323.8</v>
          </cell>
          <cell r="Q14">
            <v>105</v>
          </cell>
          <cell r="R14" t="str">
            <v>₋</v>
          </cell>
          <cell r="S14">
            <v>16</v>
          </cell>
          <cell r="U14">
            <v>1005.28</v>
          </cell>
          <cell r="V14" t="str">
            <v>Technoforge</v>
          </cell>
          <cell r="W14" t="str">
            <v>L&amp;T-MHI/JP/2010-0014</v>
          </cell>
          <cell r="X14" t="str">
            <v>15.12.10</v>
          </cell>
          <cell r="AB14" t="str">
            <v>30.09.2010</v>
          </cell>
        </row>
        <row r="15">
          <cell r="G15" t="str">
            <v>12100-004/12</v>
          </cell>
          <cell r="H15" t="str">
            <v>21</v>
          </cell>
          <cell r="I15" t="str">
            <v>Header End Plate 
(With Hole)</v>
          </cell>
          <cell r="K15" t="str">
            <v>SA-182F12-2</v>
          </cell>
          <cell r="M15" t="str">
            <v>TDC-05-009</v>
          </cell>
          <cell r="N15" t="str">
            <v>Form IIIC</v>
          </cell>
          <cell r="O15" t="str">
            <v>97000-05-DD-0013 / 1</v>
          </cell>
          <cell r="P15">
            <v>323.8</v>
          </cell>
          <cell r="Q15">
            <v>90</v>
          </cell>
          <cell r="R15" t="str">
            <v>₋</v>
          </cell>
          <cell r="S15">
            <v>2</v>
          </cell>
          <cell r="U15">
            <v>107.7</v>
          </cell>
          <cell r="V15" t="str">
            <v>Technoforge</v>
          </cell>
          <cell r="W15" t="str">
            <v>L&amp;T-MHI/JP/2010-0014</v>
          </cell>
          <cell r="X15">
            <v>40504</v>
          </cell>
          <cell r="AB15" t="str">
            <v>30.09.2010</v>
          </cell>
        </row>
        <row r="16">
          <cell r="G16" t="str">
            <v>12100-004/13</v>
          </cell>
          <cell r="H16" t="str">
            <v>22</v>
          </cell>
          <cell r="I16" t="str">
            <v>Header End Plate
(With Hole)</v>
          </cell>
          <cell r="K16" t="str">
            <v>SA-182F12-2</v>
          </cell>
          <cell r="M16" t="str">
            <v>TDC-05-009</v>
          </cell>
          <cell r="N16" t="str">
            <v>Form IIIC</v>
          </cell>
          <cell r="O16" t="str">
            <v>97000-05-DD-0013 / 2</v>
          </cell>
          <cell r="P16">
            <v>219.1</v>
          </cell>
          <cell r="Q16">
            <v>60</v>
          </cell>
          <cell r="R16" t="str">
            <v>₋</v>
          </cell>
          <cell r="S16">
            <v>6</v>
          </cell>
          <cell r="U16">
            <v>92.34</v>
          </cell>
          <cell r="V16" t="str">
            <v>Technoforge</v>
          </cell>
          <cell r="W16" t="str">
            <v>L&amp;T-MHI/JP/2010-0014</v>
          </cell>
          <cell r="X16" t="str">
            <v>Received</v>
          </cell>
          <cell r="AB16" t="str">
            <v>Received</v>
          </cell>
        </row>
        <row r="17">
          <cell r="G17" t="str">
            <v>12100-005/1</v>
          </cell>
          <cell r="H17" t="str">
            <v>23</v>
          </cell>
          <cell r="I17" t="str">
            <v>Concentric Reducer</v>
          </cell>
          <cell r="K17" t="str">
            <v>SA-182F12-2</v>
          </cell>
          <cell r="M17" t="str">
            <v>TDC-05-009</v>
          </cell>
          <cell r="N17" t="str">
            <v>Form IIIC</v>
          </cell>
          <cell r="O17" t="str">
            <v>97000-05-DD-0022 / 1</v>
          </cell>
          <cell r="P17" t="str">
            <v>381 x 323.8</v>
          </cell>
          <cell r="Q17" t="str">
            <v>71 x 63</v>
          </cell>
          <cell r="R17">
            <v>180</v>
          </cell>
          <cell r="S17">
            <v>12</v>
          </cell>
          <cell r="U17">
            <v>988.80000000000007</v>
          </cell>
          <cell r="V17" t="str">
            <v>Technoforge</v>
          </cell>
          <cell r="W17" t="str">
            <v>L&amp;T-MHI/JP/2010-0014</v>
          </cell>
          <cell r="X17" t="str">
            <v>15.12.10</v>
          </cell>
          <cell r="AB17" t="str">
            <v>15.10.2010</v>
          </cell>
        </row>
        <row r="18">
          <cell r="G18" t="str">
            <v>12100-005/2</v>
          </cell>
          <cell r="H18" t="str">
            <v>24</v>
          </cell>
          <cell r="I18" t="str">
            <v>Concentric Reducer</v>
          </cell>
          <cell r="K18" t="str">
            <v>SA-182F12-2</v>
          </cell>
          <cell r="M18" t="str">
            <v>TDC-05-009</v>
          </cell>
          <cell r="N18" t="str">
            <v>Form IIIC</v>
          </cell>
          <cell r="O18" t="str">
            <v>97000-05-DD-0022 / 2</v>
          </cell>
          <cell r="P18" t="str">
            <v>508 x 323.8</v>
          </cell>
          <cell r="Q18" t="str">
            <v>108 x 60</v>
          </cell>
          <cell r="R18">
            <v>398</v>
          </cell>
          <cell r="S18">
            <v>4</v>
          </cell>
          <cell r="U18">
            <v>1234.8</v>
          </cell>
          <cell r="V18" t="str">
            <v>Technoforge</v>
          </cell>
          <cell r="W18" t="str">
            <v>L&amp;T-MHI/JP/2010-0014</v>
          </cell>
          <cell r="X18">
            <v>40466</v>
          </cell>
          <cell r="AB18" t="str">
            <v>15.10.2010</v>
          </cell>
        </row>
        <row r="19">
          <cell r="G19" t="str">
            <v>12100-005/3</v>
          </cell>
          <cell r="H19" t="str">
            <v>25</v>
          </cell>
          <cell r="I19" t="str">
            <v>Concentric Reducer</v>
          </cell>
          <cell r="K19" t="str">
            <v>SA-182F12-2</v>
          </cell>
          <cell r="M19" t="str">
            <v>TDC-05-009</v>
          </cell>
          <cell r="N19" t="str">
            <v>Form IIIC</v>
          </cell>
          <cell r="O19" t="str">
            <v>97000-05-DD-0022 / 3</v>
          </cell>
          <cell r="P19" t="str">
            <v>406.4 x 323.8</v>
          </cell>
          <cell r="Q19" t="str">
            <v>87 x 65</v>
          </cell>
          <cell r="R19">
            <v>220</v>
          </cell>
          <cell r="S19">
            <v>6</v>
          </cell>
          <cell r="U19">
            <v>714.59999999999991</v>
          </cell>
          <cell r="V19" t="str">
            <v>Technoforge</v>
          </cell>
          <cell r="W19" t="str">
            <v>L&amp;T-MHI/JP/2010-0014</v>
          </cell>
          <cell r="X19">
            <v>40466</v>
          </cell>
          <cell r="AB19" t="str">
            <v>15.10.2010</v>
          </cell>
        </row>
        <row r="20">
          <cell r="G20" t="str">
            <v>12100-005/4</v>
          </cell>
          <cell r="H20" t="str">
            <v>26</v>
          </cell>
          <cell r="I20" t="str">
            <v>Concentric Reducer</v>
          </cell>
          <cell r="K20" t="str">
            <v>SA-182F12-2</v>
          </cell>
          <cell r="M20" t="str">
            <v>TDC-05-009</v>
          </cell>
          <cell r="N20" t="str">
            <v>Form IIIC</v>
          </cell>
          <cell r="O20" t="str">
            <v>97000-05-DD-0022 / 4</v>
          </cell>
          <cell r="P20" t="str">
            <v>457 x 323.8</v>
          </cell>
          <cell r="Q20" t="str">
            <v>97 x 65</v>
          </cell>
          <cell r="R20">
            <v>348</v>
          </cell>
          <cell r="S20">
            <v>4</v>
          </cell>
          <cell r="U20">
            <v>948.8</v>
          </cell>
          <cell r="V20" t="str">
            <v>Technoforge</v>
          </cell>
          <cell r="W20" t="str">
            <v>L&amp;T-MHI/JP/2010-0014</v>
          </cell>
          <cell r="X20" t="str">
            <v>Received</v>
          </cell>
          <cell r="AB20" t="str">
            <v>Received</v>
          </cell>
        </row>
        <row r="21">
          <cell r="G21" t="str">
            <v>12100-005/5</v>
          </cell>
          <cell r="H21" t="str">
            <v>27</v>
          </cell>
          <cell r="I21" t="str">
            <v>Concentric Reducer</v>
          </cell>
          <cell r="K21" t="str">
            <v>SA-182F12-2</v>
          </cell>
          <cell r="M21" t="str">
            <v>TDC-05-009</v>
          </cell>
          <cell r="N21" t="str">
            <v>Form IIIC</v>
          </cell>
          <cell r="O21" t="str">
            <v>97000-05-DD-0022 / 5</v>
          </cell>
          <cell r="P21" t="str">
            <v xml:space="preserve">711 x 610 </v>
          </cell>
          <cell r="Q21" t="str">
            <v>139 x 123</v>
          </cell>
          <cell r="R21">
            <v>268</v>
          </cell>
          <cell r="S21">
            <v>4</v>
          </cell>
          <cell r="U21">
            <v>1838</v>
          </cell>
          <cell r="V21" t="str">
            <v>Technoforge</v>
          </cell>
          <cell r="W21" t="str">
            <v>L&amp;T-MHI/JP/2010-0014</v>
          </cell>
          <cell r="X21" t="str">
            <v>Received</v>
          </cell>
          <cell r="AB21" t="str">
            <v>Received</v>
          </cell>
        </row>
        <row r="22">
          <cell r="G22" t="str">
            <v>12100-005/6</v>
          </cell>
          <cell r="H22" t="str">
            <v>1</v>
          </cell>
          <cell r="I22" t="str">
            <v>Concentric Reducer</v>
          </cell>
          <cell r="K22" t="str">
            <v>SA-182F12-2</v>
          </cell>
          <cell r="M22" t="str">
            <v>TDC-05-009</v>
          </cell>
          <cell r="N22" t="str">
            <v>Form IIIC</v>
          </cell>
          <cell r="O22" t="str">
            <v>97000-05-DD-0022 / 6</v>
          </cell>
          <cell r="P22" t="str">
            <v>457 x 355.6</v>
          </cell>
          <cell r="Q22" t="str">
            <v>92 x 61</v>
          </cell>
          <cell r="R22">
            <v>779</v>
          </cell>
          <cell r="S22">
            <v>2</v>
          </cell>
          <cell r="U22">
            <v>1224.5999999999999</v>
          </cell>
          <cell r="V22" t="str">
            <v>TK Corporation</v>
          </cell>
          <cell r="W22" t="str">
            <v>L&amp;T-MHI/JP/2010-0015</v>
          </cell>
          <cell r="X22" t="str">
            <v>15.11.10</v>
          </cell>
          <cell r="AB22" t="str">
            <v>07.11.2010</v>
          </cell>
        </row>
        <row r="23">
          <cell r="G23" t="str">
            <v>12100-005/7</v>
          </cell>
          <cell r="H23" t="str">
            <v>14</v>
          </cell>
          <cell r="I23" t="str">
            <v>Concentric Reducer</v>
          </cell>
          <cell r="K23" t="str">
            <v>SA-182F12-2</v>
          </cell>
          <cell r="M23" t="str">
            <v>TDC-05-009</v>
          </cell>
          <cell r="N23" t="str">
            <v>Form IIIC</v>
          </cell>
          <cell r="O23" t="str">
            <v>97000-05-DD-0022 / 7</v>
          </cell>
          <cell r="P23" t="str">
            <v>457 x 355.6</v>
          </cell>
          <cell r="Q23" t="str">
            <v>92 x 61</v>
          </cell>
          <cell r="R23">
            <v>666.5</v>
          </cell>
          <cell r="S23">
            <v>6</v>
          </cell>
          <cell r="U23">
            <v>3010.2</v>
          </cell>
          <cell r="V23" t="str">
            <v>TK Corporation</v>
          </cell>
          <cell r="W23" t="str">
            <v>L&amp;T-MHI/JP/2010-0015</v>
          </cell>
          <cell r="X23">
            <v>40451</v>
          </cell>
          <cell r="AB23" t="str">
            <v>30.09.2010</v>
          </cell>
        </row>
        <row r="24">
          <cell r="G24" t="str">
            <v>12100-006/1</v>
          </cell>
          <cell r="H24" t="str">
            <v>28</v>
          </cell>
          <cell r="I24" t="str">
            <v>Drain pipe nozzle</v>
          </cell>
          <cell r="K24" t="str">
            <v>SA-105</v>
          </cell>
          <cell r="M24" t="str">
            <v>TDC-05-009</v>
          </cell>
          <cell r="N24" t="str">
            <v>Form IIIC</v>
          </cell>
          <cell r="O24" t="str">
            <v>97000-05-DD-0015 / 1</v>
          </cell>
          <cell r="P24">
            <v>120</v>
          </cell>
          <cell r="Q24">
            <v>30.75</v>
          </cell>
          <cell r="R24">
            <v>212.25</v>
          </cell>
          <cell r="S24">
            <v>2</v>
          </cell>
          <cell r="U24">
            <v>28.730988540227159</v>
          </cell>
          <cell r="V24" t="str">
            <v>Technoforge</v>
          </cell>
          <cell r="W24" t="str">
            <v>L&amp;T-MHI/JP/2010-0014</v>
          </cell>
          <cell r="X24">
            <v>40451</v>
          </cell>
          <cell r="AB24" t="str">
            <v>30.09.2010</v>
          </cell>
        </row>
        <row r="25">
          <cell r="G25" t="str">
            <v>12100-006/2</v>
          </cell>
          <cell r="H25" t="str">
            <v>29</v>
          </cell>
          <cell r="I25" t="str">
            <v>Drain pipe nozzle</v>
          </cell>
          <cell r="K25" t="str">
            <v>SA-105</v>
          </cell>
          <cell r="M25" t="str">
            <v>TDC-05-009</v>
          </cell>
          <cell r="N25" t="str">
            <v>Form IIIC</v>
          </cell>
          <cell r="O25" t="str">
            <v>97000-05-DD-0015 / 2</v>
          </cell>
          <cell r="P25">
            <v>120</v>
          </cell>
          <cell r="Q25">
            <v>30.75</v>
          </cell>
          <cell r="R25">
            <v>185</v>
          </cell>
          <cell r="S25">
            <v>6</v>
          </cell>
          <cell r="U25">
            <v>75.126966500947333</v>
          </cell>
          <cell r="V25" t="str">
            <v>Technoforge</v>
          </cell>
          <cell r="W25" t="str">
            <v>L&amp;T-MHI/JP/2010-0014</v>
          </cell>
          <cell r="X25" t="str">
            <v>15.12.10</v>
          </cell>
          <cell r="AB25" t="str">
            <v>30.09.2010</v>
          </cell>
        </row>
        <row r="26">
          <cell r="G26" t="str">
            <v>12100-006/3</v>
          </cell>
          <cell r="H26" t="str">
            <v>30</v>
          </cell>
          <cell r="I26" t="str">
            <v>Drain pipe nozzle / Air vent pipe nozzle</v>
          </cell>
          <cell r="K26" t="str">
            <v>SA-182F12-2</v>
          </cell>
          <cell r="M26" t="str">
            <v>TDC-05-009</v>
          </cell>
          <cell r="N26" t="str">
            <v>Form IIIC</v>
          </cell>
          <cell r="O26" t="str">
            <v>97000-05-DD-0015 / 3</v>
          </cell>
          <cell r="P26">
            <v>92.1</v>
          </cell>
          <cell r="Q26">
            <v>28.6</v>
          </cell>
          <cell r="R26">
            <v>215</v>
          </cell>
          <cell r="S26">
            <v>19</v>
          </cell>
          <cell r="U26">
            <v>182.95797665352447</v>
          </cell>
          <cell r="V26" t="str">
            <v>Technoforge</v>
          </cell>
          <cell r="W26" t="str">
            <v>L&amp;T-MHI/JP/2010-0014</v>
          </cell>
          <cell r="X26">
            <v>40504</v>
          </cell>
          <cell r="AB26" t="str">
            <v>30.09.2010</v>
          </cell>
        </row>
        <row r="27">
          <cell r="G27" t="str">
            <v>12100-006/4</v>
          </cell>
          <cell r="H27" t="str">
            <v>31</v>
          </cell>
          <cell r="I27" t="str">
            <v>Drain pipe nozzle / Air vent pipe nozzle</v>
          </cell>
          <cell r="K27" t="str">
            <v>SA-182F12-2</v>
          </cell>
          <cell r="M27" t="str">
            <v>TDC-05-009</v>
          </cell>
          <cell r="N27" t="str">
            <v>Form IIIC</v>
          </cell>
          <cell r="O27" t="str">
            <v>97000-05-DD-0015 / 4</v>
          </cell>
          <cell r="P27">
            <v>52</v>
          </cell>
          <cell r="Q27">
            <v>18.399999999999999</v>
          </cell>
          <cell r="R27">
            <v>120</v>
          </cell>
          <cell r="S27">
            <v>9</v>
          </cell>
          <cell r="U27">
            <v>16.466465376993089</v>
          </cell>
          <cell r="V27" t="str">
            <v>Technoforge</v>
          </cell>
          <cell r="W27" t="str">
            <v>L&amp;T-MHI/JP/2010-0014</v>
          </cell>
          <cell r="X27" t="str">
            <v>15.12.10</v>
          </cell>
          <cell r="AB27" t="str">
            <v>30.09.2010</v>
          </cell>
        </row>
        <row r="28">
          <cell r="G28" t="str">
            <v>12100-006/5</v>
          </cell>
          <cell r="H28" t="str">
            <v>6</v>
          </cell>
          <cell r="I28" t="str">
            <v>Inspection Nozzle</v>
          </cell>
          <cell r="K28" t="str">
            <v>SA-182F12-2</v>
          </cell>
          <cell r="M28" t="str">
            <v>TDC-05-009</v>
          </cell>
          <cell r="N28" t="str">
            <v>Form IIIC</v>
          </cell>
          <cell r="O28" t="str">
            <v>97000-05-DD-0016 / 1</v>
          </cell>
          <cell r="P28">
            <v>127</v>
          </cell>
          <cell r="Q28">
            <v>23.5</v>
          </cell>
          <cell r="R28">
            <v>196.5</v>
          </cell>
          <cell r="S28">
            <v>6</v>
          </cell>
          <cell r="U28">
            <v>70.719885132635639</v>
          </cell>
          <cell r="V28" t="str">
            <v>Technoforge</v>
          </cell>
          <cell r="W28" t="str">
            <v>L&amp;T-MHI/JP/2010-0014</v>
          </cell>
          <cell r="X28" t="str">
            <v>Received</v>
          </cell>
          <cell r="AB28" t="str">
            <v>Received</v>
          </cell>
        </row>
        <row r="29">
          <cell r="G29" t="str">
            <v>12100-006/6</v>
          </cell>
          <cell r="H29" t="str">
            <v>7</v>
          </cell>
          <cell r="I29" t="str">
            <v>Inspection Nozzle</v>
          </cell>
          <cell r="K29" t="str">
            <v>SA-182F12-2</v>
          </cell>
          <cell r="M29" t="str">
            <v>TDC-05-009</v>
          </cell>
          <cell r="N29" t="str">
            <v>Form IIIC</v>
          </cell>
          <cell r="O29" t="str">
            <v>97000-05-DD-0016 / 2</v>
          </cell>
          <cell r="P29">
            <v>140</v>
          </cell>
          <cell r="Q29">
            <v>27</v>
          </cell>
          <cell r="R29">
            <v>196.5</v>
          </cell>
          <cell r="S29">
            <v>12</v>
          </cell>
          <cell r="U29">
            <v>177.42121043451235</v>
          </cell>
          <cell r="V29" t="str">
            <v>Technoforge</v>
          </cell>
          <cell r="W29" t="str">
            <v>L&amp;T-MHI/JP/2010-0014</v>
          </cell>
          <cell r="X29" t="str">
            <v>Received</v>
          </cell>
          <cell r="AB29" t="str">
            <v>Received</v>
          </cell>
        </row>
        <row r="30">
          <cell r="G30" t="str">
            <v>12100-006/7</v>
          </cell>
          <cell r="H30" t="str">
            <v>32</v>
          </cell>
          <cell r="I30" t="str">
            <v>Inspection Nozzle</v>
          </cell>
          <cell r="K30" t="str">
            <v>SA-182F12-2</v>
          </cell>
          <cell r="M30" t="str">
            <v>TDC-05-009</v>
          </cell>
          <cell r="N30" t="str">
            <v>Form IIIC</v>
          </cell>
          <cell r="O30" t="str">
            <v>97000-05-DD-0016 / 3</v>
          </cell>
          <cell r="P30">
            <v>168.3</v>
          </cell>
          <cell r="Q30">
            <v>41</v>
          </cell>
          <cell r="R30">
            <v>196.5</v>
          </cell>
          <cell r="S30">
            <v>12</v>
          </cell>
          <cell r="U30">
            <v>303.51180715203219</v>
          </cell>
          <cell r="V30" t="str">
            <v>Technoforge</v>
          </cell>
          <cell r="W30" t="str">
            <v>L&amp;T-MHI/JP/2010-0014</v>
          </cell>
          <cell r="X30">
            <v>40504</v>
          </cell>
          <cell r="AB30" t="str">
            <v>30.09.2010</v>
          </cell>
        </row>
        <row r="31">
          <cell r="G31" t="str">
            <v>12100-006/8</v>
          </cell>
          <cell r="H31" t="str">
            <v>33</v>
          </cell>
          <cell r="I31" t="str">
            <v>Supply pipe nozzle</v>
          </cell>
          <cell r="K31" t="str">
            <v>SA-182F12-2</v>
          </cell>
          <cell r="M31" t="str">
            <v>TDC-05-009</v>
          </cell>
          <cell r="N31" t="str">
            <v>Form IIIC</v>
          </cell>
          <cell r="O31" t="str">
            <v>97000-05-DD-0017 / 1</v>
          </cell>
          <cell r="P31">
            <v>160</v>
          </cell>
          <cell r="Q31">
            <v>37.4</v>
          </cell>
          <cell r="R31">
            <v>186.9</v>
          </cell>
          <cell r="S31">
            <v>24</v>
          </cell>
          <cell r="U31">
            <v>507.22674500023675</v>
          </cell>
          <cell r="V31" t="str">
            <v>Technoforge</v>
          </cell>
          <cell r="W31" t="str">
            <v>L&amp;T-MHI/JP/2010-0014</v>
          </cell>
          <cell r="X31" t="str">
            <v>22.11.10</v>
          </cell>
          <cell r="AB31" t="str">
            <v>30.10.2010</v>
          </cell>
        </row>
        <row r="32">
          <cell r="G32" t="str">
            <v>12100-006/9</v>
          </cell>
          <cell r="H32" t="str">
            <v>34</v>
          </cell>
          <cell r="I32" t="str">
            <v>Inspection Nozzle</v>
          </cell>
          <cell r="K32" t="str">
            <v>SA-182F12-2</v>
          </cell>
          <cell r="M32" t="str">
            <v>TDC-05-009</v>
          </cell>
          <cell r="N32" t="str">
            <v>Form IIIC</v>
          </cell>
          <cell r="O32" t="str">
            <v>97000-05-DD-0018 / 1</v>
          </cell>
          <cell r="P32">
            <v>140</v>
          </cell>
          <cell r="Q32">
            <v>27</v>
          </cell>
          <cell r="R32">
            <v>57.9</v>
          </cell>
          <cell r="S32">
            <v>2</v>
          </cell>
          <cell r="U32">
            <v>8.7130518101427175</v>
          </cell>
          <cell r="V32" t="str">
            <v>Technoforge</v>
          </cell>
          <cell r="W32" t="str">
            <v>L&amp;T-MHI/JP/2010-0014</v>
          </cell>
          <cell r="X32" t="str">
            <v>Received</v>
          </cell>
          <cell r="AB32" t="str">
            <v>Received</v>
          </cell>
        </row>
        <row r="33">
          <cell r="G33" t="str">
            <v>12100-006/10</v>
          </cell>
          <cell r="H33" t="str">
            <v>35</v>
          </cell>
          <cell r="I33" t="str">
            <v>Outlet pipe Nozzle</v>
          </cell>
          <cell r="K33" t="str">
            <v>SA-182F12-2</v>
          </cell>
          <cell r="M33" t="str">
            <v>TDC-05-009</v>
          </cell>
          <cell r="N33" t="str">
            <v>Form IIIC</v>
          </cell>
          <cell r="O33" t="str">
            <v>97000-05-DD-0019 / 1</v>
          </cell>
          <cell r="P33">
            <v>178</v>
          </cell>
          <cell r="Q33">
            <v>37.4</v>
          </cell>
          <cell r="R33">
            <v>216.9</v>
          </cell>
          <cell r="S33">
            <v>20</v>
          </cell>
          <cell r="U33">
            <v>562.55630950968134</v>
          </cell>
          <cell r="V33" t="str">
            <v>Technoforge</v>
          </cell>
          <cell r="W33" t="str">
            <v>L&amp;T-MHI/JP/2010-0014</v>
          </cell>
          <cell r="X33" t="str">
            <v>Received</v>
          </cell>
          <cell r="AB33" t="str">
            <v>Received</v>
          </cell>
        </row>
        <row r="34">
          <cell r="G34" t="str">
            <v>12100-006/11</v>
          </cell>
          <cell r="H34" t="str">
            <v>8</v>
          </cell>
          <cell r="I34" t="str">
            <v>Supply pipe Nozzle</v>
          </cell>
          <cell r="K34" t="str">
            <v>SA-182F12-2</v>
          </cell>
          <cell r="M34" t="str">
            <v>TDC-05-009</v>
          </cell>
          <cell r="N34" t="str">
            <v>Form IIIC</v>
          </cell>
          <cell r="O34" t="str">
            <v>97000-05-DD-0019 / 2</v>
          </cell>
          <cell r="P34">
            <v>178</v>
          </cell>
          <cell r="Q34">
            <v>37.4</v>
          </cell>
          <cell r="R34">
            <v>186.9</v>
          </cell>
          <cell r="S34">
            <v>24</v>
          </cell>
          <cell r="U34">
            <v>581.69722958428463</v>
          </cell>
          <cell r="V34" t="str">
            <v>Technoforge</v>
          </cell>
          <cell r="W34" t="str">
            <v>L&amp;T-MHI/JP/2010-0014</v>
          </cell>
          <cell r="X34" t="str">
            <v>Received</v>
          </cell>
          <cell r="AB34" t="str">
            <v>Received</v>
          </cell>
        </row>
        <row r="35">
          <cell r="G35" t="str">
            <v>12100-006/12</v>
          </cell>
          <cell r="H35" t="str">
            <v>36</v>
          </cell>
          <cell r="I35" t="str">
            <v>Inlet pipe Nozzle</v>
          </cell>
          <cell r="K35" t="str">
            <v>SA-182F12-2</v>
          </cell>
          <cell r="M35" t="str">
            <v>TDC-05-009</v>
          </cell>
          <cell r="N35" t="str">
            <v>Form IIIC</v>
          </cell>
          <cell r="O35" t="str">
            <v>97000-05-DD-0019 / 3</v>
          </cell>
          <cell r="P35">
            <v>178</v>
          </cell>
          <cell r="Q35">
            <v>37.4</v>
          </cell>
          <cell r="R35">
            <v>293.60000000000002</v>
          </cell>
          <cell r="S35">
            <v>24</v>
          </cell>
          <cell r="U35">
            <v>913.78441201683256</v>
          </cell>
          <cell r="V35" t="str">
            <v>Technoforge</v>
          </cell>
          <cell r="W35" t="str">
            <v>L&amp;T-MHI/JP/2010-0014</v>
          </cell>
          <cell r="X35">
            <v>40489</v>
          </cell>
          <cell r="AB35" t="str">
            <v>30.10.2010</v>
          </cell>
        </row>
        <row r="36">
          <cell r="G36" t="str">
            <v>12100-006/13</v>
          </cell>
          <cell r="H36" t="str">
            <v>37</v>
          </cell>
          <cell r="I36" t="str">
            <v>Outlet pipe Nozzle</v>
          </cell>
          <cell r="K36" t="str">
            <v>SA-182F12-2</v>
          </cell>
          <cell r="M36" t="str">
            <v>TDC-05-009</v>
          </cell>
          <cell r="N36" t="str">
            <v>Form IIIC</v>
          </cell>
          <cell r="O36" t="str">
            <v>97000-05-DD-0020 / 1</v>
          </cell>
          <cell r="P36">
            <v>114.3</v>
          </cell>
          <cell r="Q36">
            <v>26.85</v>
          </cell>
          <cell r="R36">
            <v>146.35</v>
          </cell>
          <cell r="S36">
            <v>98</v>
          </cell>
          <cell r="U36">
            <v>830.50535246853246</v>
          </cell>
          <cell r="V36" t="str">
            <v>Technoforge</v>
          </cell>
          <cell r="W36" t="str">
            <v>L&amp;T-MHI/JP/2010-0014</v>
          </cell>
          <cell r="X36" t="str">
            <v>Received</v>
          </cell>
          <cell r="AB36" t="str">
            <v>30.09.2010</v>
          </cell>
        </row>
        <row r="37">
          <cell r="G37" t="str">
            <v>12100-006/14</v>
          </cell>
          <cell r="H37" t="str">
            <v>2</v>
          </cell>
          <cell r="I37" t="str">
            <v>Supply pipe nozzle</v>
          </cell>
          <cell r="K37" t="str">
            <v>SA-182F12-2</v>
          </cell>
          <cell r="M37" t="str">
            <v>TDC-05-009</v>
          </cell>
          <cell r="N37" t="str">
            <v>Form IIIC</v>
          </cell>
          <cell r="O37" t="str">
            <v>97000-05-DD-0021 / 1</v>
          </cell>
          <cell r="P37">
            <v>168.3</v>
          </cell>
          <cell r="Q37">
            <v>32.5</v>
          </cell>
          <cell r="R37">
            <v>246.5</v>
          </cell>
          <cell r="S37">
            <v>24</v>
          </cell>
          <cell r="U37">
            <v>643.91838581367153</v>
          </cell>
          <cell r="V37" t="str">
            <v>TK Corporation</v>
          </cell>
          <cell r="W37" t="str">
            <v>L&amp;T-MHI/JP/2010-0015</v>
          </cell>
          <cell r="X37" t="str">
            <v>Received</v>
          </cell>
          <cell r="AB37" t="str">
            <v>07.11.2010</v>
          </cell>
        </row>
        <row r="38">
          <cell r="G38" t="str">
            <v>12100-006/15</v>
          </cell>
          <cell r="H38" t="str">
            <v>3</v>
          </cell>
          <cell r="I38" t="str">
            <v>Supply pipe nozzle</v>
          </cell>
          <cell r="K38" t="str">
            <v>SA-182F12-2</v>
          </cell>
          <cell r="M38" t="str">
            <v>TDC-05-009</v>
          </cell>
          <cell r="N38" t="str">
            <v>Form IIIC</v>
          </cell>
          <cell r="O38" t="str">
            <v>97000-05-DD-0021 / 2</v>
          </cell>
          <cell r="P38">
            <v>168.3</v>
          </cell>
          <cell r="Q38">
            <v>32.5</v>
          </cell>
          <cell r="R38">
            <v>208.5</v>
          </cell>
          <cell r="S38">
            <v>38</v>
          </cell>
          <cell r="U38">
            <v>862.367371670338</v>
          </cell>
          <cell r="V38" t="str">
            <v>TK Corporation</v>
          </cell>
          <cell r="W38" t="str">
            <v>L&amp;T-MHI/JP/2010-0015</v>
          </cell>
          <cell r="X38" t="str">
            <v>Received</v>
          </cell>
          <cell r="AB38" t="str">
            <v>30.09.2010</v>
          </cell>
        </row>
        <row r="39">
          <cell r="G39" t="str">
            <v>12100-007/1</v>
          </cell>
          <cell r="H39" t="str">
            <v>38</v>
          </cell>
          <cell r="I39" t="str">
            <v>Radiographing Plug</v>
          </cell>
          <cell r="K39" t="str">
            <v>SA-105</v>
          </cell>
          <cell r="M39" t="str">
            <v>TDC-05-009</v>
          </cell>
          <cell r="N39" t="str">
            <v>Form IIIC</v>
          </cell>
          <cell r="O39" t="str">
            <v>97000-05-DD-0023 / 1</v>
          </cell>
          <cell r="P39">
            <v>46</v>
          </cell>
          <cell r="Q39" t="str">
            <v>₋</v>
          </cell>
          <cell r="R39">
            <v>40</v>
          </cell>
          <cell r="S39">
            <v>2</v>
          </cell>
          <cell r="U39">
            <v>1.04</v>
          </cell>
          <cell r="V39" t="str">
            <v>Technoforge</v>
          </cell>
          <cell r="W39" t="str">
            <v>L&amp;T-MHI/JP/2010-0014</v>
          </cell>
          <cell r="X39" t="str">
            <v>Received</v>
          </cell>
          <cell r="AB39" t="str">
            <v>30.09.2010</v>
          </cell>
        </row>
        <row r="40">
          <cell r="G40" t="str">
            <v>12100-007/2</v>
          </cell>
          <cell r="H40">
            <v>14</v>
          </cell>
          <cell r="I40" t="str">
            <v>Radiographing Plug</v>
          </cell>
          <cell r="K40" t="str">
            <v>SA-182F12-2</v>
          </cell>
          <cell r="M40" t="str">
            <v>TDC-05-009</v>
          </cell>
          <cell r="N40" t="str">
            <v>Form IIIC</v>
          </cell>
          <cell r="O40" t="str">
            <v>97000-05-DD-0023 / 2</v>
          </cell>
          <cell r="P40">
            <v>42</v>
          </cell>
          <cell r="Q40" t="str">
            <v>₋</v>
          </cell>
          <cell r="R40">
            <v>40</v>
          </cell>
          <cell r="S40">
            <v>77</v>
          </cell>
          <cell r="U40">
            <v>33.880000000000003</v>
          </cell>
          <cell r="V40" t="str">
            <v>Technoforge</v>
          </cell>
          <cell r="W40" t="str">
            <v>L&amp;T-MHI/JP/2010-0014</v>
          </cell>
          <cell r="X40" t="str">
            <v>Received</v>
          </cell>
          <cell r="AB40" t="str">
            <v>Received</v>
          </cell>
        </row>
        <row r="41">
          <cell r="G41" t="str">
            <v>12100-008/1</v>
          </cell>
          <cell r="H41" t="str">
            <v>4</v>
          </cell>
          <cell r="I41" t="str">
            <v>Full Hemispherical Head for manifolds</v>
          </cell>
          <cell r="K41" t="str">
            <v>SA-105</v>
          </cell>
          <cell r="M41" t="str">
            <v>TDC-05-009</v>
          </cell>
          <cell r="N41" t="str">
            <v>Form IIIC</v>
          </cell>
          <cell r="O41" t="str">
            <v>97000-05-DD-0044 / 1</v>
          </cell>
          <cell r="P41">
            <v>762</v>
          </cell>
          <cell r="Q41">
            <v>135</v>
          </cell>
          <cell r="R41" t="str">
            <v>₋</v>
          </cell>
          <cell r="S41">
            <v>2</v>
          </cell>
          <cell r="U41">
            <v>1448</v>
          </cell>
          <cell r="V41" t="str">
            <v>TK Corporation</v>
          </cell>
          <cell r="W41" t="str">
            <v>L&amp;T-MHI/JP/2010-0015</v>
          </cell>
          <cell r="X41">
            <v>40451</v>
          </cell>
          <cell r="AB41" t="str">
            <v>30.09.2010</v>
          </cell>
        </row>
        <row r="42">
          <cell r="G42" t="str">
            <v>12100-008/2</v>
          </cell>
          <cell r="H42" t="str">
            <v>39</v>
          </cell>
          <cell r="I42" t="str">
            <v>Full Hemispherical Head for manifolds</v>
          </cell>
          <cell r="K42" t="str">
            <v>SA-182F12-2</v>
          </cell>
          <cell r="M42" t="str">
            <v>TDC-05-009</v>
          </cell>
          <cell r="N42" t="str">
            <v>Form IIIC</v>
          </cell>
          <cell r="O42" t="str">
            <v>97000-05-DD-0044 / 2</v>
          </cell>
          <cell r="P42">
            <v>762</v>
          </cell>
          <cell r="Q42">
            <v>135</v>
          </cell>
          <cell r="R42" t="str">
            <v>₋</v>
          </cell>
          <cell r="S42">
            <v>6</v>
          </cell>
          <cell r="U42">
            <v>4344</v>
          </cell>
          <cell r="V42" t="str">
            <v>Technoforge</v>
          </cell>
          <cell r="W42" t="str">
            <v>L&amp;T-MHI/JP/2010-0014</v>
          </cell>
          <cell r="X42" t="str">
            <v>22.11.10 / 30.11.10</v>
          </cell>
          <cell r="AB42" t="str">
            <v>30.10.2010</v>
          </cell>
        </row>
        <row r="43">
          <cell r="G43" t="str">
            <v>12100-008/3</v>
          </cell>
          <cell r="H43" t="str">
            <v>40</v>
          </cell>
          <cell r="I43" t="str">
            <v>Full Hemispherical Head for manifolds</v>
          </cell>
          <cell r="K43" t="str">
            <v>SA-182F12-2</v>
          </cell>
          <cell r="M43" t="str">
            <v>TDC-05-009</v>
          </cell>
          <cell r="N43" t="str">
            <v>Form IIIC</v>
          </cell>
          <cell r="O43" t="str">
            <v>97000-05-DD-0044 / 3</v>
          </cell>
          <cell r="P43">
            <v>559</v>
          </cell>
          <cell r="Q43">
            <v>108</v>
          </cell>
          <cell r="R43" t="str">
            <v>₋</v>
          </cell>
          <cell r="S43">
            <v>3</v>
          </cell>
          <cell r="U43">
            <v>930</v>
          </cell>
          <cell r="V43" t="str">
            <v>Technoforge</v>
          </cell>
          <cell r="W43" t="str">
            <v>L&amp;T-MHI/JP/2010-0014</v>
          </cell>
          <cell r="X43" t="str">
            <v>15.12.10</v>
          </cell>
          <cell r="AB43" t="str">
            <v>30.10.2010</v>
          </cell>
        </row>
        <row r="44">
          <cell r="G44" t="str">
            <v>12100-008/4</v>
          </cell>
          <cell r="H44" t="str">
            <v>41</v>
          </cell>
          <cell r="I44" t="str">
            <v>Full Hemispherical Head for manifolds</v>
          </cell>
          <cell r="K44" t="str">
            <v>SA-182F12-2</v>
          </cell>
          <cell r="M44" t="str">
            <v>TDC-05-009</v>
          </cell>
          <cell r="N44" t="str">
            <v>Form IIIC</v>
          </cell>
          <cell r="O44" t="str">
            <v>97000-05-DD-0044 / 4</v>
          </cell>
          <cell r="P44">
            <v>864</v>
          </cell>
          <cell r="Q44">
            <v>130</v>
          </cell>
          <cell r="R44" t="str">
            <v>₋</v>
          </cell>
          <cell r="S44">
            <v>2</v>
          </cell>
          <cell r="U44">
            <v>1882</v>
          </cell>
          <cell r="V44" t="str">
            <v>Technoforge</v>
          </cell>
          <cell r="W44" t="str">
            <v>L&amp;T-MHI/JP/2010-0014</v>
          </cell>
          <cell r="X44" t="str">
            <v>15.12.10</v>
          </cell>
          <cell r="AB44" t="str">
            <v>30.10.2010</v>
          </cell>
        </row>
        <row r="45">
          <cell r="G45" t="str">
            <v>12100-008/6</v>
          </cell>
          <cell r="H45" t="str">
            <v>42</v>
          </cell>
          <cell r="I45" t="str">
            <v>Full Hemispherical Head for manifolds</v>
          </cell>
          <cell r="K45" t="str">
            <v>SA-105</v>
          </cell>
          <cell r="M45" t="str">
            <v>TDC-05-009</v>
          </cell>
          <cell r="N45" t="str">
            <v>Form IIIC</v>
          </cell>
          <cell r="O45" t="str">
            <v>97000-05-DD-0045 / 1</v>
          </cell>
          <cell r="P45">
            <v>762</v>
          </cell>
          <cell r="Q45">
            <v>135</v>
          </cell>
          <cell r="R45" t="str">
            <v>₋</v>
          </cell>
          <cell r="S45">
            <v>2</v>
          </cell>
          <cell r="U45">
            <v>1622</v>
          </cell>
          <cell r="V45" t="str">
            <v>Technoforge</v>
          </cell>
          <cell r="W45" t="str">
            <v>L&amp;T-MHI/JP/2010-0014</v>
          </cell>
          <cell r="X45" t="str">
            <v>15.12.10</v>
          </cell>
          <cell r="AB45" t="str">
            <v>30.10.2010</v>
          </cell>
        </row>
        <row r="46">
          <cell r="G46" t="str">
            <v>12100-008/7</v>
          </cell>
          <cell r="H46" t="str">
            <v>43</v>
          </cell>
          <cell r="I46" t="str">
            <v>Full Hemispherical Head for manifolds</v>
          </cell>
          <cell r="K46" t="str">
            <v>SA-182F12-2</v>
          </cell>
          <cell r="M46" t="str">
            <v>TDC-05-009</v>
          </cell>
          <cell r="N46" t="str">
            <v>Form IIIC</v>
          </cell>
          <cell r="O46" t="str">
            <v>97000-05-DD-0045 / 2</v>
          </cell>
          <cell r="P46">
            <v>762</v>
          </cell>
          <cell r="Q46">
            <v>135</v>
          </cell>
          <cell r="R46" t="str">
            <v>₋</v>
          </cell>
          <cell r="S46">
            <v>6</v>
          </cell>
          <cell r="U46">
            <v>4146</v>
          </cell>
          <cell r="V46" t="str">
            <v>Technoforge</v>
          </cell>
          <cell r="W46" t="str">
            <v>L&amp;T-MHI/JP/2010-0014</v>
          </cell>
          <cell r="X46" t="str">
            <v>15.12.10</v>
          </cell>
          <cell r="AB46" t="str">
            <v>30.10.2010</v>
          </cell>
        </row>
        <row r="47">
          <cell r="G47" t="str">
            <v>12100-008/8</v>
          </cell>
          <cell r="H47" t="str">
            <v>44</v>
          </cell>
          <cell r="I47" t="str">
            <v>Full Hemispherical Head for manifolds</v>
          </cell>
          <cell r="K47" t="str">
            <v>SA-182F12-2</v>
          </cell>
          <cell r="M47" t="str">
            <v>TDC-05-009</v>
          </cell>
          <cell r="N47" t="str">
            <v>Form IIIC</v>
          </cell>
          <cell r="O47" t="str">
            <v>97000-05-DD-0045 / 3</v>
          </cell>
          <cell r="P47">
            <v>559</v>
          </cell>
          <cell r="Q47">
            <v>108</v>
          </cell>
          <cell r="R47" t="str">
            <v>₋</v>
          </cell>
          <cell r="S47">
            <v>3</v>
          </cell>
          <cell r="U47">
            <v>987</v>
          </cell>
          <cell r="V47" t="str">
            <v>Technoforge</v>
          </cell>
          <cell r="W47" t="str">
            <v>L&amp;T-MHI/JP/2010-0014</v>
          </cell>
          <cell r="X47">
            <v>40481</v>
          </cell>
          <cell r="AB47" t="str">
            <v>30.10.2010</v>
          </cell>
        </row>
        <row r="48">
          <cell r="G48" t="str">
            <v>12100-008/9</v>
          </cell>
          <cell r="H48" t="str">
            <v>45</v>
          </cell>
          <cell r="I48" t="str">
            <v>Full Hemispherical Head for manifolds</v>
          </cell>
          <cell r="K48" t="str">
            <v>SA-182F12-2</v>
          </cell>
          <cell r="M48" t="str">
            <v>TDC-05-009</v>
          </cell>
          <cell r="N48" t="str">
            <v>Form IIIC</v>
          </cell>
          <cell r="O48" t="str">
            <v>97000-05-DD-0045 / 4</v>
          </cell>
          <cell r="P48">
            <v>864</v>
          </cell>
          <cell r="Q48">
            <v>130</v>
          </cell>
          <cell r="R48" t="str">
            <v>₋</v>
          </cell>
          <cell r="S48">
            <v>2</v>
          </cell>
          <cell r="U48">
            <v>3960</v>
          </cell>
          <cell r="V48" t="str">
            <v>Technoforge</v>
          </cell>
          <cell r="W48" t="str">
            <v>L&amp;T-MHI/JP/2010-0014</v>
          </cell>
          <cell r="X48">
            <v>40481</v>
          </cell>
          <cell r="AB48" t="str">
            <v>30.10.2010</v>
          </cell>
        </row>
        <row r="49">
          <cell r="G49" t="str">
            <v>12100-008/10</v>
          </cell>
          <cell r="H49" t="str">
            <v>6</v>
          </cell>
          <cell r="I49" t="str">
            <v>Full Hemispherical Head for manifolds</v>
          </cell>
          <cell r="K49" t="str">
            <v>SA-182F12-2</v>
          </cell>
          <cell r="M49" t="str">
            <v>TDC-05-009</v>
          </cell>
          <cell r="N49" t="str">
            <v>Form IIIC</v>
          </cell>
          <cell r="O49" t="str">
            <v>97000-05-DD-0046 / 1</v>
          </cell>
          <cell r="P49">
            <v>1230</v>
          </cell>
          <cell r="Q49">
            <v>165</v>
          </cell>
          <cell r="R49" t="str">
            <v>-</v>
          </cell>
          <cell r="S49">
            <v>2</v>
          </cell>
          <cell r="U49">
            <v>3960</v>
          </cell>
          <cell r="V49" t="str">
            <v>TK Corporation</v>
          </cell>
          <cell r="W49" t="str">
            <v>L&amp;T-MHI/JP/2010-0015</v>
          </cell>
          <cell r="X49" t="str">
            <v>Received</v>
          </cell>
          <cell r="AB49" t="str">
            <v>30.09.2010</v>
          </cell>
        </row>
        <row r="50">
          <cell r="G50" t="str">
            <v>12100-008/11</v>
          </cell>
          <cell r="H50" t="str">
            <v>46</v>
          </cell>
          <cell r="I50" t="str">
            <v>Hemispherical Endplate for header</v>
          </cell>
          <cell r="K50" t="str">
            <v>SA-182F12-2</v>
          </cell>
          <cell r="M50" t="str">
            <v>TDC-05-009</v>
          </cell>
          <cell r="N50" t="str">
            <v>Form IIIC</v>
          </cell>
          <cell r="O50" t="str">
            <v>97000-05-DD-0048 / 1</v>
          </cell>
          <cell r="P50">
            <v>610</v>
          </cell>
          <cell r="Q50">
            <v>123</v>
          </cell>
          <cell r="R50" t="str">
            <v>-</v>
          </cell>
          <cell r="S50">
            <v>4</v>
          </cell>
          <cell r="U50">
            <v>1600</v>
          </cell>
          <cell r="V50" t="str">
            <v>Technoforge</v>
          </cell>
          <cell r="W50" t="str">
            <v>L&amp;T-MHI/JP/2010-0014</v>
          </cell>
          <cell r="X50" t="str">
            <v>Received</v>
          </cell>
          <cell r="AB50" t="str">
            <v>Received</v>
          </cell>
        </row>
        <row r="51">
          <cell r="G51" t="str">
            <v>12100-008/5</v>
          </cell>
          <cell r="H51" t="str">
            <v>5</v>
          </cell>
          <cell r="I51" t="str">
            <v>Full Hemispherical Head for manifolds</v>
          </cell>
          <cell r="K51" t="str">
            <v>SA-182F12-2</v>
          </cell>
          <cell r="M51" t="str">
            <v>TDC-05-010</v>
          </cell>
          <cell r="N51" t="str">
            <v>Form IIIC</v>
          </cell>
          <cell r="O51" t="str">
            <v>97000-05-DD-0044 / 5</v>
          </cell>
          <cell r="P51">
            <v>1230</v>
          </cell>
          <cell r="Q51">
            <v>165</v>
          </cell>
          <cell r="S51">
            <v>2</v>
          </cell>
          <cell r="U51">
            <v>4340</v>
          </cell>
          <cell r="V51" t="str">
            <v>TK Corporation</v>
          </cell>
          <cell r="W51" t="str">
            <v>L&amp;T-MHI/JP/2010-0015</v>
          </cell>
          <cell r="X51">
            <v>40451</v>
          </cell>
          <cell r="AB51" t="str">
            <v>30.09.2010</v>
          </cell>
        </row>
        <row r="52">
          <cell r="G52" t="str">
            <v>12100-009/1</v>
          </cell>
          <cell r="H52" t="str">
            <v>7</v>
          </cell>
          <cell r="I52" t="str">
            <v>Manifold Shell</v>
          </cell>
          <cell r="K52" t="str">
            <v>SA-182F12-2</v>
          </cell>
          <cell r="M52" t="str">
            <v>TDC-05-009</v>
          </cell>
          <cell r="N52" t="str">
            <v>Form IIIC</v>
          </cell>
          <cell r="O52" t="str">
            <v>97000-05-DD-0050 / 1</v>
          </cell>
          <cell r="P52">
            <v>864</v>
          </cell>
          <cell r="Q52">
            <v>130</v>
          </cell>
          <cell r="R52" t="str">
            <v>₋</v>
          </cell>
          <cell r="S52">
            <v>2</v>
          </cell>
          <cell r="U52">
            <v>5120.5600000000004</v>
          </cell>
          <cell r="V52" t="str">
            <v>TK Corporation</v>
          </cell>
          <cell r="W52" t="str">
            <v>L&amp;T-MHI/JP/2010-0015</v>
          </cell>
          <cell r="X52" t="str">
            <v>Received</v>
          </cell>
          <cell r="AB52" t="str">
            <v>30.09.2010</v>
          </cell>
        </row>
        <row r="53">
          <cell r="G53" t="str">
            <v>12100-009/2</v>
          </cell>
          <cell r="H53" t="str">
            <v>8</v>
          </cell>
          <cell r="I53" t="str">
            <v>Manifold Shell</v>
          </cell>
          <cell r="K53" t="str">
            <v>SA-182F12-2</v>
          </cell>
          <cell r="M53" t="str">
            <v>TDC-05-009</v>
          </cell>
          <cell r="N53" t="str">
            <v>Form IIIC</v>
          </cell>
          <cell r="O53" t="str">
            <v>97000-05-DD-0050 / 2</v>
          </cell>
          <cell r="P53">
            <v>1230</v>
          </cell>
          <cell r="Q53">
            <v>165</v>
          </cell>
          <cell r="R53" t="str">
            <v>₋</v>
          </cell>
          <cell r="S53">
            <v>2</v>
          </cell>
          <cell r="U53">
            <v>9100.64</v>
          </cell>
          <cell r="V53" t="str">
            <v>TK Corporation</v>
          </cell>
          <cell r="W53" t="str">
            <v>L&amp;T-MHI/JP/2010-0015</v>
          </cell>
          <cell r="X53" t="str">
            <v>Received</v>
          </cell>
          <cell r="AB53" t="str">
            <v>30.09.2010</v>
          </cell>
        </row>
        <row r="54">
          <cell r="G54" t="str">
            <v>12100-011/1</v>
          </cell>
          <cell r="H54" t="str">
            <v>104</v>
          </cell>
          <cell r="I54" t="str">
            <v>Forged pipe</v>
          </cell>
          <cell r="K54" t="str">
            <v>SA 182F12-2</v>
          </cell>
          <cell r="M54" t="str">
            <v>TDC-05-009</v>
          </cell>
          <cell r="N54" t="str">
            <v>Form IIIA</v>
          </cell>
          <cell r="P54">
            <v>381</v>
          </cell>
          <cell r="Q54">
            <v>71</v>
          </cell>
          <cell r="R54">
            <v>3000</v>
          </cell>
          <cell r="S54">
            <v>3</v>
          </cell>
          <cell r="U54">
            <v>4885.2</v>
          </cell>
          <cell r="V54" t="str">
            <v>Technoforge</v>
          </cell>
          <cell r="W54" t="str">
            <v>L&amp;T-MHI/JP/2010-0014</v>
          </cell>
          <cell r="X54">
            <v>40527</v>
          </cell>
          <cell r="AB54" t="str">
            <v>30.10.2010</v>
          </cell>
        </row>
        <row r="55">
          <cell r="G55" t="str">
            <v>12200-005/1</v>
          </cell>
          <cell r="H55" t="str">
            <v>1</v>
          </cell>
          <cell r="I55" t="str">
            <v>Y-piece</v>
          </cell>
          <cell r="K55" t="str">
            <v>SA 213 T12</v>
          </cell>
          <cell r="M55" t="str">
            <v>TDC-05-007</v>
          </cell>
          <cell r="O55" t="str">
            <v>97000-05-DD-0053 / 1</v>
          </cell>
          <cell r="P55" t="str">
            <v>45 / 57.1</v>
          </cell>
          <cell r="Q55" t="str">
            <v>10.4 / 8.9</v>
          </cell>
          <cell r="R55" t="str">
            <v>₋</v>
          </cell>
          <cell r="S55">
            <v>206</v>
          </cell>
          <cell r="U55">
            <v>247.2</v>
          </cell>
          <cell r="V55" t="str">
            <v>S&amp;G</v>
          </cell>
          <cell r="W55" t="str">
            <v>L&amp;T-MHI/JP/2010-0018</v>
          </cell>
          <cell r="X55">
            <v>40441</v>
          </cell>
          <cell r="AB55" t="str">
            <v>20.09.2010</v>
          </cell>
        </row>
        <row r="56">
          <cell r="G56" t="str">
            <v>12200-005/2</v>
          </cell>
          <cell r="H56" t="str">
            <v>2</v>
          </cell>
          <cell r="I56" t="str">
            <v>Y-piece</v>
          </cell>
          <cell r="K56" t="str">
            <v>SA 213 T12</v>
          </cell>
          <cell r="M56" t="str">
            <v>TDC-05-007</v>
          </cell>
          <cell r="O56" t="str">
            <v>97000-05-DD-0053 / 2</v>
          </cell>
          <cell r="P56" t="str">
            <v>38.1 / 45</v>
          </cell>
          <cell r="Q56" t="str">
            <v>9.9 / 8.4</v>
          </cell>
          <cell r="R56" t="str">
            <v>₋</v>
          </cell>
          <cell r="S56">
            <v>104</v>
          </cell>
          <cell r="U56">
            <v>165.36</v>
          </cell>
          <cell r="V56" t="str">
            <v>S&amp;G</v>
          </cell>
          <cell r="W56" t="str">
            <v>L&amp;T-MHI/JP/2010-0018</v>
          </cell>
          <cell r="X56">
            <v>40441</v>
          </cell>
          <cell r="AB56" t="str">
            <v>20.09.2010</v>
          </cell>
        </row>
        <row r="57">
          <cell r="G57" t="str">
            <v>12200-005/3</v>
          </cell>
          <cell r="H57" t="str">
            <v>3</v>
          </cell>
          <cell r="I57" t="str">
            <v>Y-piece</v>
          </cell>
          <cell r="K57" t="str">
            <v>SA 213 T12</v>
          </cell>
          <cell r="M57" t="str">
            <v>TDC-05-007</v>
          </cell>
          <cell r="O57" t="str">
            <v>97000-05-DD-0053 / 3</v>
          </cell>
          <cell r="P57" t="str">
            <v>38.1 / 45</v>
          </cell>
          <cell r="Q57" t="str">
            <v>9.9 / 7.4</v>
          </cell>
          <cell r="R57" t="str">
            <v>₋</v>
          </cell>
          <cell r="S57">
            <v>138</v>
          </cell>
          <cell r="U57">
            <v>172.5</v>
          </cell>
          <cell r="V57" t="str">
            <v>S&amp;G</v>
          </cell>
          <cell r="W57" t="str">
            <v>L&amp;T-MHI/JP/2010-0018</v>
          </cell>
          <cell r="X57">
            <v>40441</v>
          </cell>
          <cell r="AB57" t="str">
            <v>20.09.2010</v>
          </cell>
        </row>
        <row r="58">
          <cell r="G58" t="str">
            <v>12400-003/1</v>
          </cell>
          <cell r="H58" t="str">
            <v>24</v>
          </cell>
          <cell r="I58" t="str">
            <v>LR Elbow</v>
          </cell>
          <cell r="K58" t="str">
            <v>SA-234WPC</v>
          </cell>
          <cell r="M58" t="str">
            <v>₋</v>
          </cell>
          <cell r="N58" t="str">
            <v>Form IIIC</v>
          </cell>
          <cell r="O58" t="str">
            <v>97000-05-DD-0058 / 1</v>
          </cell>
          <cell r="P58">
            <v>457</v>
          </cell>
          <cell r="Q58">
            <v>67</v>
          </cell>
          <cell r="R58" t="str">
            <v>₋</v>
          </cell>
          <cell r="S58">
            <v>10</v>
          </cell>
          <cell r="T58">
            <v>694.18671319794635</v>
          </cell>
          <cell r="U58">
            <v>6941.867131979463</v>
          </cell>
          <cell r="V58" t="str">
            <v>S&amp;G</v>
          </cell>
          <cell r="W58" t="str">
            <v>L&amp;T-MHI/JP/2010-0018</v>
          </cell>
          <cell r="X58">
            <v>40441</v>
          </cell>
          <cell r="AB58" t="str">
            <v>20.09.2010</v>
          </cell>
        </row>
        <row r="59">
          <cell r="G59" t="str">
            <v>12400-003/2</v>
          </cell>
          <cell r="H59" t="str">
            <v>25</v>
          </cell>
          <cell r="I59" t="str">
            <v>LR Elbow</v>
          </cell>
          <cell r="K59" t="str">
            <v>SA-234WPC</v>
          </cell>
          <cell r="M59" t="str">
            <v>₋</v>
          </cell>
          <cell r="N59" t="str">
            <v>Form IIIC</v>
          </cell>
          <cell r="O59" t="str">
            <v>97000-05-DD-0058 / 2</v>
          </cell>
          <cell r="P59">
            <v>457</v>
          </cell>
          <cell r="Q59">
            <v>67</v>
          </cell>
          <cell r="R59" t="str">
            <v>₋</v>
          </cell>
          <cell r="S59">
            <v>9</v>
          </cell>
          <cell r="T59">
            <v>347.09335659897317</v>
          </cell>
          <cell r="U59">
            <v>3123.8402093907584</v>
          </cell>
          <cell r="V59" t="str">
            <v>S&amp;G</v>
          </cell>
          <cell r="W59" t="str">
            <v>L&amp;T-MHI/JP/2010-0018</v>
          </cell>
          <cell r="X59">
            <v>40441</v>
          </cell>
          <cell r="AB59" t="str">
            <v>20.09.2010</v>
          </cell>
        </row>
        <row r="60">
          <cell r="G60" t="str">
            <v>12400-003/3</v>
          </cell>
          <cell r="H60">
            <v>1</v>
          </cell>
          <cell r="I60" t="str">
            <v>LR Elbow</v>
          </cell>
          <cell r="K60" t="str">
            <v>SA-234WP12-1</v>
          </cell>
          <cell r="M60" t="str">
            <v>₋</v>
          </cell>
          <cell r="N60" t="str">
            <v>Form IIIC</v>
          </cell>
          <cell r="O60" t="str">
            <v>97000-05-DD-0058 / 3</v>
          </cell>
          <cell r="P60">
            <v>457</v>
          </cell>
          <cell r="Q60">
            <v>72</v>
          </cell>
          <cell r="R60" t="str">
            <v>₋</v>
          </cell>
          <cell r="S60">
            <v>2</v>
          </cell>
          <cell r="U60">
            <v>1472.8553914923136</v>
          </cell>
          <cell r="V60" t="str">
            <v>Dee</v>
          </cell>
          <cell r="W60" t="str">
            <v>L&amp;T-MHI/JP/2010-0016</v>
          </cell>
        </row>
        <row r="61">
          <cell r="G61" t="str">
            <v>12400-003/4</v>
          </cell>
          <cell r="H61">
            <v>2</v>
          </cell>
          <cell r="I61" t="str">
            <v>LR Elbow</v>
          </cell>
          <cell r="K61" t="str">
            <v>SA-234WP12-1</v>
          </cell>
          <cell r="M61" t="str">
            <v>₋</v>
          </cell>
          <cell r="N61" t="str">
            <v>Form IIIC</v>
          </cell>
          <cell r="O61" t="str">
            <v>97000-05-DD-0058 / 4</v>
          </cell>
          <cell r="P61">
            <v>457</v>
          </cell>
          <cell r="Q61">
            <v>72</v>
          </cell>
          <cell r="R61" t="str">
            <v>₋</v>
          </cell>
          <cell r="S61">
            <v>2</v>
          </cell>
          <cell r="U61">
            <v>736.42769574615681</v>
          </cell>
          <cell r="V61" t="str">
            <v>Dee</v>
          </cell>
          <cell r="W61" t="str">
            <v>L&amp;T-MHI/JP/2010-0016</v>
          </cell>
        </row>
        <row r="62">
          <cell r="G62" t="str">
            <v>12400-003/5</v>
          </cell>
          <cell r="H62">
            <v>3</v>
          </cell>
          <cell r="I62" t="str">
            <v>LR Elbow</v>
          </cell>
          <cell r="K62" t="str">
            <v>SA-234WP12-1</v>
          </cell>
          <cell r="M62" t="str">
            <v>₋</v>
          </cell>
          <cell r="N62" t="str">
            <v>Form IIIC</v>
          </cell>
          <cell r="O62" t="str">
            <v>97000-05-DD-0058 / 5</v>
          </cell>
          <cell r="P62">
            <v>406.4</v>
          </cell>
          <cell r="Q62">
            <v>67</v>
          </cell>
          <cell r="R62" t="str">
            <v>₋</v>
          </cell>
          <cell r="S62">
            <v>4</v>
          </cell>
          <cell r="U62">
            <v>2147.9837762678799</v>
          </cell>
          <cell r="V62" t="str">
            <v>Dee</v>
          </cell>
          <cell r="W62" t="str">
            <v>L&amp;T-MHI/JP/2010-0016</v>
          </cell>
        </row>
        <row r="63">
          <cell r="G63" t="str">
            <v>12400-003/6</v>
          </cell>
          <cell r="H63">
            <v>4</v>
          </cell>
          <cell r="I63" t="str">
            <v>LR Elbow</v>
          </cell>
          <cell r="K63" t="str">
            <v>SA-234WP12-1</v>
          </cell>
          <cell r="M63" t="str">
            <v>₋</v>
          </cell>
          <cell r="N63" t="str">
            <v>Form IIIC</v>
          </cell>
          <cell r="O63" t="str">
            <v>97000-05-DD-0058 / 6</v>
          </cell>
          <cell r="P63">
            <v>406.4</v>
          </cell>
          <cell r="Q63">
            <v>67</v>
          </cell>
          <cell r="R63" t="str">
            <v>₋</v>
          </cell>
          <cell r="S63">
            <v>2</v>
          </cell>
          <cell r="U63">
            <v>536.99594406696997</v>
          </cell>
          <cell r="V63" t="str">
            <v>Dee</v>
          </cell>
          <cell r="W63" t="str">
            <v>L&amp;T-MHI/JP/2010-0016</v>
          </cell>
        </row>
        <row r="64">
          <cell r="G64" t="str">
            <v>12400-003/7</v>
          </cell>
          <cell r="H64">
            <v>5</v>
          </cell>
          <cell r="I64" t="str">
            <v>LR Elbow</v>
          </cell>
          <cell r="K64" t="str">
            <v>SA-234WP12-1</v>
          </cell>
          <cell r="M64" t="str">
            <v>₋</v>
          </cell>
          <cell r="N64" t="str">
            <v>Form IIIC</v>
          </cell>
          <cell r="O64" t="str">
            <v>97000-05-DD-0058 / 7</v>
          </cell>
          <cell r="P64">
            <v>660</v>
          </cell>
          <cell r="Q64">
            <v>99</v>
          </cell>
          <cell r="R64" t="str">
            <v>₋</v>
          </cell>
          <cell r="S64">
            <v>4</v>
          </cell>
          <cell r="U64">
            <v>8525.0272778995568</v>
          </cell>
          <cell r="V64" t="str">
            <v>Dee</v>
          </cell>
          <cell r="W64" t="str">
            <v>L&amp;T-MHI/JP/2010-0016</v>
          </cell>
        </row>
        <row r="65">
          <cell r="G65" t="str">
            <v>12400-003/8</v>
          </cell>
          <cell r="H65">
            <v>6</v>
          </cell>
          <cell r="I65" t="str">
            <v>SR Elbow</v>
          </cell>
          <cell r="K65" t="str">
            <v>SA-234WP12-1</v>
          </cell>
          <cell r="M65" t="str">
            <v>₋</v>
          </cell>
          <cell r="N65" t="str">
            <v>Form IIIC</v>
          </cell>
          <cell r="O65" t="str">
            <v>97000-05-DD-0058 / 8</v>
          </cell>
          <cell r="P65">
            <v>660</v>
          </cell>
          <cell r="Q65">
            <v>99</v>
          </cell>
          <cell r="R65" t="str">
            <v>₋</v>
          </cell>
          <cell r="S65">
            <v>2</v>
          </cell>
          <cell r="U65">
            <v>2839.9545747091192</v>
          </cell>
          <cell r="V65" t="str">
            <v>Dee</v>
          </cell>
          <cell r="W65" t="str">
            <v>L&amp;T-MHI/JP/2010-0016</v>
          </cell>
        </row>
        <row r="66">
          <cell r="G66" t="str">
            <v>12400-003/9</v>
          </cell>
          <cell r="H66">
            <v>7</v>
          </cell>
          <cell r="I66" t="str">
            <v>LR Elbow</v>
          </cell>
          <cell r="K66" t="str">
            <v>SA-234WP12-1</v>
          </cell>
          <cell r="M66" t="str">
            <v>₋</v>
          </cell>
          <cell r="N66" t="str">
            <v>Form IIIC</v>
          </cell>
          <cell r="O66" t="str">
            <v>97000-05-DD-0058 / 9</v>
          </cell>
          <cell r="P66">
            <v>406.4</v>
          </cell>
          <cell r="Q66">
            <v>62</v>
          </cell>
          <cell r="R66" t="str">
            <v>₋</v>
          </cell>
          <cell r="S66">
            <v>16</v>
          </cell>
          <cell r="U66">
            <v>8067.8753512155408</v>
          </cell>
          <cell r="V66" t="str">
            <v>Dee</v>
          </cell>
          <cell r="W66" t="str">
            <v>L&amp;T-MHI/JP/2010-0016</v>
          </cell>
        </row>
        <row r="67">
          <cell r="G67" t="str">
            <v>12400-003/10</v>
          </cell>
          <cell r="H67">
            <v>8</v>
          </cell>
          <cell r="I67" t="str">
            <v>LR Elbow</v>
          </cell>
          <cell r="K67" t="str">
            <v>SA-234WP12-1</v>
          </cell>
          <cell r="M67" t="str">
            <v>₋</v>
          </cell>
          <cell r="N67" t="str">
            <v>Form IIIC</v>
          </cell>
          <cell r="O67" t="str">
            <v>97000-05-DD-0058 / 10</v>
          </cell>
          <cell r="P67">
            <v>559</v>
          </cell>
          <cell r="Q67">
            <v>83</v>
          </cell>
          <cell r="R67" t="str">
            <v>₋</v>
          </cell>
          <cell r="S67">
            <v>4</v>
          </cell>
          <cell r="U67">
            <v>2566.5960063985676</v>
          </cell>
          <cell r="V67" t="str">
            <v>Dee</v>
          </cell>
          <cell r="W67" t="str">
            <v>L&amp;T-MHI/JP/2010-0016</v>
          </cell>
        </row>
        <row r="68">
          <cell r="G68" t="str">
            <v>12400-003/11</v>
          </cell>
          <cell r="H68">
            <v>9</v>
          </cell>
          <cell r="I68" t="str">
            <v>LR Elbow</v>
          </cell>
          <cell r="K68" t="str">
            <v>SA-234WP12-1</v>
          </cell>
          <cell r="M68" t="str">
            <v>₋</v>
          </cell>
          <cell r="N68" t="str">
            <v>Form IIIC</v>
          </cell>
          <cell r="O68" t="str">
            <v>97000-05-DD-0058 / 11</v>
          </cell>
          <cell r="P68">
            <v>457</v>
          </cell>
          <cell r="Q68">
            <v>72</v>
          </cell>
          <cell r="R68" t="str">
            <v>₋</v>
          </cell>
          <cell r="S68">
            <v>4</v>
          </cell>
          <cell r="U68">
            <v>2945.7107829846273</v>
          </cell>
          <cell r="V68" t="str">
            <v>Dee</v>
          </cell>
          <cell r="W68" t="str">
            <v>L&amp;T-MHI/JP/2010-0016</v>
          </cell>
        </row>
        <row r="69">
          <cell r="G69" t="str">
            <v>12400-003/12</v>
          </cell>
          <cell r="H69">
            <v>10</v>
          </cell>
          <cell r="I69" t="str">
            <v>LR Elbow</v>
          </cell>
          <cell r="K69" t="str">
            <v>SA-234WP12-1</v>
          </cell>
          <cell r="M69" t="str">
            <v>₋</v>
          </cell>
          <cell r="N69" t="str">
            <v>Form IIIC</v>
          </cell>
          <cell r="O69" t="str">
            <v>97000-05-DD-0058 / 12</v>
          </cell>
          <cell r="P69">
            <v>323.8</v>
          </cell>
          <cell r="Q69">
            <v>55</v>
          </cell>
          <cell r="R69" t="str">
            <v>₋</v>
          </cell>
          <cell r="S69">
            <v>6</v>
          </cell>
          <cell r="U69">
            <v>1571.0457509251346</v>
          </cell>
          <cell r="V69" t="str">
            <v>Dee</v>
          </cell>
          <cell r="W69" t="str">
            <v>L&amp;T-MHI/JP/2010-0016</v>
          </cell>
        </row>
        <row r="70">
          <cell r="G70" t="str">
            <v>12400-003/13</v>
          </cell>
          <cell r="H70">
            <v>26</v>
          </cell>
          <cell r="I70" t="str">
            <v>LR Elbow</v>
          </cell>
          <cell r="K70" t="str">
            <v>SA-234WP12-1</v>
          </cell>
          <cell r="M70" t="str">
            <v>₋</v>
          </cell>
          <cell r="N70" t="str">
            <v>Form IIIC</v>
          </cell>
          <cell r="O70" t="str">
            <v>97000-05-DD-0058 / 13</v>
          </cell>
          <cell r="P70">
            <v>323.8</v>
          </cell>
          <cell r="Q70">
            <v>55</v>
          </cell>
          <cell r="R70" t="str">
            <v>₋</v>
          </cell>
          <cell r="S70">
            <v>2</v>
          </cell>
          <cell r="T70">
            <v>130.92047924376121</v>
          </cell>
          <cell r="U70">
            <v>261.84095848752241</v>
          </cell>
          <cell r="V70" t="str">
            <v>S&amp;G</v>
          </cell>
          <cell r="W70" t="str">
            <v>L&amp;T-MHI/JP/2010-0018</v>
          </cell>
          <cell r="X70">
            <v>40420</v>
          </cell>
          <cell r="AB70" t="str">
            <v>30.08.2010</v>
          </cell>
        </row>
        <row r="71">
          <cell r="G71" t="str">
            <v>12400-004/1</v>
          </cell>
          <cell r="H71">
            <v>47</v>
          </cell>
          <cell r="I71" t="str">
            <v xml:space="preserve">Concentric Reducer </v>
          </cell>
          <cell r="K71" t="str">
            <v>SA-182F12-2</v>
          </cell>
          <cell r="M71" t="str">
            <v>TDC-05-009</v>
          </cell>
          <cell r="N71" t="str">
            <v>Form IIIC</v>
          </cell>
          <cell r="O71" t="str">
            <v>97000-05-DD-0054 / 1</v>
          </cell>
          <cell r="P71" t="str">
            <v>660 x 457</v>
          </cell>
          <cell r="Q71" t="str">
            <v>134 x 72</v>
          </cell>
          <cell r="R71">
            <v>466.9</v>
          </cell>
          <cell r="S71">
            <v>2</v>
          </cell>
          <cell r="U71">
            <v>1207</v>
          </cell>
          <cell r="V71" t="str">
            <v>Technoforge</v>
          </cell>
          <cell r="W71" t="str">
            <v>L&amp;T-MHI/JP/2010-0014</v>
          </cell>
          <cell r="X71">
            <v>40481</v>
          </cell>
          <cell r="AB71" t="str">
            <v>30.10.2010</v>
          </cell>
        </row>
        <row r="72">
          <cell r="G72" t="str">
            <v>12400-004/2</v>
          </cell>
          <cell r="H72">
            <v>48</v>
          </cell>
          <cell r="I72" t="str">
            <v xml:space="preserve">Concentric Reducer </v>
          </cell>
          <cell r="K72" t="str">
            <v>SA-182F12-2</v>
          </cell>
          <cell r="M72" t="str">
            <v>TDC-05-009</v>
          </cell>
          <cell r="N72" t="str">
            <v>Form IIIC</v>
          </cell>
          <cell r="O72" t="str">
            <v>97000-05-DD-0054 / 2</v>
          </cell>
          <cell r="P72" t="str">
            <v>660 x 406.4</v>
          </cell>
          <cell r="Q72" t="str">
            <v>134 x 67</v>
          </cell>
          <cell r="R72">
            <v>498</v>
          </cell>
          <cell r="S72">
            <v>2</v>
          </cell>
          <cell r="U72">
            <v>1201.8</v>
          </cell>
          <cell r="V72" t="str">
            <v>Technoforge</v>
          </cell>
          <cell r="W72" t="str">
            <v>L&amp;T-MHI/JP/2010-0014</v>
          </cell>
          <cell r="X72">
            <v>40481</v>
          </cell>
          <cell r="AB72" t="str">
            <v>30.10.2010</v>
          </cell>
        </row>
        <row r="73">
          <cell r="G73" t="str">
            <v>12400-004/3</v>
          </cell>
          <cell r="H73">
            <v>49</v>
          </cell>
          <cell r="I73" t="str">
            <v xml:space="preserve">Concentric Reducer </v>
          </cell>
          <cell r="K73" t="str">
            <v>SA-182F12-2</v>
          </cell>
          <cell r="M73" t="str">
            <v>TDC-05-009</v>
          </cell>
          <cell r="N73" t="str">
            <v>Form IIIC</v>
          </cell>
          <cell r="O73" t="str">
            <v>97000-05-DD-0054 / 3</v>
          </cell>
          <cell r="P73" t="str">
            <v>168.3 x 114.3</v>
          </cell>
          <cell r="Q73" t="str">
            <v>32.5 x 25</v>
          </cell>
          <cell r="R73">
            <v>160</v>
          </cell>
          <cell r="S73">
            <v>76</v>
          </cell>
          <cell r="U73">
            <v>927.19999999999993</v>
          </cell>
          <cell r="V73" t="str">
            <v>Technoforge</v>
          </cell>
          <cell r="W73" t="str">
            <v>L&amp;T-MHI/JP/2010-0014</v>
          </cell>
          <cell r="X73">
            <v>40466</v>
          </cell>
          <cell r="AB73" t="str">
            <v>15.10.2010</v>
          </cell>
        </row>
        <row r="74">
          <cell r="G74" t="str">
            <v>12400-004/4</v>
          </cell>
          <cell r="H74">
            <v>50</v>
          </cell>
          <cell r="I74" t="str">
            <v xml:space="preserve">Concentric Reducer </v>
          </cell>
          <cell r="K74" t="str">
            <v>SA-182F12-2</v>
          </cell>
          <cell r="M74" t="str">
            <v>TDC-05-009</v>
          </cell>
          <cell r="N74" t="str">
            <v>Form IIIC</v>
          </cell>
          <cell r="O74" t="str">
            <v>97000-05-DD-0054 / 4</v>
          </cell>
          <cell r="P74" t="str">
            <v>457 x 323.8</v>
          </cell>
          <cell r="Q74" t="str">
            <v>72 x 55</v>
          </cell>
          <cell r="R74">
            <v>298</v>
          </cell>
          <cell r="S74">
            <v>2</v>
          </cell>
          <cell r="U74">
            <v>315</v>
          </cell>
          <cell r="V74" t="str">
            <v>Technoforge</v>
          </cell>
          <cell r="W74" t="str">
            <v>L&amp;T-MHI/JP/2010-0014</v>
          </cell>
          <cell r="X74">
            <v>40481</v>
          </cell>
          <cell r="AB74" t="str">
            <v>30.10.2010</v>
          </cell>
        </row>
        <row r="75">
          <cell r="G75" t="str">
            <v>12400-005/1</v>
          </cell>
          <cell r="H75" t="str">
            <v>51</v>
          </cell>
          <cell r="I75" t="str">
            <v>Radiographing Plug</v>
          </cell>
          <cell r="K75" t="str">
            <v>SA-105</v>
          </cell>
          <cell r="M75" t="str">
            <v>TDC-05-009</v>
          </cell>
          <cell r="N75" t="str">
            <v>Form IIIC</v>
          </cell>
          <cell r="O75" t="str">
            <v>97000-05-DD-0062/1</v>
          </cell>
          <cell r="P75">
            <v>46</v>
          </cell>
          <cell r="Q75" t="str">
            <v>₋</v>
          </cell>
          <cell r="R75">
            <v>40</v>
          </cell>
          <cell r="S75">
            <v>19</v>
          </cell>
          <cell r="U75">
            <v>9.8800000000000008</v>
          </cell>
          <cell r="V75" t="str">
            <v>Technoforge</v>
          </cell>
          <cell r="W75" t="str">
            <v>L&amp;T-MHI/JP/2010-0014</v>
          </cell>
          <cell r="X75" t="str">
            <v>Already Offered</v>
          </cell>
          <cell r="AB75" t="str">
            <v>15.10.2010</v>
          </cell>
        </row>
        <row r="76">
          <cell r="G76" t="str">
            <v>12400-005/2</v>
          </cell>
          <cell r="H76" t="str">
            <v>52</v>
          </cell>
          <cell r="I76" t="str">
            <v>Radiographing Plug</v>
          </cell>
          <cell r="K76" t="str">
            <v>SA-182F12-2</v>
          </cell>
          <cell r="M76" t="str">
            <v>TDC-05-009</v>
          </cell>
          <cell r="N76" t="str">
            <v>Form IIIC</v>
          </cell>
          <cell r="O76" t="str">
            <v>97000-05-DD-0062/2</v>
          </cell>
          <cell r="P76">
            <v>42</v>
          </cell>
          <cell r="Q76" t="str">
            <v>₋</v>
          </cell>
          <cell r="R76">
            <v>40</v>
          </cell>
          <cell r="S76">
            <v>69</v>
          </cell>
          <cell r="U76">
            <v>30.36</v>
          </cell>
          <cell r="V76" t="str">
            <v>Technoforge</v>
          </cell>
          <cell r="W76" t="str">
            <v>L&amp;T-MHI/JP/2010-0014</v>
          </cell>
          <cell r="X76">
            <v>40473</v>
          </cell>
          <cell r="AB76" t="str">
            <v>15.10.2010</v>
          </cell>
        </row>
        <row r="77">
          <cell r="G77" t="str">
            <v>12400-006/1</v>
          </cell>
          <cell r="H77">
            <v>53</v>
          </cell>
          <cell r="I77" t="str">
            <v>Forging</v>
          </cell>
          <cell r="K77" t="str">
            <v>SA-105</v>
          </cell>
          <cell r="M77" t="str">
            <v>TDC-05-009</v>
          </cell>
          <cell r="N77" t="str">
            <v>Form IIIC</v>
          </cell>
          <cell r="O77" t="str">
            <v>97000-05-DD-0074 / 1</v>
          </cell>
          <cell r="P77">
            <v>200</v>
          </cell>
          <cell r="Q77">
            <v>52</v>
          </cell>
          <cell r="R77">
            <v>294</v>
          </cell>
          <cell r="S77">
            <v>6</v>
          </cell>
          <cell r="U77">
            <v>334.79824229671334</v>
          </cell>
          <cell r="V77" t="str">
            <v>Technoforge</v>
          </cell>
          <cell r="W77" t="str">
            <v>L&amp;T-MHI/JP/2010-0014</v>
          </cell>
          <cell r="X77">
            <v>40489</v>
          </cell>
          <cell r="AB77" t="str">
            <v>15.10.2010</v>
          </cell>
        </row>
        <row r="78">
          <cell r="G78" t="str">
            <v>12400-006/2</v>
          </cell>
          <cell r="H78">
            <v>54</v>
          </cell>
          <cell r="I78" t="str">
            <v>Forging</v>
          </cell>
          <cell r="K78" t="str">
            <v>SA-105</v>
          </cell>
          <cell r="M78" t="str">
            <v>TDC-05-009</v>
          </cell>
          <cell r="N78" t="str">
            <v>Form IIIC</v>
          </cell>
          <cell r="O78" t="str">
            <v>97000-05-DD-0075 / 1</v>
          </cell>
          <cell r="P78">
            <v>92.1</v>
          </cell>
          <cell r="Q78">
            <v>27</v>
          </cell>
          <cell r="R78">
            <v>210</v>
          </cell>
          <cell r="S78">
            <v>1</v>
          </cell>
          <cell r="U78">
            <v>9.1029797557935641</v>
          </cell>
          <cell r="V78" t="str">
            <v>Technoforge</v>
          </cell>
          <cell r="W78" t="str">
            <v>L&amp;T-MHI/JP/2010-0014</v>
          </cell>
          <cell r="X78">
            <v>40466</v>
          </cell>
          <cell r="AB78" t="str">
            <v>15.10.2010</v>
          </cell>
        </row>
        <row r="79">
          <cell r="G79" t="str">
            <v>12400-006/3</v>
          </cell>
          <cell r="H79">
            <v>55</v>
          </cell>
          <cell r="I79" t="str">
            <v>Forging</v>
          </cell>
          <cell r="K79" t="str">
            <v>SA-182F12-2</v>
          </cell>
          <cell r="M79" t="str">
            <v>TDC-05-009</v>
          </cell>
          <cell r="N79" t="str">
            <v>Form IIIC</v>
          </cell>
          <cell r="O79" t="str">
            <v>97000-05-DD-0075 / 2</v>
          </cell>
          <cell r="P79">
            <v>92.1</v>
          </cell>
          <cell r="Q79">
            <v>28.6</v>
          </cell>
          <cell r="R79">
            <v>220</v>
          </cell>
          <cell r="S79">
            <v>4</v>
          </cell>
          <cell r="U79">
            <v>39.413223856818</v>
          </cell>
          <cell r="V79" t="str">
            <v>Technoforge</v>
          </cell>
          <cell r="W79" t="str">
            <v>L&amp;T-MHI/JP/2010-0014</v>
          </cell>
          <cell r="X79">
            <v>40489</v>
          </cell>
          <cell r="AB79" t="str">
            <v>15.10.2010</v>
          </cell>
        </row>
        <row r="80">
          <cell r="G80" t="str">
            <v>12400-006/4</v>
          </cell>
          <cell r="H80">
            <v>56</v>
          </cell>
          <cell r="I80" t="str">
            <v>Forging</v>
          </cell>
          <cell r="K80" t="str">
            <v>SA-182F12-2</v>
          </cell>
          <cell r="M80" t="str">
            <v>TDC-05-009</v>
          </cell>
          <cell r="N80" t="str">
            <v>Form IIIC</v>
          </cell>
          <cell r="O80" t="str">
            <v>97000-05-DD-0075 / 3</v>
          </cell>
          <cell r="P80">
            <v>92.1</v>
          </cell>
          <cell r="Q80">
            <v>28.6</v>
          </cell>
          <cell r="R80">
            <v>211</v>
          </cell>
          <cell r="S80">
            <v>2</v>
          </cell>
          <cell r="U80">
            <v>18.900432349519544</v>
          </cell>
          <cell r="V80" t="str">
            <v>Technoforge</v>
          </cell>
          <cell r="W80" t="str">
            <v>L&amp;T-MHI/JP/2010-0014</v>
          </cell>
          <cell r="X80" t="str">
            <v>Cancellation Removed To be Inspected by 30-10-2010</v>
          </cell>
          <cell r="AB80" t="str">
            <v>15.10.2010</v>
          </cell>
        </row>
        <row r="81">
          <cell r="G81" t="str">
            <v>12400-006/5</v>
          </cell>
          <cell r="H81">
            <v>57</v>
          </cell>
          <cell r="I81" t="str">
            <v>Forging</v>
          </cell>
          <cell r="K81" t="str">
            <v>SA-182F12-2</v>
          </cell>
          <cell r="M81" t="str">
            <v>TDC-05-009</v>
          </cell>
          <cell r="N81" t="str">
            <v>Form IIIC</v>
          </cell>
          <cell r="O81" t="str">
            <v>97000-05-DD-0075 / 4</v>
          </cell>
          <cell r="P81">
            <v>52</v>
          </cell>
          <cell r="Q81">
            <v>15.2</v>
          </cell>
          <cell r="R81">
            <v>120</v>
          </cell>
          <cell r="S81">
            <v>4</v>
          </cell>
          <cell r="U81">
            <v>6.6214358129707662</v>
          </cell>
          <cell r="V81" t="str">
            <v>Technoforge</v>
          </cell>
          <cell r="W81" t="str">
            <v>L&amp;T-MHI/JP/2010-0014</v>
          </cell>
          <cell r="X81">
            <v>40466</v>
          </cell>
          <cell r="AB81" t="str">
            <v>15.10.2010</v>
          </cell>
        </row>
        <row r="82">
          <cell r="G82" t="str">
            <v>12400-006/6</v>
          </cell>
          <cell r="H82">
            <v>58</v>
          </cell>
          <cell r="I82" t="str">
            <v>Forging</v>
          </cell>
          <cell r="K82" t="str">
            <v>SA-182F12-2</v>
          </cell>
          <cell r="M82" t="str">
            <v>TDC-05-009</v>
          </cell>
          <cell r="N82" t="str">
            <v>Form IIIC</v>
          </cell>
          <cell r="O82" t="str">
            <v>97000-05-DD-0076 / 1</v>
          </cell>
          <cell r="P82">
            <v>364</v>
          </cell>
          <cell r="Q82">
            <v>80</v>
          </cell>
          <cell r="R82">
            <v>294</v>
          </cell>
          <cell r="S82">
            <v>4</v>
          </cell>
          <cell r="U82">
            <v>658.92377555278301</v>
          </cell>
          <cell r="V82" t="str">
            <v>Technoforge</v>
          </cell>
          <cell r="W82" t="str">
            <v>L&amp;T-MHI/JP/2010-0014</v>
          </cell>
          <cell r="X82">
            <v>40481</v>
          </cell>
          <cell r="AB82" t="str">
            <v>30.10.2010</v>
          </cell>
        </row>
        <row r="83">
          <cell r="G83" t="str">
            <v>12400-006/7</v>
          </cell>
          <cell r="H83">
            <v>59</v>
          </cell>
          <cell r="I83" t="str">
            <v>Forging</v>
          </cell>
          <cell r="K83" t="str">
            <v>SA-182F12-2</v>
          </cell>
          <cell r="M83" t="str">
            <v>TDC-05-009</v>
          </cell>
          <cell r="N83" t="str">
            <v>Form IIIC</v>
          </cell>
          <cell r="O83" t="str">
            <v>97000-05-DD-0076 / 2</v>
          </cell>
          <cell r="P83">
            <v>364</v>
          </cell>
          <cell r="Q83">
            <v>80</v>
          </cell>
          <cell r="R83">
            <v>511</v>
          </cell>
          <cell r="S83">
            <v>2</v>
          </cell>
          <cell r="U83">
            <v>572.63613827801385</v>
          </cell>
          <cell r="V83" t="str">
            <v>Technoforge</v>
          </cell>
          <cell r="W83" t="str">
            <v>L&amp;T-MHI/JP/2010-0014</v>
          </cell>
          <cell r="X83">
            <v>40489</v>
          </cell>
          <cell r="AB83" t="str">
            <v>30.10.2010</v>
          </cell>
        </row>
        <row r="84">
          <cell r="G84" t="str">
            <v>12400-006/8</v>
          </cell>
          <cell r="H84">
            <v>60</v>
          </cell>
          <cell r="I84" t="str">
            <v>Forging</v>
          </cell>
          <cell r="K84" t="str">
            <v>SA-182F12-2</v>
          </cell>
          <cell r="M84" t="str">
            <v>TDC-05-009</v>
          </cell>
          <cell r="N84" t="str">
            <v>Form IIIC</v>
          </cell>
          <cell r="O84" t="str">
            <v>97000-05-DD-0077 / 1</v>
          </cell>
          <cell r="P84">
            <v>120.1</v>
          </cell>
          <cell r="Q84">
            <v>35.6</v>
          </cell>
          <cell r="R84">
            <v>218</v>
          </cell>
          <cell r="S84">
            <v>2</v>
          </cell>
          <cell r="U84">
            <v>32.345414851661921</v>
          </cell>
          <cell r="V84" t="str">
            <v>Technoforge</v>
          </cell>
          <cell r="W84" t="str">
            <v>L&amp;T-MHI/JP/2010-0014</v>
          </cell>
          <cell r="X84">
            <v>40504</v>
          </cell>
          <cell r="AB84" t="str">
            <v>15.10.2010</v>
          </cell>
        </row>
        <row r="85">
          <cell r="G85" t="str">
            <v>12400-006/9</v>
          </cell>
          <cell r="H85">
            <v>9</v>
          </cell>
          <cell r="I85" t="str">
            <v>Forging</v>
          </cell>
          <cell r="K85" t="str">
            <v>SA-182F12-2</v>
          </cell>
          <cell r="M85" t="str">
            <v>TDC-05-009</v>
          </cell>
          <cell r="N85" t="str">
            <v>Form IIIC</v>
          </cell>
          <cell r="O85" t="str">
            <v>97000-05-DD-0078 / 1</v>
          </cell>
          <cell r="P85">
            <v>92.1</v>
          </cell>
          <cell r="Q85">
            <v>28.6</v>
          </cell>
          <cell r="R85">
            <v>178</v>
          </cell>
          <cell r="S85">
            <v>20</v>
          </cell>
          <cell r="U85">
            <v>159.4444056025819</v>
          </cell>
          <cell r="V85" t="str">
            <v>Technoforge</v>
          </cell>
          <cell r="W85" t="str">
            <v>L&amp;T-MHI/JP/2010-0014</v>
          </cell>
          <cell r="X85">
            <v>40504</v>
          </cell>
          <cell r="AB85" t="str">
            <v>30.10.2010</v>
          </cell>
        </row>
        <row r="86">
          <cell r="G86" t="str">
            <v>12400-007/1</v>
          </cell>
          <cell r="H86" t="str">
            <v>4</v>
          </cell>
          <cell r="I86" t="str">
            <v>LR Elbow</v>
          </cell>
          <cell r="K86" t="str">
            <v>SA-234WP12-1</v>
          </cell>
          <cell r="M86" t="str">
            <v>₋</v>
          </cell>
          <cell r="N86" t="str">
            <v>Form IIIC</v>
          </cell>
          <cell r="O86" t="str">
            <v>97000-05-DD-0083 /1</v>
          </cell>
          <cell r="P86">
            <v>168.3</v>
          </cell>
          <cell r="Q86">
            <v>32.5</v>
          </cell>
          <cell r="R86" t="str">
            <v>₋</v>
          </cell>
          <cell r="S86">
            <v>12</v>
          </cell>
          <cell r="T86">
            <v>6.5139963828276066</v>
          </cell>
          <cell r="U86">
            <v>78.167956593931279</v>
          </cell>
          <cell r="V86" t="str">
            <v>S&amp;G</v>
          </cell>
          <cell r="W86" t="str">
            <v>L&amp;T-MHI/JP/2010-0018</v>
          </cell>
          <cell r="X86">
            <v>40412</v>
          </cell>
          <cell r="AB86" t="str">
            <v>30.08.2010</v>
          </cell>
        </row>
        <row r="87">
          <cell r="G87" t="str">
            <v>12400-007/2</v>
          </cell>
          <cell r="H87" t="str">
            <v>5</v>
          </cell>
          <cell r="I87" t="str">
            <v>LR Elbow</v>
          </cell>
          <cell r="K87" t="str">
            <v>SA-234WP12-1</v>
          </cell>
          <cell r="M87" t="str">
            <v>₋</v>
          </cell>
          <cell r="N87" t="str">
            <v>Form IIIC</v>
          </cell>
          <cell r="O87" t="str">
            <v>97000-05-DD-0083 / 2</v>
          </cell>
          <cell r="P87">
            <v>168.3</v>
          </cell>
          <cell r="Q87">
            <v>32.5</v>
          </cell>
          <cell r="R87" t="str">
            <v>₋</v>
          </cell>
          <cell r="S87">
            <v>68</v>
          </cell>
          <cell r="T87">
            <v>39.083978296965647</v>
          </cell>
          <cell r="U87">
            <v>2657.7105241936638</v>
          </cell>
          <cell r="V87" t="str">
            <v>S&amp;G</v>
          </cell>
          <cell r="W87" t="str">
            <v>L&amp;T-MHI/JP/2010-0018</v>
          </cell>
          <cell r="X87">
            <v>40420</v>
          </cell>
          <cell r="AB87" t="str">
            <v>30.08.2010</v>
          </cell>
        </row>
        <row r="88">
          <cell r="G88" t="str">
            <v>12400-007/3</v>
          </cell>
          <cell r="H88" t="str">
            <v>6</v>
          </cell>
          <cell r="I88" t="str">
            <v>LR Elbow</v>
          </cell>
          <cell r="K88" t="str">
            <v>SA-234WP12-1</v>
          </cell>
          <cell r="M88" t="str">
            <v>₋</v>
          </cell>
          <cell r="N88" t="str">
            <v>Form IIIC</v>
          </cell>
          <cell r="O88" t="str">
            <v>97000-05-DD-0083 /3</v>
          </cell>
          <cell r="P88">
            <v>168.3</v>
          </cell>
          <cell r="Q88">
            <v>32.5</v>
          </cell>
          <cell r="R88" t="str">
            <v>₋</v>
          </cell>
          <cell r="S88">
            <v>4</v>
          </cell>
          <cell r="T88">
            <v>19.541989148482823</v>
          </cell>
          <cell r="U88">
            <v>78.167956593931294</v>
          </cell>
          <cell r="V88" t="str">
            <v>S&amp;G</v>
          </cell>
          <cell r="W88" t="str">
            <v>L&amp;T-MHI/JP/2010-0018</v>
          </cell>
          <cell r="X88">
            <v>40420</v>
          </cell>
          <cell r="AB88" t="str">
            <v>30.08.2010</v>
          </cell>
        </row>
        <row r="89">
          <cell r="G89" t="str">
            <v>12400-007/4</v>
          </cell>
          <cell r="H89" t="str">
            <v>7</v>
          </cell>
          <cell r="I89" t="str">
            <v>LR Elbow</v>
          </cell>
          <cell r="K89" t="str">
            <v>SA-234WP12-1</v>
          </cell>
          <cell r="M89" t="str">
            <v>₋</v>
          </cell>
          <cell r="N89" t="str">
            <v>Form IIIC</v>
          </cell>
          <cell r="O89" t="str">
            <v>97000-05-DD-0083 /4</v>
          </cell>
          <cell r="P89">
            <v>168.3</v>
          </cell>
          <cell r="Q89">
            <v>32.5</v>
          </cell>
          <cell r="R89" t="str">
            <v>₋</v>
          </cell>
          <cell r="S89">
            <v>4</v>
          </cell>
          <cell r="T89">
            <v>32.591695235414129</v>
          </cell>
          <cell r="U89">
            <v>130.36678094165651</v>
          </cell>
          <cell r="V89" t="str">
            <v>S&amp;G</v>
          </cell>
          <cell r="W89" t="str">
            <v>L&amp;T-MHI/JP/2010-0018</v>
          </cell>
          <cell r="X89">
            <v>40420</v>
          </cell>
          <cell r="AB89" t="str">
            <v>30.08.2010</v>
          </cell>
        </row>
        <row r="90">
          <cell r="G90" t="str">
            <v>12400-007/5</v>
          </cell>
          <cell r="H90" t="str">
            <v>8</v>
          </cell>
          <cell r="I90" t="str">
            <v>LR Elbow</v>
          </cell>
          <cell r="K90" t="str">
            <v>SA-234WP12-1</v>
          </cell>
          <cell r="M90" t="str">
            <v>₋</v>
          </cell>
          <cell r="N90" t="str">
            <v>Form IIIC</v>
          </cell>
          <cell r="O90" t="str">
            <v>97000-05-DD-0083 /5</v>
          </cell>
          <cell r="P90">
            <v>168.3</v>
          </cell>
          <cell r="Q90">
            <v>32.5</v>
          </cell>
          <cell r="R90" t="str">
            <v>₋</v>
          </cell>
          <cell r="S90">
            <v>4</v>
          </cell>
          <cell r="T90">
            <v>19.876374296134639</v>
          </cell>
          <cell r="U90">
            <v>79.505497184538555</v>
          </cell>
          <cell r="V90" t="str">
            <v>S&amp;G</v>
          </cell>
          <cell r="W90" t="str">
            <v>L&amp;T-MHI/JP/2010-0018</v>
          </cell>
          <cell r="X90">
            <v>40420</v>
          </cell>
          <cell r="AB90" t="str">
            <v>30.08.2010</v>
          </cell>
        </row>
        <row r="91">
          <cell r="G91" t="str">
            <v>12400-007/7</v>
          </cell>
          <cell r="H91" t="str">
            <v>22</v>
          </cell>
          <cell r="I91" t="str">
            <v>LR Elbow</v>
          </cell>
          <cell r="K91" t="str">
            <v>SA-234WP12-1</v>
          </cell>
          <cell r="M91" t="str">
            <v>₋</v>
          </cell>
          <cell r="N91" t="str">
            <v>Form IIIC</v>
          </cell>
          <cell r="O91" t="str">
            <v>97000-05-DD-0083 /7</v>
          </cell>
          <cell r="P91">
            <v>168.3</v>
          </cell>
          <cell r="Q91">
            <v>32.5</v>
          </cell>
          <cell r="R91" t="str">
            <v>₋</v>
          </cell>
          <cell r="S91">
            <v>32</v>
          </cell>
          <cell r="T91">
            <v>39.083978296965647</v>
          </cell>
          <cell r="U91">
            <v>1250.6873055029007</v>
          </cell>
          <cell r="V91" t="str">
            <v>S&amp;G</v>
          </cell>
          <cell r="W91" t="str">
            <v>L&amp;T-MHI/JP/2010-0018</v>
          </cell>
          <cell r="X91">
            <v>40451</v>
          </cell>
          <cell r="AB91" t="str">
            <v>20.09.2010</v>
          </cell>
        </row>
        <row r="92">
          <cell r="G92" t="str">
            <v>12400-007/8</v>
          </cell>
          <cell r="H92" t="str">
            <v>9</v>
          </cell>
          <cell r="I92" t="str">
            <v>LR Elbow</v>
          </cell>
          <cell r="K92" t="str">
            <v>SA-234WP12-1</v>
          </cell>
          <cell r="M92" t="str">
            <v>₋</v>
          </cell>
          <cell r="N92" t="str">
            <v>Form IIIC</v>
          </cell>
          <cell r="O92" t="str">
            <v>97000-05-DD-0083 /8</v>
          </cell>
          <cell r="P92">
            <v>168.3</v>
          </cell>
          <cell r="Q92">
            <v>32.5</v>
          </cell>
          <cell r="R92" t="str">
            <v>₋</v>
          </cell>
          <cell r="S92">
            <v>6</v>
          </cell>
          <cell r="T92">
            <v>17.370657020873619</v>
          </cell>
          <cell r="U92">
            <v>104.22394212524171</v>
          </cell>
          <cell r="V92" t="str">
            <v>S&amp;G</v>
          </cell>
          <cell r="W92" t="str">
            <v>L&amp;T-MHI/JP/2010-0018</v>
          </cell>
          <cell r="X92">
            <v>40420</v>
          </cell>
          <cell r="AB92" t="str">
            <v>30.08.2010</v>
          </cell>
        </row>
        <row r="93">
          <cell r="G93" t="str">
            <v>12400-007/9</v>
          </cell>
          <cell r="H93" t="str">
            <v>10</v>
          </cell>
          <cell r="I93" t="str">
            <v>LR Elbow</v>
          </cell>
          <cell r="K93" t="str">
            <v>SA-234WP12-1</v>
          </cell>
          <cell r="M93" t="str">
            <v>₋</v>
          </cell>
          <cell r="N93" t="str">
            <v>Form IIIC</v>
          </cell>
          <cell r="O93" t="str">
            <v>97000-05-DD-0083 /9</v>
          </cell>
          <cell r="P93">
            <v>168.3</v>
          </cell>
          <cell r="Q93">
            <v>32.5</v>
          </cell>
          <cell r="R93" t="str">
            <v>₋</v>
          </cell>
          <cell r="S93">
            <v>2</v>
          </cell>
          <cell r="T93">
            <v>6.5139963828276066</v>
          </cell>
          <cell r="U93">
            <v>13.027992765655213</v>
          </cell>
          <cell r="V93" t="str">
            <v>S&amp;G</v>
          </cell>
          <cell r="W93" t="str">
            <v>L&amp;T-MHI/JP/2010-0018</v>
          </cell>
          <cell r="X93">
            <v>40441</v>
          </cell>
          <cell r="AB93" t="str">
            <v>20.09.2010</v>
          </cell>
        </row>
        <row r="94">
          <cell r="G94" t="str">
            <v>12400-007/11</v>
          </cell>
          <cell r="H94" t="str">
            <v>21</v>
          </cell>
          <cell r="I94" t="str">
            <v>LR Elbow</v>
          </cell>
          <cell r="K94" t="str">
            <v>SA-234WP12-1</v>
          </cell>
          <cell r="M94" t="str">
            <v>₋</v>
          </cell>
          <cell r="N94" t="str">
            <v>Form IIIC</v>
          </cell>
          <cell r="O94" t="str">
            <v>97000-05-DD-0083 /11</v>
          </cell>
          <cell r="P94">
            <v>168.3</v>
          </cell>
          <cell r="Q94">
            <v>32.5</v>
          </cell>
          <cell r="R94" t="str">
            <v>₋</v>
          </cell>
          <cell r="S94">
            <v>24</v>
          </cell>
          <cell r="T94">
            <v>39.083978296965647</v>
          </cell>
          <cell r="U94">
            <v>938.01547912717547</v>
          </cell>
          <cell r="V94" t="str">
            <v>S&amp;G</v>
          </cell>
          <cell r="W94" t="str">
            <v>L&amp;T-MHI/JP/2010-0018</v>
          </cell>
          <cell r="X94">
            <v>40441</v>
          </cell>
          <cell r="AB94" t="str">
            <v>20.09.2010</v>
          </cell>
        </row>
        <row r="95">
          <cell r="G95" t="str">
            <v>12400-007/12</v>
          </cell>
          <cell r="H95" t="str">
            <v>11</v>
          </cell>
          <cell r="I95" t="str">
            <v>LR Elbow</v>
          </cell>
          <cell r="K95" t="str">
            <v>SA-234WP12-1</v>
          </cell>
          <cell r="M95" t="str">
            <v>₋</v>
          </cell>
          <cell r="N95" t="str">
            <v>Form IIIC</v>
          </cell>
          <cell r="O95" t="str">
            <v>97000-05-DD-0083 /12</v>
          </cell>
          <cell r="P95">
            <v>168.3</v>
          </cell>
          <cell r="Q95">
            <v>32.5</v>
          </cell>
          <cell r="R95" t="str">
            <v>₋</v>
          </cell>
          <cell r="S95">
            <v>10</v>
          </cell>
          <cell r="T95">
            <v>19.541989148482823</v>
          </cell>
          <cell r="U95">
            <v>195.41989148482824</v>
          </cell>
          <cell r="V95" t="str">
            <v>S&amp;G</v>
          </cell>
          <cell r="W95" t="str">
            <v>L&amp;T-MHI/JP/2010-0018</v>
          </cell>
          <cell r="X95">
            <v>40420</v>
          </cell>
          <cell r="AB95" t="str">
            <v>30.08.2010</v>
          </cell>
        </row>
        <row r="96">
          <cell r="G96" t="str">
            <v>12400-007/13</v>
          </cell>
          <cell r="H96" t="str">
            <v>12</v>
          </cell>
          <cell r="I96" t="str">
            <v>LR Elbow</v>
          </cell>
          <cell r="K96" t="str">
            <v>SA-234WP12-1</v>
          </cell>
          <cell r="M96" t="str">
            <v>₋</v>
          </cell>
          <cell r="N96" t="str">
            <v>Form IIIC</v>
          </cell>
          <cell r="O96" t="str">
            <v>97000-05-DD-0083 /13</v>
          </cell>
          <cell r="P96">
            <v>168.3</v>
          </cell>
          <cell r="Q96">
            <v>32.5</v>
          </cell>
          <cell r="R96" t="str">
            <v>₋</v>
          </cell>
          <cell r="S96">
            <v>2</v>
          </cell>
          <cell r="T96">
            <v>8.6853285104368094</v>
          </cell>
          <cell r="U96">
            <v>17.370657020873619</v>
          </cell>
          <cell r="V96" t="str">
            <v>S&amp;G</v>
          </cell>
          <cell r="W96" t="str">
            <v>L&amp;T-MHI/JP/2010-0018</v>
          </cell>
          <cell r="X96">
            <v>40420</v>
          </cell>
          <cell r="AB96" t="str">
            <v>30.08.2010</v>
          </cell>
        </row>
        <row r="97">
          <cell r="G97" t="str">
            <v>12400-007/14</v>
          </cell>
          <cell r="H97" t="str">
            <v>13</v>
          </cell>
          <cell r="I97" t="str">
            <v>LR Elbow</v>
          </cell>
          <cell r="K97" t="str">
            <v>SA-234WP12-1</v>
          </cell>
          <cell r="M97" t="str">
            <v>₋</v>
          </cell>
          <cell r="N97" t="str">
            <v>Form IIIC</v>
          </cell>
          <cell r="O97" t="str">
            <v>97000-05-DD-0083 /14</v>
          </cell>
          <cell r="P97">
            <v>168.3</v>
          </cell>
          <cell r="Q97">
            <v>32.5</v>
          </cell>
          <cell r="R97" t="str">
            <v>₋</v>
          </cell>
          <cell r="S97">
            <v>2</v>
          </cell>
          <cell r="T97">
            <v>6.5139963828276066</v>
          </cell>
          <cell r="U97">
            <v>13.027992765655213</v>
          </cell>
          <cell r="V97" t="str">
            <v>S&amp;G</v>
          </cell>
          <cell r="W97" t="str">
            <v>L&amp;T-MHI/JP/2010-0018</v>
          </cell>
          <cell r="X97">
            <v>40420</v>
          </cell>
          <cell r="AB97" t="str">
            <v>20.09.2010</v>
          </cell>
        </row>
        <row r="98">
          <cell r="G98" t="str">
            <v>12400-007/34</v>
          </cell>
          <cell r="H98" t="str">
            <v>14</v>
          </cell>
          <cell r="I98" t="str">
            <v>LR Elbow</v>
          </cell>
          <cell r="K98" t="str">
            <v>SA-234WP12-1</v>
          </cell>
          <cell r="M98" t="str">
            <v>₋</v>
          </cell>
          <cell r="N98" t="str">
            <v>Form IIIC</v>
          </cell>
          <cell r="O98" t="str">
            <v>97000-05-DD-0083 / 34</v>
          </cell>
          <cell r="P98">
            <v>168.3</v>
          </cell>
          <cell r="Q98">
            <v>32.5</v>
          </cell>
          <cell r="R98" t="str">
            <v>₋</v>
          </cell>
          <cell r="S98">
            <v>28</v>
          </cell>
          <cell r="T98">
            <v>39.083978296965647</v>
          </cell>
          <cell r="U98">
            <v>1094.3513923150381</v>
          </cell>
          <cell r="V98" t="str">
            <v>S&amp;G</v>
          </cell>
          <cell r="W98" t="str">
            <v>L&amp;T-MHI/JP/2010-0018</v>
          </cell>
          <cell r="X98">
            <v>40441</v>
          </cell>
          <cell r="AB98" t="str">
            <v>20.09.2010</v>
          </cell>
        </row>
        <row r="99">
          <cell r="G99" t="str">
            <v>12400-007/35</v>
          </cell>
          <cell r="H99" t="str">
            <v>15</v>
          </cell>
          <cell r="I99" t="str">
            <v>LR Elbow</v>
          </cell>
          <cell r="K99" t="str">
            <v>SA-234WP12-1</v>
          </cell>
          <cell r="M99" t="str">
            <v>₋</v>
          </cell>
          <cell r="N99" t="str">
            <v>Form IIIC</v>
          </cell>
          <cell r="O99" t="str">
            <v>97000-05-DD-0083 / 35</v>
          </cell>
          <cell r="P99">
            <v>168.3</v>
          </cell>
          <cell r="Q99">
            <v>32.5</v>
          </cell>
          <cell r="R99" t="str">
            <v>₋</v>
          </cell>
          <cell r="S99">
            <v>4</v>
          </cell>
          <cell r="T99">
            <v>19.541989148482823</v>
          </cell>
          <cell r="U99">
            <v>78.167956593931294</v>
          </cell>
          <cell r="V99" t="str">
            <v>S&amp;G</v>
          </cell>
          <cell r="W99" t="str">
            <v>L&amp;T-MHI/JP/2010-0018</v>
          </cell>
          <cell r="X99">
            <v>40420</v>
          </cell>
          <cell r="AB99" t="str">
            <v>30.08.2010</v>
          </cell>
        </row>
        <row r="100">
          <cell r="G100" t="str">
            <v>12400-007/36</v>
          </cell>
          <cell r="H100" t="str">
            <v>16</v>
          </cell>
          <cell r="I100" t="str">
            <v>LR Elbow</v>
          </cell>
          <cell r="K100" t="str">
            <v>SA-234WP12-1</v>
          </cell>
          <cell r="M100" t="str">
            <v>₋</v>
          </cell>
          <cell r="N100" t="str">
            <v>Form IIIC</v>
          </cell>
          <cell r="O100" t="str">
            <v>97000-05-DD-0083 / 36</v>
          </cell>
          <cell r="P100">
            <v>168.3</v>
          </cell>
          <cell r="Q100">
            <v>32.5</v>
          </cell>
          <cell r="R100" t="str">
            <v>₋</v>
          </cell>
          <cell r="S100">
            <v>12</v>
          </cell>
          <cell r="T100">
            <v>10.856660638046012</v>
          </cell>
          <cell r="U100">
            <v>130.27992765655216</v>
          </cell>
          <cell r="V100" t="str">
            <v>S&amp;G</v>
          </cell>
          <cell r="W100" t="str">
            <v>L&amp;T-MHI/JP/2010-0018</v>
          </cell>
          <cell r="X100">
            <v>40420</v>
          </cell>
          <cell r="AB100" t="str">
            <v>30.08.2010</v>
          </cell>
        </row>
        <row r="101">
          <cell r="G101" t="str">
            <v>12400-007/37</v>
          </cell>
          <cell r="H101" t="str">
            <v>17</v>
          </cell>
          <cell r="I101" t="str">
            <v>LR Elbow</v>
          </cell>
          <cell r="K101" t="str">
            <v>SA-234WP12-1</v>
          </cell>
          <cell r="M101" t="str">
            <v>₋</v>
          </cell>
          <cell r="N101" t="str">
            <v>Form IIIC</v>
          </cell>
          <cell r="O101" t="str">
            <v>97000-05-DD-0083 / 37</v>
          </cell>
          <cell r="P101">
            <v>168.3</v>
          </cell>
          <cell r="Q101">
            <v>32.5</v>
          </cell>
          <cell r="R101" t="str">
            <v>₋</v>
          </cell>
          <cell r="S101">
            <v>14</v>
          </cell>
          <cell r="T101">
            <v>8.6853285104368094</v>
          </cell>
          <cell r="U101">
            <v>121.59459914611533</v>
          </cell>
          <cell r="V101" t="str">
            <v>S&amp;G</v>
          </cell>
          <cell r="W101" t="str">
            <v>L&amp;T-MHI/JP/2010-0018</v>
          </cell>
          <cell r="X101">
            <v>40441</v>
          </cell>
          <cell r="AB101" t="str">
            <v>20.09.2010</v>
          </cell>
        </row>
        <row r="102">
          <cell r="G102" t="str">
            <v>12500-005/1</v>
          </cell>
          <cell r="H102" t="str">
            <v>18</v>
          </cell>
          <cell r="I102" t="str">
            <v>LR Elbow</v>
          </cell>
          <cell r="K102" t="str">
            <v>SA-234WPC</v>
          </cell>
          <cell r="M102" t="str">
            <v>₋</v>
          </cell>
          <cell r="N102" t="str">
            <v>Form IIIC</v>
          </cell>
          <cell r="O102" t="str">
            <v>97000-05-DD-0059 / 1</v>
          </cell>
          <cell r="P102">
            <v>508</v>
          </cell>
          <cell r="Q102">
            <v>68</v>
          </cell>
          <cell r="R102" t="str">
            <v>₋</v>
          </cell>
          <cell r="S102">
            <v>2</v>
          </cell>
          <cell r="T102">
            <v>853.75391887796661</v>
          </cell>
          <cell r="U102">
            <v>1707.5078377559332</v>
          </cell>
          <cell r="V102" t="str">
            <v>S&amp;G</v>
          </cell>
          <cell r="W102" t="str">
            <v>L&amp;T-MHI/JP/2010-0018</v>
          </cell>
          <cell r="X102">
            <v>40441</v>
          </cell>
          <cell r="AB102" t="str">
            <v>20.09.2010</v>
          </cell>
        </row>
        <row r="103">
          <cell r="G103" t="str">
            <v>12500-005/2</v>
          </cell>
          <cell r="H103" t="str">
            <v>19</v>
          </cell>
          <cell r="I103" t="str">
            <v>LR Elbow</v>
          </cell>
          <cell r="K103" t="str">
            <v>SA-234WPC</v>
          </cell>
          <cell r="M103" t="str">
            <v>₋</v>
          </cell>
          <cell r="N103" t="str">
            <v>Form IIIC</v>
          </cell>
          <cell r="O103" t="str">
            <v>97000-05-DD-0059 / 2</v>
          </cell>
          <cell r="P103">
            <v>508</v>
          </cell>
          <cell r="Q103">
            <v>68</v>
          </cell>
          <cell r="R103" t="str">
            <v>₋</v>
          </cell>
          <cell r="S103">
            <v>1</v>
          </cell>
          <cell r="T103">
            <v>883.19370918410334</v>
          </cell>
          <cell r="U103">
            <v>883.19370918410334</v>
          </cell>
          <cell r="V103" t="str">
            <v>S&amp;G</v>
          </cell>
          <cell r="W103" t="str">
            <v>L&amp;T-MHI/JP/2010-0018</v>
          </cell>
          <cell r="X103">
            <v>40441</v>
          </cell>
          <cell r="AB103" t="str">
            <v>20.09.2010</v>
          </cell>
        </row>
        <row r="104">
          <cell r="G104" t="str">
            <v>12500-005/3</v>
          </cell>
          <cell r="H104">
            <v>30</v>
          </cell>
          <cell r="I104" t="str">
            <v>LR Elbow</v>
          </cell>
          <cell r="K104" t="str">
            <v>SA-234WPC</v>
          </cell>
          <cell r="M104" t="str">
            <v>₋</v>
          </cell>
          <cell r="N104" t="str">
            <v>Form IIIC</v>
          </cell>
          <cell r="O104" t="str">
            <v>97000-05-DD-0059 / 3</v>
          </cell>
          <cell r="P104">
            <v>406.4</v>
          </cell>
          <cell r="Q104">
            <v>52</v>
          </cell>
          <cell r="R104" t="str">
            <v>₋</v>
          </cell>
          <cell r="S104">
            <v>1</v>
          </cell>
          <cell r="T104">
            <v>120.88681096117058</v>
          </cell>
          <cell r="U104">
            <v>120.88681096117058</v>
          </cell>
          <cell r="V104" t="str">
            <v>S&amp;G</v>
          </cell>
          <cell r="W104" t="str">
            <v>L&amp;T-MHI/JP/2010-0018</v>
          </cell>
          <cell r="X104">
            <v>40441</v>
          </cell>
          <cell r="AB104" t="str">
            <v>20.09.2010</v>
          </cell>
        </row>
        <row r="105">
          <cell r="G105" t="str">
            <v>12500-005/4</v>
          </cell>
          <cell r="H105">
            <v>27</v>
          </cell>
          <cell r="I105" t="str">
            <v>LR Elbow</v>
          </cell>
          <cell r="K105" t="str">
            <v>SA-234WPC</v>
          </cell>
          <cell r="M105" t="str">
            <v>₋</v>
          </cell>
          <cell r="N105" t="str">
            <v>Form IIIC</v>
          </cell>
          <cell r="O105" t="str">
            <v>97000-05-DD-0059 / 4</v>
          </cell>
          <cell r="P105">
            <v>406.4</v>
          </cell>
          <cell r="Q105">
            <v>62</v>
          </cell>
          <cell r="R105" t="str">
            <v>₋</v>
          </cell>
          <cell r="S105">
            <v>2</v>
          </cell>
          <cell r="T105">
            <v>252.12110472548565</v>
          </cell>
          <cell r="U105">
            <v>504.2422094509713</v>
          </cell>
          <cell r="V105" t="str">
            <v>S&amp;G</v>
          </cell>
          <cell r="W105" t="str">
            <v>L&amp;T-MHI/JP/2010-0018</v>
          </cell>
          <cell r="X105">
            <v>40420</v>
          </cell>
          <cell r="AB105" t="str">
            <v>30.08.2010</v>
          </cell>
        </row>
        <row r="106">
          <cell r="G106" t="str">
            <v>12500-005/5</v>
          </cell>
          <cell r="H106">
            <v>28</v>
          </cell>
          <cell r="I106" t="str">
            <v>LR Elbow</v>
          </cell>
          <cell r="K106" t="str">
            <v>SA-234WPC</v>
          </cell>
          <cell r="M106" t="str">
            <v>₋</v>
          </cell>
          <cell r="N106" t="str">
            <v>Form IIIC</v>
          </cell>
          <cell r="O106" t="str">
            <v>97000-05-DD-0059 / 5</v>
          </cell>
          <cell r="P106">
            <v>406.4</v>
          </cell>
          <cell r="Q106">
            <v>62</v>
          </cell>
          <cell r="R106" t="str">
            <v>₋</v>
          </cell>
          <cell r="S106">
            <v>5</v>
          </cell>
          <cell r="T106">
            <v>504.2422094509713</v>
          </cell>
          <cell r="U106">
            <v>2521.2110472548566</v>
          </cell>
          <cell r="V106" t="str">
            <v>S&amp;G</v>
          </cell>
          <cell r="W106" t="str">
            <v>L&amp;T-MHI/JP/2010-0018</v>
          </cell>
          <cell r="X106">
            <v>40420</v>
          </cell>
          <cell r="AB106" t="str">
            <v>30.08.2010</v>
          </cell>
        </row>
        <row r="107">
          <cell r="G107" t="str">
            <v>12500-006/1</v>
          </cell>
          <cell r="H107">
            <v>61</v>
          </cell>
          <cell r="I107" t="str">
            <v>Forgings</v>
          </cell>
          <cell r="K107" t="str">
            <v>SA-105</v>
          </cell>
          <cell r="M107" t="str">
            <v>TDC-05-009</v>
          </cell>
          <cell r="N107" t="str">
            <v>Form IIIC</v>
          </cell>
          <cell r="O107" t="str">
            <v>97000-05-DD-0071 / 1</v>
          </cell>
          <cell r="P107">
            <v>92.1</v>
          </cell>
          <cell r="Q107">
            <v>27</v>
          </cell>
          <cell r="R107">
            <v>210.2</v>
          </cell>
          <cell r="S107">
            <v>2</v>
          </cell>
          <cell r="U107">
            <v>18.223298520645777</v>
          </cell>
          <cell r="V107" t="str">
            <v>Technoforge</v>
          </cell>
          <cell r="W107" t="str">
            <v>L&amp;T-MHI/JP/2010-0014</v>
          </cell>
          <cell r="X107">
            <v>40504</v>
          </cell>
          <cell r="AB107" t="str">
            <v>15.10.2010</v>
          </cell>
        </row>
        <row r="108">
          <cell r="G108" t="str">
            <v>12500-006/2</v>
          </cell>
          <cell r="H108">
            <v>10</v>
          </cell>
          <cell r="I108" t="str">
            <v>Forgings</v>
          </cell>
          <cell r="K108" t="str">
            <v>SA-105</v>
          </cell>
          <cell r="M108" t="str">
            <v>TDC-05-009</v>
          </cell>
          <cell r="N108" t="str">
            <v>Form IIIC</v>
          </cell>
          <cell r="O108" t="str">
            <v>97000-05-DD-0071 / 2</v>
          </cell>
          <cell r="P108">
            <v>52</v>
          </cell>
          <cell r="Q108">
            <v>18.399999999999999</v>
          </cell>
          <cell r="R108">
            <v>120.4</v>
          </cell>
          <cell r="S108">
            <v>1</v>
          </cell>
          <cell r="U108">
            <v>1.8357059549907109</v>
          </cell>
          <cell r="V108" t="str">
            <v>Technoforge</v>
          </cell>
          <cell r="W108" t="str">
            <v>L&amp;T-MHI/JP/2010-0014</v>
          </cell>
          <cell r="X108">
            <v>40466</v>
          </cell>
          <cell r="AB108" t="str">
            <v>15.10.2010</v>
          </cell>
        </row>
        <row r="109">
          <cell r="G109" t="str">
            <v>12500-006/3</v>
          </cell>
          <cell r="H109">
            <v>62</v>
          </cell>
          <cell r="I109" t="str">
            <v>Forgings</v>
          </cell>
          <cell r="K109" t="str">
            <v>SA-105</v>
          </cell>
          <cell r="M109" t="str">
            <v>TDC-05-009</v>
          </cell>
          <cell r="N109" t="str">
            <v>Form IIIC</v>
          </cell>
          <cell r="O109" t="str">
            <v>97000-05-DD-0071 / 3</v>
          </cell>
          <cell r="P109">
            <v>52</v>
          </cell>
          <cell r="Q109">
            <v>15.7</v>
          </cell>
          <cell r="R109">
            <v>117.3</v>
          </cell>
          <cell r="S109">
            <v>1</v>
          </cell>
          <cell r="U109">
            <v>1.6486323558514822</v>
          </cell>
          <cell r="V109" t="str">
            <v>Technoforge</v>
          </cell>
          <cell r="W109" t="str">
            <v>L&amp;T-MHI/JP/2010-0014</v>
          </cell>
          <cell r="X109">
            <v>40489</v>
          </cell>
          <cell r="AB109" t="str">
            <v>15.10.2010</v>
          </cell>
        </row>
        <row r="110">
          <cell r="G110" t="str">
            <v>12500-006/4</v>
          </cell>
          <cell r="H110">
            <v>9</v>
          </cell>
          <cell r="I110" t="str">
            <v>Forgings</v>
          </cell>
          <cell r="K110" t="str">
            <v>SA-105</v>
          </cell>
          <cell r="M110" t="str">
            <v>TDC-05-009</v>
          </cell>
          <cell r="N110" t="str">
            <v>Form IIIC</v>
          </cell>
          <cell r="O110" t="str">
            <v>97000-05-DD-0071 / 4</v>
          </cell>
          <cell r="P110">
            <v>52</v>
          </cell>
          <cell r="Q110">
            <v>18.399999999999999</v>
          </cell>
          <cell r="R110">
            <v>120</v>
          </cell>
          <cell r="S110">
            <v>4</v>
          </cell>
          <cell r="U110">
            <v>7.3184290564413725</v>
          </cell>
          <cell r="V110" t="str">
            <v>TK Corporation</v>
          </cell>
          <cell r="W110" t="str">
            <v>L&amp;T-MHI/JP/2010-0015</v>
          </cell>
          <cell r="X110">
            <v>40451</v>
          </cell>
          <cell r="AB110" t="str">
            <v>30.09.2010</v>
          </cell>
        </row>
        <row r="111">
          <cell r="G111" t="str">
            <v>12500-006/5</v>
          </cell>
          <cell r="H111">
            <v>63</v>
          </cell>
          <cell r="I111" t="str">
            <v>Forgings</v>
          </cell>
          <cell r="K111" t="str">
            <v>SA-105</v>
          </cell>
          <cell r="M111" t="str">
            <v>TDC-05-009</v>
          </cell>
          <cell r="N111" t="str">
            <v>Form IIIC</v>
          </cell>
          <cell r="O111" t="str">
            <v>97000-05-DD-0072 /1</v>
          </cell>
          <cell r="P111">
            <v>219.1</v>
          </cell>
          <cell r="Q111">
            <v>47.4</v>
          </cell>
          <cell r="R111">
            <v>244</v>
          </cell>
          <cell r="S111">
            <v>1</v>
          </cell>
          <cell r="U111">
            <v>48.973144751775614</v>
          </cell>
          <cell r="V111" t="str">
            <v>Technoforge</v>
          </cell>
          <cell r="W111" t="str">
            <v>L&amp;T-MHI/JP/2010-0014</v>
          </cell>
          <cell r="X111">
            <v>40481</v>
          </cell>
          <cell r="AB111" t="str">
            <v>30.10.2010</v>
          </cell>
        </row>
        <row r="112">
          <cell r="G112" t="str">
            <v>12500-006/6</v>
          </cell>
          <cell r="H112">
            <v>64</v>
          </cell>
          <cell r="I112" t="str">
            <v>Forgings</v>
          </cell>
          <cell r="K112" t="str">
            <v>SA-105</v>
          </cell>
          <cell r="M112" t="str">
            <v>TDC-05-009</v>
          </cell>
          <cell r="N112" t="str">
            <v>Form IIIC</v>
          </cell>
          <cell r="O112" t="str">
            <v>97000-05-DD-0073 / 1</v>
          </cell>
          <cell r="P112">
            <v>190.1</v>
          </cell>
          <cell r="Q112">
            <v>45.1</v>
          </cell>
          <cell r="R112">
            <v>258</v>
          </cell>
          <cell r="S112">
            <v>6</v>
          </cell>
          <cell r="U112">
            <v>249.65198867281265</v>
          </cell>
          <cell r="V112" t="str">
            <v>Technoforge</v>
          </cell>
          <cell r="W112" t="str">
            <v>L&amp;T-MHI/JP/2010-0014</v>
          </cell>
          <cell r="X112">
            <v>40504</v>
          </cell>
          <cell r="AB112" t="str">
            <v>30.10.2010</v>
          </cell>
        </row>
        <row r="113">
          <cell r="G113" t="str">
            <v>12500-006/7</v>
          </cell>
          <cell r="H113">
            <v>65</v>
          </cell>
          <cell r="I113" t="str">
            <v>Forgings</v>
          </cell>
          <cell r="K113" t="str">
            <v>SA-105</v>
          </cell>
          <cell r="M113" t="str">
            <v>TDC-05-009</v>
          </cell>
          <cell r="N113" t="str">
            <v>Form IIIC</v>
          </cell>
          <cell r="O113" t="str">
            <v>97000-05-DD-0073 / 2</v>
          </cell>
          <cell r="P113">
            <v>190.1</v>
          </cell>
          <cell r="Q113">
            <v>45.1</v>
          </cell>
          <cell r="R113">
            <v>259</v>
          </cell>
          <cell r="S113">
            <v>6</v>
          </cell>
          <cell r="U113">
            <v>250.61963203976154</v>
          </cell>
          <cell r="V113" t="str">
            <v>Technoforge</v>
          </cell>
          <cell r="W113" t="str">
            <v>L&amp;T-MHI/JP/2010-0014</v>
          </cell>
          <cell r="X113">
            <v>40481</v>
          </cell>
          <cell r="AB113" t="str">
            <v>30.10.2010</v>
          </cell>
        </row>
        <row r="114">
          <cell r="G114" t="str">
            <v>12500-006/8</v>
          </cell>
          <cell r="H114">
            <v>66</v>
          </cell>
          <cell r="I114" t="str">
            <v>Forgings</v>
          </cell>
          <cell r="K114" t="str">
            <v>SA-105</v>
          </cell>
          <cell r="M114" t="str">
            <v>TDC-05-009</v>
          </cell>
          <cell r="N114" t="str">
            <v>Form IIIC</v>
          </cell>
          <cell r="O114" t="str">
            <v>97000-05-DD-0073 / 3</v>
          </cell>
          <cell r="P114">
            <v>190</v>
          </cell>
          <cell r="Q114">
            <v>50</v>
          </cell>
          <cell r="R114">
            <v>365</v>
          </cell>
          <cell r="S114">
            <v>2</v>
          </cell>
          <cell r="U114">
            <v>126.02027690977415</v>
          </cell>
          <cell r="V114" t="str">
            <v>Technoforge</v>
          </cell>
          <cell r="W114" t="str">
            <v>L&amp;T-MHI/JP/2010-0014</v>
          </cell>
          <cell r="X114">
            <v>40481</v>
          </cell>
          <cell r="AB114" t="str">
            <v>30.10.2010</v>
          </cell>
        </row>
        <row r="115">
          <cell r="G115" t="str">
            <v>12500-007/1</v>
          </cell>
          <cell r="H115" t="str">
            <v>67</v>
          </cell>
          <cell r="I115" t="str">
            <v>Radiographing Plug</v>
          </cell>
          <cell r="K115" t="str">
            <v>SA-105</v>
          </cell>
          <cell r="M115" t="str">
            <v>TDC-05-009</v>
          </cell>
          <cell r="N115" t="str">
            <v>Form IIIC</v>
          </cell>
          <cell r="O115" t="str">
            <v>97000-05-DD-0063 / 1</v>
          </cell>
          <cell r="P115">
            <v>46</v>
          </cell>
          <cell r="Q115" t="str">
            <v>₋</v>
          </cell>
          <cell r="R115">
            <v>40</v>
          </cell>
          <cell r="S115">
            <v>25</v>
          </cell>
          <cell r="U115">
            <v>13</v>
          </cell>
          <cell r="V115" t="str">
            <v>Technoforge</v>
          </cell>
          <cell r="W115" t="str">
            <v>L&amp;T-MHI/JP/2010-0014</v>
          </cell>
          <cell r="X115" t="str">
            <v xml:space="preserve">Already Offered </v>
          </cell>
          <cell r="AB115" t="str">
            <v>15.10.2010</v>
          </cell>
        </row>
        <row r="116">
          <cell r="G116" t="str">
            <v>12500-008/1</v>
          </cell>
          <cell r="H116">
            <v>10</v>
          </cell>
          <cell r="I116" t="str">
            <v xml:space="preserve">Concentric Reducer </v>
          </cell>
          <cell r="K116" t="str">
            <v>SA-105</v>
          </cell>
          <cell r="M116" t="str">
            <v>TDC-05-009</v>
          </cell>
          <cell r="N116" t="str">
            <v>Form IIIC</v>
          </cell>
          <cell r="O116" t="str">
            <v>97000-05-DD-0055 / 1</v>
          </cell>
          <cell r="P116" t="str">
            <v>762 x 372</v>
          </cell>
          <cell r="Q116" t="str">
            <v>90 x 68</v>
          </cell>
          <cell r="R116">
            <v>498</v>
          </cell>
          <cell r="S116">
            <v>1</v>
          </cell>
          <cell r="T116">
            <v>742.78077515784048</v>
          </cell>
          <cell r="U116">
            <v>742.78077515784048</v>
          </cell>
          <cell r="V116" t="str">
            <v>TK Corporation</v>
          </cell>
          <cell r="W116" t="str">
            <v>L&amp;T-MHI/JP/2010-0015</v>
          </cell>
          <cell r="X116">
            <v>40451</v>
          </cell>
          <cell r="AB116" t="str">
            <v>30.09.2010</v>
          </cell>
        </row>
        <row r="117">
          <cell r="G117" t="str">
            <v>12500-008/2</v>
          </cell>
          <cell r="H117">
            <v>11</v>
          </cell>
          <cell r="I117" t="str">
            <v xml:space="preserve">Concentric Reducer </v>
          </cell>
          <cell r="K117" t="str">
            <v>SA-105</v>
          </cell>
          <cell r="M117" t="str">
            <v>TDC-05-009</v>
          </cell>
          <cell r="N117" t="str">
            <v>Form IIIC</v>
          </cell>
          <cell r="O117" t="str">
            <v>97000-05-DD-0055 / 2</v>
          </cell>
          <cell r="P117" t="str">
            <v>762 x 372</v>
          </cell>
          <cell r="Q117" t="str">
            <v>90 x 68</v>
          </cell>
          <cell r="R117">
            <v>498</v>
          </cell>
          <cell r="S117">
            <v>1</v>
          </cell>
          <cell r="T117">
            <v>742.78077515784048</v>
          </cell>
          <cell r="U117">
            <v>742.78077515784048</v>
          </cell>
          <cell r="V117" t="str">
            <v>TK Corporation</v>
          </cell>
          <cell r="W117" t="str">
            <v>L&amp;T-MHI/JP/2010-0015</v>
          </cell>
          <cell r="X117">
            <v>40489</v>
          </cell>
          <cell r="AB117" t="str">
            <v>07.11.2010</v>
          </cell>
        </row>
        <row r="118">
          <cell r="G118" t="str">
            <v>13100-002/1</v>
          </cell>
          <cell r="H118" t="str">
            <v>68</v>
          </cell>
          <cell r="I118" t="str">
            <v>Inspection Nozzle End Plate (Without Hole)</v>
          </cell>
          <cell r="K118" t="str">
            <v>SA-182F12-2</v>
          </cell>
          <cell r="M118" t="str">
            <v>TDC-05-009</v>
          </cell>
          <cell r="N118" t="str">
            <v>Form IIIC</v>
          </cell>
          <cell r="O118" t="str">
            <v>97000-05-DD-0033 / 1</v>
          </cell>
          <cell r="P118">
            <v>168.3</v>
          </cell>
          <cell r="Q118">
            <v>50</v>
          </cell>
          <cell r="R118" t="str">
            <v>₋</v>
          </cell>
          <cell r="S118">
            <v>16</v>
          </cell>
          <cell r="U118">
            <v>139.70686815025024</v>
          </cell>
          <cell r="V118" t="str">
            <v>Technoforge</v>
          </cell>
          <cell r="W118" t="str">
            <v>L&amp;T-MHI/JP/2010-0014</v>
          </cell>
          <cell r="X118" t="str">
            <v>Received</v>
          </cell>
          <cell r="AB118" t="str">
            <v>Received</v>
          </cell>
        </row>
        <row r="119">
          <cell r="G119" t="str">
            <v>13100-002/2</v>
          </cell>
          <cell r="H119" t="str">
            <v>69</v>
          </cell>
          <cell r="I119" t="str">
            <v>Header End Plate (Without Hole)</v>
          </cell>
          <cell r="K119" t="str">
            <v>SA-182F12-2</v>
          </cell>
          <cell r="M119" t="str">
            <v>TDC-05-009</v>
          </cell>
          <cell r="N119" t="str">
            <v>Form IIIC</v>
          </cell>
          <cell r="O119" t="str">
            <v>97000-05-DD-0034 / 1</v>
          </cell>
          <cell r="P119">
            <v>406.4</v>
          </cell>
          <cell r="Q119">
            <v>72</v>
          </cell>
          <cell r="R119" t="str">
            <v>₋</v>
          </cell>
          <cell r="S119">
            <v>2</v>
          </cell>
          <cell r="U119">
            <v>146.63222639918371</v>
          </cell>
          <cell r="V119" t="str">
            <v>Technoforge</v>
          </cell>
          <cell r="W119" t="str">
            <v>L&amp;T-MHI/JP/2010-0014</v>
          </cell>
          <cell r="X119" t="str">
            <v>30.12.10</v>
          </cell>
          <cell r="AB119" t="str">
            <v>15.10.2010</v>
          </cell>
        </row>
        <row r="120">
          <cell r="G120" t="str">
            <v>13100-003/1</v>
          </cell>
          <cell r="H120" t="str">
            <v>70</v>
          </cell>
          <cell r="I120" t="str">
            <v>Radiographing Plug</v>
          </cell>
          <cell r="K120" t="str">
            <v>SA-182F22-3</v>
          </cell>
          <cell r="M120" t="str">
            <v>TDC-05-009</v>
          </cell>
          <cell r="N120" t="str">
            <v>Form IIIC</v>
          </cell>
          <cell r="O120" t="str">
            <v>97000-05-DD-0035 / 1</v>
          </cell>
          <cell r="P120">
            <v>42</v>
          </cell>
          <cell r="Q120" t="str">
            <v>₋</v>
          </cell>
          <cell r="R120">
            <v>40</v>
          </cell>
          <cell r="S120">
            <v>10</v>
          </cell>
          <cell r="U120">
            <v>4.4000000000000004</v>
          </cell>
          <cell r="V120" t="str">
            <v>Technoforge</v>
          </cell>
          <cell r="W120" t="str">
            <v>L&amp;T-MHI/JP/2010-0014</v>
          </cell>
          <cell r="X120" t="str">
            <v>Received</v>
          </cell>
          <cell r="AB120" t="str">
            <v>Received</v>
          </cell>
        </row>
        <row r="121">
          <cell r="G121" t="str">
            <v>13100-004/1</v>
          </cell>
          <cell r="H121" t="str">
            <v>71</v>
          </cell>
          <cell r="I121" t="str">
            <v xml:space="preserve">Concentric Reducer </v>
          </cell>
          <cell r="K121" t="str">
            <v>SA-182F12-2</v>
          </cell>
          <cell r="M121" t="str">
            <v>TDC-05-009</v>
          </cell>
          <cell r="N121" t="str">
            <v>Form IIIC</v>
          </cell>
          <cell r="O121" t="str">
            <v>97000-05-DD-0036 / 1</v>
          </cell>
          <cell r="P121" t="str">
            <v>406.4 x 323.8</v>
          </cell>
          <cell r="Q121" t="str">
            <v>77 x 60</v>
          </cell>
          <cell r="R121">
            <v>228</v>
          </cell>
          <cell r="S121">
            <v>8</v>
          </cell>
          <cell r="U121">
            <v>1140.96</v>
          </cell>
          <cell r="V121" t="str">
            <v>Technoforge</v>
          </cell>
          <cell r="W121" t="str">
            <v>L&amp;T-MHI/JP/2010-0014</v>
          </cell>
          <cell r="X121" t="str">
            <v>Received</v>
          </cell>
          <cell r="AB121" t="str">
            <v>Received</v>
          </cell>
        </row>
        <row r="122">
          <cell r="G122" t="str">
            <v>13100-005/1</v>
          </cell>
          <cell r="H122" t="str">
            <v>72</v>
          </cell>
          <cell r="I122" t="str">
            <v>Hemispherical End plate</v>
          </cell>
          <cell r="K122" t="str">
            <v>SA-182F12-2</v>
          </cell>
          <cell r="M122" t="str">
            <v>TDC-05-009</v>
          </cell>
          <cell r="N122" t="str">
            <v>Form IIIC</v>
          </cell>
          <cell r="O122" t="str">
            <v>97000-05-DD-0047 / 1</v>
          </cell>
          <cell r="P122">
            <v>323.8</v>
          </cell>
          <cell r="Q122">
            <v>60</v>
          </cell>
          <cell r="R122" t="str">
            <v>-</v>
          </cell>
          <cell r="S122">
            <v>8</v>
          </cell>
          <cell r="U122">
            <v>520</v>
          </cell>
          <cell r="V122" t="str">
            <v>Technoforge</v>
          </cell>
          <cell r="W122" t="str">
            <v>L&amp;T-MHI/JP/2010-0014</v>
          </cell>
          <cell r="X122" t="str">
            <v>Received</v>
          </cell>
          <cell r="AB122" t="str">
            <v>Received</v>
          </cell>
        </row>
        <row r="123">
          <cell r="G123" t="str">
            <v>13100-005/2</v>
          </cell>
          <cell r="H123" t="str">
            <v>73</v>
          </cell>
          <cell r="I123" t="str">
            <v>Hemispherical End plate</v>
          </cell>
          <cell r="K123" t="str">
            <v>SA-182F12-2</v>
          </cell>
          <cell r="M123" t="str">
            <v>TDC-05-009</v>
          </cell>
          <cell r="N123" t="str">
            <v>Form IIIC</v>
          </cell>
          <cell r="O123" t="str">
            <v>97000-05-DD-0049 / 1</v>
          </cell>
          <cell r="P123">
            <v>457</v>
          </cell>
          <cell r="Q123">
            <v>77</v>
          </cell>
          <cell r="R123" t="str">
            <v>-</v>
          </cell>
          <cell r="S123">
            <v>2</v>
          </cell>
          <cell r="U123">
            <v>358</v>
          </cell>
          <cell r="V123" t="str">
            <v>Technoforge</v>
          </cell>
          <cell r="W123" t="str">
            <v>L&amp;T-MHI/JP/2010-0014</v>
          </cell>
          <cell r="X123" t="str">
            <v>Received</v>
          </cell>
          <cell r="AB123" t="str">
            <v>Received</v>
          </cell>
        </row>
        <row r="124">
          <cell r="G124" t="str">
            <v>13500-002/2</v>
          </cell>
          <cell r="H124">
            <v>11</v>
          </cell>
          <cell r="I124" t="str">
            <v>LR Elbow</v>
          </cell>
          <cell r="K124" t="str">
            <v>SA-234WP12-1</v>
          </cell>
          <cell r="M124" t="str">
            <v>₋</v>
          </cell>
          <cell r="N124" t="str">
            <v>Form IIIC</v>
          </cell>
          <cell r="O124" t="str">
            <v>97000-05-DD-0060 / 2</v>
          </cell>
          <cell r="P124">
            <v>610</v>
          </cell>
          <cell r="Q124">
            <v>83</v>
          </cell>
          <cell r="R124" t="str">
            <v>₋</v>
          </cell>
          <cell r="S124">
            <v>2</v>
          </cell>
          <cell r="U124">
            <v>3098.8055641782244</v>
          </cell>
          <cell r="V124" t="str">
            <v>Dee</v>
          </cell>
          <cell r="W124" t="str">
            <v>L&amp;T-MHI/JP/2010-0016</v>
          </cell>
        </row>
        <row r="125">
          <cell r="G125" t="str">
            <v>13500-002/3</v>
          </cell>
          <cell r="H125">
            <v>20</v>
          </cell>
          <cell r="I125" t="str">
            <v>LR Elbow</v>
          </cell>
          <cell r="K125" t="str">
            <v>SA-234WP12-1</v>
          </cell>
          <cell r="M125" t="str">
            <v>₋</v>
          </cell>
          <cell r="N125" t="str">
            <v>Form IIIC</v>
          </cell>
          <cell r="O125" t="str">
            <v>97000-05-DD-0060 / 3</v>
          </cell>
          <cell r="P125">
            <v>219.1</v>
          </cell>
          <cell r="Q125">
            <v>44</v>
          </cell>
          <cell r="R125" t="str">
            <v>₋</v>
          </cell>
          <cell r="S125">
            <v>4</v>
          </cell>
          <cell r="T125">
            <v>90.968952045962652</v>
          </cell>
          <cell r="U125">
            <v>363.87580818385061</v>
          </cell>
          <cell r="V125" t="str">
            <v>S&amp;G</v>
          </cell>
          <cell r="W125" t="str">
            <v>L&amp;T-MHI/JP/2010-0018</v>
          </cell>
          <cell r="X125">
            <v>40441</v>
          </cell>
          <cell r="AB125" t="str">
            <v>20.09.2010</v>
          </cell>
        </row>
        <row r="126">
          <cell r="G126" t="str">
            <v>13500-002/4</v>
          </cell>
          <cell r="H126">
            <v>12</v>
          </cell>
          <cell r="I126" t="str">
            <v>LR Elbow</v>
          </cell>
          <cell r="K126" t="str">
            <v>SA-234WP12-1</v>
          </cell>
          <cell r="M126" t="str">
            <v>₋</v>
          </cell>
          <cell r="N126" t="str">
            <v>Form IIIC</v>
          </cell>
          <cell r="O126" t="str">
            <v>97000-05-DD-0060 / 4</v>
          </cell>
          <cell r="P126">
            <v>406.4</v>
          </cell>
          <cell r="Q126">
            <v>57</v>
          </cell>
          <cell r="R126" t="str">
            <v>₋</v>
          </cell>
          <cell r="S126">
            <v>6</v>
          </cell>
          <cell r="U126">
            <v>2821.8464074923158</v>
          </cell>
          <cell r="V126" t="str">
            <v>Dee</v>
          </cell>
          <cell r="W126" t="str">
            <v>L&amp;T-MHI/JP/2010-0016</v>
          </cell>
        </row>
        <row r="127">
          <cell r="G127" t="str">
            <v>13500-002/5</v>
          </cell>
          <cell r="H127">
            <v>13</v>
          </cell>
          <cell r="I127" t="str">
            <v>LR Elbow</v>
          </cell>
          <cell r="K127" t="str">
            <v>SA-234WP12-1</v>
          </cell>
          <cell r="M127" t="str">
            <v>₋</v>
          </cell>
          <cell r="N127" t="str">
            <v>Form IIIC</v>
          </cell>
          <cell r="O127" t="str">
            <v>97000-05-DD-0060 / 5</v>
          </cell>
          <cell r="P127">
            <v>406.4</v>
          </cell>
          <cell r="Q127">
            <v>57</v>
          </cell>
          <cell r="R127" t="str">
            <v>₋</v>
          </cell>
          <cell r="S127">
            <v>4</v>
          </cell>
          <cell r="U127">
            <v>940.61546916410532</v>
          </cell>
          <cell r="V127" t="str">
            <v>Dee</v>
          </cell>
          <cell r="W127" t="str">
            <v>L&amp;T-MHI/JP/2010-0016</v>
          </cell>
        </row>
        <row r="128">
          <cell r="G128" t="str">
            <v>13500-002/6</v>
          </cell>
          <cell r="H128">
            <v>14</v>
          </cell>
          <cell r="I128" t="str">
            <v>LR Elbow</v>
          </cell>
          <cell r="K128" t="str">
            <v>SA-234WP12-1</v>
          </cell>
          <cell r="M128" t="str">
            <v>₋</v>
          </cell>
          <cell r="N128" t="str">
            <v>Form IIIC</v>
          </cell>
          <cell r="O128" t="str">
            <v>97000-05-DD-0060 / 6</v>
          </cell>
          <cell r="P128">
            <v>508</v>
          </cell>
          <cell r="Q128">
            <v>73</v>
          </cell>
          <cell r="R128" t="str">
            <v>₋</v>
          </cell>
          <cell r="S128">
            <v>6</v>
          </cell>
          <cell r="U128">
            <v>5624.1610097208295</v>
          </cell>
          <cell r="V128" t="str">
            <v>Dee</v>
          </cell>
          <cell r="W128" t="str">
            <v>L&amp;T-MHI/JP/2010-0016</v>
          </cell>
        </row>
        <row r="129">
          <cell r="G129" t="str">
            <v>13500-002/7</v>
          </cell>
          <cell r="H129">
            <v>15</v>
          </cell>
          <cell r="I129" t="str">
            <v>LR Elbow</v>
          </cell>
          <cell r="K129" t="str">
            <v>SA-234WP12-1</v>
          </cell>
          <cell r="M129" t="str">
            <v>₋</v>
          </cell>
          <cell r="N129" t="str">
            <v>Form IIIC</v>
          </cell>
          <cell r="O129" t="str">
            <v>97000-05-DD-0060 / 7</v>
          </cell>
          <cell r="P129">
            <v>355.6</v>
          </cell>
          <cell r="Q129">
            <v>50</v>
          </cell>
          <cell r="R129" t="str">
            <v>₋</v>
          </cell>
          <cell r="S129">
            <v>4</v>
          </cell>
          <cell r="U129">
            <v>1262.9197745231509</v>
          </cell>
          <cell r="V129" t="str">
            <v>Dee</v>
          </cell>
          <cell r="W129" t="str">
            <v>L&amp;T-MHI/JP/2010-0016</v>
          </cell>
        </row>
        <row r="130">
          <cell r="G130" t="str">
            <v>13500-002/8</v>
          </cell>
          <cell r="H130">
            <v>31</v>
          </cell>
          <cell r="I130" t="str">
            <v>LR Elbow</v>
          </cell>
          <cell r="K130" t="str">
            <v>SA-234WP12-1</v>
          </cell>
          <cell r="M130" t="str">
            <v>₋</v>
          </cell>
          <cell r="N130" t="str">
            <v>Form IIIC</v>
          </cell>
          <cell r="O130" t="str">
            <v>97000-05-DD-0060 / 8</v>
          </cell>
          <cell r="P130">
            <v>219.1</v>
          </cell>
          <cell r="Q130">
            <v>44</v>
          </cell>
          <cell r="R130" t="str">
            <v>₋</v>
          </cell>
          <cell r="S130">
            <v>16</v>
          </cell>
          <cell r="T130">
            <v>84.588231719183383</v>
          </cell>
          <cell r="U130">
            <v>1353.4117075069341</v>
          </cell>
          <cell r="V130" t="str">
            <v>S&amp;G</v>
          </cell>
          <cell r="W130" t="str">
            <v>L&amp;T-MHI/JP/2010-0018</v>
          </cell>
          <cell r="X130">
            <v>40441</v>
          </cell>
          <cell r="AB130" t="str">
            <v>20.09.2010</v>
          </cell>
        </row>
        <row r="131">
          <cell r="G131" t="str">
            <v>13500-002/9</v>
          </cell>
          <cell r="H131">
            <v>32</v>
          </cell>
          <cell r="I131" t="str">
            <v>LR Elbow</v>
          </cell>
          <cell r="K131" t="str">
            <v>SA-234WP91</v>
          </cell>
          <cell r="M131" t="str">
            <v>₋</v>
          </cell>
          <cell r="N131" t="str">
            <v>Form IIIC</v>
          </cell>
          <cell r="O131" t="str">
            <v>97000-05-DD-0060 / 9</v>
          </cell>
          <cell r="P131">
            <v>219.1</v>
          </cell>
          <cell r="Q131">
            <v>40</v>
          </cell>
          <cell r="R131" t="str">
            <v>₋</v>
          </cell>
          <cell r="S131">
            <v>20</v>
          </cell>
          <cell r="T131">
            <v>84.588231719183383</v>
          </cell>
          <cell r="U131">
            <v>1691.7646343836677</v>
          </cell>
          <cell r="V131" t="str">
            <v>S&amp;G</v>
          </cell>
          <cell r="W131" t="str">
            <v>L&amp;T-MHI/JP/2010-0018</v>
          </cell>
          <cell r="X131">
            <v>40441</v>
          </cell>
          <cell r="AB131" t="str">
            <v>20.09.2010</v>
          </cell>
        </row>
        <row r="132">
          <cell r="G132" t="str">
            <v>13500-002/10</v>
          </cell>
          <cell r="H132" t="str">
            <v>29</v>
          </cell>
          <cell r="I132" t="str">
            <v>LR Elbow</v>
          </cell>
          <cell r="K132" t="str">
            <v>SA-234WPC</v>
          </cell>
          <cell r="M132" t="str">
            <v>₋</v>
          </cell>
          <cell r="N132" t="str">
            <v>Form IIIC</v>
          </cell>
          <cell r="O132" t="str">
            <v>97000-05-DD-0060 / 10</v>
          </cell>
          <cell r="P132">
            <v>323.8</v>
          </cell>
          <cell r="Q132">
            <v>50</v>
          </cell>
          <cell r="R132" t="str">
            <v>₋</v>
          </cell>
          <cell r="S132">
            <v>2</v>
          </cell>
          <cell r="T132">
            <v>242.46501093710646</v>
          </cell>
          <cell r="U132">
            <v>484.93002187421291</v>
          </cell>
          <cell r="V132" t="str">
            <v>S&amp;G</v>
          </cell>
          <cell r="W132" t="str">
            <v>L&amp;T-MHI/JP/2010-0018</v>
          </cell>
          <cell r="X132">
            <v>40441</v>
          </cell>
          <cell r="AB132" t="str">
            <v>20.09.2010</v>
          </cell>
        </row>
        <row r="133">
          <cell r="G133" t="str">
            <v>13500-003/1</v>
          </cell>
          <cell r="H133">
            <v>74</v>
          </cell>
          <cell r="I133" t="str">
            <v xml:space="preserve">Concentric reducer </v>
          </cell>
          <cell r="K133" t="str">
            <v>SA-182F12-2</v>
          </cell>
          <cell r="M133" t="str">
            <v>TDC-05-009</v>
          </cell>
          <cell r="N133" t="str">
            <v>Form IIIC</v>
          </cell>
          <cell r="O133" t="str">
            <v>97000-05-DD-0056 / 1</v>
          </cell>
          <cell r="P133" t="str">
            <v>508x457</v>
          </cell>
          <cell r="Q133" t="str">
            <v>73x73</v>
          </cell>
          <cell r="R133">
            <v>298</v>
          </cell>
          <cell r="S133">
            <v>2</v>
          </cell>
          <cell r="T133">
            <v>233.37154994020037</v>
          </cell>
          <cell r="U133">
            <v>466.74309988040073</v>
          </cell>
          <cell r="V133" t="str">
            <v>Technoforge</v>
          </cell>
          <cell r="W133" t="str">
            <v>L&amp;T-MHI/JP/2010-0014</v>
          </cell>
          <cell r="X133" t="str">
            <v>Received</v>
          </cell>
          <cell r="AB133" t="str">
            <v>Received</v>
          </cell>
        </row>
        <row r="134">
          <cell r="G134" t="str">
            <v>13500-003/2</v>
          </cell>
          <cell r="H134">
            <v>12</v>
          </cell>
          <cell r="I134" t="str">
            <v xml:space="preserve">Concentric reducer </v>
          </cell>
          <cell r="K134" t="str">
            <v>SA-182F12-2</v>
          </cell>
          <cell r="M134" t="str">
            <v>TDC-05-009</v>
          </cell>
          <cell r="N134" t="str">
            <v>Form IIIC</v>
          </cell>
          <cell r="O134" t="str">
            <v>97000-05-DD-0056 / 2</v>
          </cell>
          <cell r="P134" t="str">
            <v>559x508</v>
          </cell>
          <cell r="Q134" t="str">
            <v>108x73</v>
          </cell>
          <cell r="R134">
            <v>198</v>
          </cell>
          <cell r="S134">
            <v>2</v>
          </cell>
          <cell r="T134">
            <v>237.84006619350561</v>
          </cell>
          <cell r="U134">
            <v>475.68013238701121</v>
          </cell>
          <cell r="V134" t="str">
            <v>TK Corporation</v>
          </cell>
          <cell r="W134" t="str">
            <v>L&amp;T-MHI/JP/2010-0015</v>
          </cell>
          <cell r="X134" t="str">
            <v>Cancelled</v>
          </cell>
          <cell r="AB134" t="str">
            <v>Cancelled</v>
          </cell>
        </row>
        <row r="135">
          <cell r="G135" t="str">
            <v>13500-003/3</v>
          </cell>
          <cell r="H135">
            <v>75</v>
          </cell>
          <cell r="I135" t="str">
            <v xml:space="preserve">Concentric reducer </v>
          </cell>
          <cell r="K135" t="str">
            <v>SA-182F12-2</v>
          </cell>
          <cell r="M135" t="str">
            <v>TDC-05-009</v>
          </cell>
          <cell r="N135" t="str">
            <v>Form IIIC</v>
          </cell>
          <cell r="O135" t="str">
            <v>97000-05-DD-0056 / 3</v>
          </cell>
          <cell r="P135" t="str">
            <v>559x355.6</v>
          </cell>
          <cell r="Q135" t="str">
            <v>108x50</v>
          </cell>
          <cell r="R135">
            <v>398</v>
          </cell>
          <cell r="S135">
            <v>4</v>
          </cell>
          <cell r="T135">
            <v>478.08255729805666</v>
          </cell>
          <cell r="U135">
            <v>1912.3302291922266</v>
          </cell>
          <cell r="V135" t="str">
            <v>Technoforge</v>
          </cell>
          <cell r="W135" t="str">
            <v>L&amp;T-MHI/JP/2010-0014</v>
          </cell>
          <cell r="X135">
            <v>40481</v>
          </cell>
          <cell r="AB135" t="str">
            <v>30.10.2010</v>
          </cell>
        </row>
        <row r="136">
          <cell r="G136" t="str">
            <v>13500-003/4</v>
          </cell>
          <cell r="H136">
            <v>76</v>
          </cell>
          <cell r="I136" t="str">
            <v xml:space="preserve">Concentric reducer </v>
          </cell>
          <cell r="K136" t="str">
            <v>SA-182F12-2</v>
          </cell>
          <cell r="M136" t="str">
            <v>TDC-05-009</v>
          </cell>
          <cell r="N136" t="str">
            <v>Form IIIC</v>
          </cell>
          <cell r="O136" t="str">
            <v>97000-05-DD-0056 / 4</v>
          </cell>
          <cell r="P136" t="str">
            <v>406.4x355.6</v>
          </cell>
          <cell r="Q136" t="str">
            <v>77x50</v>
          </cell>
          <cell r="R136">
            <v>298</v>
          </cell>
          <cell r="S136">
            <v>4</v>
          </cell>
          <cell r="T136">
            <v>186.40180501883972</v>
          </cell>
          <cell r="U136">
            <v>745.6072200753589</v>
          </cell>
          <cell r="V136" t="str">
            <v>Technoforge</v>
          </cell>
          <cell r="W136" t="str">
            <v>L&amp;T-MHI/JP/2010-0014</v>
          </cell>
          <cell r="X136">
            <v>40481</v>
          </cell>
          <cell r="AB136" t="str">
            <v>30.10.2010</v>
          </cell>
        </row>
        <row r="137">
          <cell r="G137" t="str">
            <v>13500-003/5</v>
          </cell>
          <cell r="H137">
            <v>77</v>
          </cell>
          <cell r="I137" t="str">
            <v xml:space="preserve">Concentric reducer </v>
          </cell>
          <cell r="K137" t="str">
            <v>SA-182F12-2</v>
          </cell>
          <cell r="M137" t="str">
            <v>TDC-05-009</v>
          </cell>
          <cell r="N137" t="str">
            <v>Form IIIC</v>
          </cell>
          <cell r="O137" t="str">
            <v>97000-05-DD-0056 / 5</v>
          </cell>
          <cell r="P137" t="str">
            <v>610x406.4</v>
          </cell>
          <cell r="Q137" t="str">
            <v>83x57</v>
          </cell>
          <cell r="R137">
            <v>498</v>
          </cell>
          <cell r="S137">
            <v>2</v>
          </cell>
          <cell r="T137">
            <v>537.20194917624167</v>
          </cell>
          <cell r="U137">
            <v>1074.4038983524833</v>
          </cell>
          <cell r="V137" t="str">
            <v>Technoforge</v>
          </cell>
          <cell r="W137" t="str">
            <v>L&amp;T-MHI/JP/2010-0014</v>
          </cell>
          <cell r="X137">
            <v>40481</v>
          </cell>
          <cell r="AB137" t="str">
            <v>30.10.2010</v>
          </cell>
        </row>
        <row r="138">
          <cell r="G138" t="str">
            <v>13500-003/6</v>
          </cell>
          <cell r="H138">
            <v>78</v>
          </cell>
          <cell r="I138" t="str">
            <v xml:space="preserve">Concentric reducer </v>
          </cell>
          <cell r="K138" t="str">
            <v>SA-182F12-2</v>
          </cell>
          <cell r="M138" t="str">
            <v>TDC-05-009</v>
          </cell>
          <cell r="N138" t="str">
            <v>Form IIIC</v>
          </cell>
          <cell r="O138" t="str">
            <v>97000-05-DD-0056 / 6</v>
          </cell>
          <cell r="P138" t="str">
            <v>273x219.1</v>
          </cell>
          <cell r="Q138" t="str">
            <v>55x35</v>
          </cell>
          <cell r="R138">
            <v>198</v>
          </cell>
          <cell r="S138">
            <v>1</v>
          </cell>
          <cell r="T138">
            <v>58.546899763080638</v>
          </cell>
          <cell r="U138">
            <v>58.546899763080638</v>
          </cell>
          <cell r="V138" t="str">
            <v>Technoforge</v>
          </cell>
          <cell r="W138" t="str">
            <v>L&amp;T-MHI/JP/2010-0014</v>
          </cell>
          <cell r="X138">
            <v>40436</v>
          </cell>
          <cell r="AB138" t="str">
            <v>15.09.2010</v>
          </cell>
        </row>
        <row r="139">
          <cell r="G139" t="str">
            <v>13500-003/7</v>
          </cell>
          <cell r="H139">
            <v>79</v>
          </cell>
          <cell r="I139" t="str">
            <v xml:space="preserve">Concentric reducer </v>
          </cell>
          <cell r="K139" t="str">
            <v>SA-182F12-2</v>
          </cell>
          <cell r="M139" t="str">
            <v>TDC-05-009</v>
          </cell>
          <cell r="N139" t="str">
            <v>Form IIIC</v>
          </cell>
          <cell r="O139" t="str">
            <v>97000-05-DD-0056 / 7</v>
          </cell>
          <cell r="P139" t="str">
            <v>273x168.3</v>
          </cell>
          <cell r="Q139" t="str">
            <v>55x27</v>
          </cell>
          <cell r="R139">
            <v>248</v>
          </cell>
          <cell r="S139">
            <v>2</v>
          </cell>
          <cell r="T139">
            <v>73.331470410323234</v>
          </cell>
          <cell r="U139">
            <v>146.66294082064647</v>
          </cell>
          <cell r="V139" t="str">
            <v>Technoforge</v>
          </cell>
          <cell r="W139" t="str">
            <v>L&amp;T-MHI/JP/2010-0014</v>
          </cell>
          <cell r="X139">
            <v>40436</v>
          </cell>
          <cell r="AB139" t="str">
            <v>15.09.2010</v>
          </cell>
        </row>
        <row r="140">
          <cell r="G140" t="str">
            <v>13500-003/8</v>
          </cell>
          <cell r="H140">
            <v>80</v>
          </cell>
          <cell r="I140" t="str">
            <v xml:space="preserve">Concentric reducer </v>
          </cell>
          <cell r="K140" t="str">
            <v>SA-182F91</v>
          </cell>
          <cell r="M140" t="str">
            <v>TDC-05-009</v>
          </cell>
          <cell r="N140" t="str">
            <v>Form IIIC</v>
          </cell>
          <cell r="O140" t="str">
            <v>97000-05-DD-0056 / 8</v>
          </cell>
          <cell r="P140" t="str">
            <v>168.3x114.3</v>
          </cell>
          <cell r="Q140" t="str">
            <v>32.5x17.12</v>
          </cell>
          <cell r="R140">
            <v>148</v>
          </cell>
          <cell r="S140">
            <v>2</v>
          </cell>
          <cell r="T140">
            <v>16.108843999395436</v>
          </cell>
          <cell r="U140">
            <v>32.217687998790872</v>
          </cell>
          <cell r="V140" t="str">
            <v>Technoforge</v>
          </cell>
          <cell r="W140" t="str">
            <v>L&amp;T-MHI/JP/2010-0014</v>
          </cell>
          <cell r="X140">
            <v>40436</v>
          </cell>
          <cell r="AB140" t="str">
            <v>15.09.2010</v>
          </cell>
        </row>
        <row r="141">
          <cell r="G141" t="str">
            <v>13500-004/1</v>
          </cell>
          <cell r="H141">
            <v>81</v>
          </cell>
          <cell r="I141" t="str">
            <v>Forging</v>
          </cell>
          <cell r="K141" t="str">
            <v>SA-182-F12-2</v>
          </cell>
          <cell r="M141" t="str">
            <v>TDC-05-009</v>
          </cell>
          <cell r="N141" t="str">
            <v>Form IIIC</v>
          </cell>
          <cell r="O141" t="str">
            <v>97000-05-DD-0079 / 1</v>
          </cell>
          <cell r="P141">
            <v>48</v>
          </cell>
          <cell r="Q141">
            <v>14</v>
          </cell>
          <cell r="R141">
            <v>115.5</v>
          </cell>
          <cell r="S141">
            <v>6</v>
          </cell>
          <cell r="U141">
            <v>8.1350404508167085</v>
          </cell>
          <cell r="V141" t="str">
            <v>Technoforge</v>
          </cell>
          <cell r="W141" t="str">
            <v>L&amp;T-MHI/JP/2010-0014</v>
          </cell>
          <cell r="X141">
            <v>40436</v>
          </cell>
          <cell r="AB141" t="str">
            <v>15.09.2010</v>
          </cell>
        </row>
        <row r="142">
          <cell r="G142" t="str">
            <v>13500-004/2</v>
          </cell>
          <cell r="H142">
            <v>82</v>
          </cell>
          <cell r="I142" t="str">
            <v>Forging</v>
          </cell>
          <cell r="K142" t="str">
            <v>SA-182-F12-2</v>
          </cell>
          <cell r="M142" t="str">
            <v>TDC-05-009</v>
          </cell>
          <cell r="N142" t="str">
            <v>Form IIIC</v>
          </cell>
          <cell r="O142" t="str">
            <v>97000-05-DD-0079 / 2</v>
          </cell>
          <cell r="P142">
            <v>70</v>
          </cell>
          <cell r="Q142">
            <v>19.399999999999999</v>
          </cell>
          <cell r="R142">
            <v>170.9</v>
          </cell>
          <cell r="S142">
            <v>2</v>
          </cell>
          <cell r="U142">
            <v>8.2745395211483217</v>
          </cell>
          <cell r="V142" t="str">
            <v>Technoforge</v>
          </cell>
          <cell r="W142" t="str">
            <v>L&amp;T-MHI/JP/2010-0014</v>
          </cell>
          <cell r="X142">
            <v>40489</v>
          </cell>
          <cell r="AB142" t="str">
            <v>15.09.2010</v>
          </cell>
        </row>
        <row r="143">
          <cell r="G143" t="str">
            <v>13500-004/3</v>
          </cell>
          <cell r="H143">
            <v>83</v>
          </cell>
          <cell r="I143" t="str">
            <v>Forging</v>
          </cell>
          <cell r="K143" t="str">
            <v>SA-182-F12-2</v>
          </cell>
          <cell r="M143" t="str">
            <v>TDC-05-009</v>
          </cell>
          <cell r="N143" t="str">
            <v>Form IIIC</v>
          </cell>
          <cell r="O143" t="str">
            <v>97000-05-DD-0079 / 3</v>
          </cell>
          <cell r="P143">
            <v>92.1</v>
          </cell>
          <cell r="Q143">
            <v>28.6</v>
          </cell>
          <cell r="R143">
            <v>209.1</v>
          </cell>
          <cell r="S143">
            <v>4</v>
          </cell>
          <cell r="U143">
            <v>37.460477765730197</v>
          </cell>
          <cell r="V143" t="str">
            <v>Technoforge</v>
          </cell>
          <cell r="W143" t="str">
            <v>L&amp;T-MHI/JP/2010-0014</v>
          </cell>
          <cell r="X143" t="str">
            <v>Received</v>
          </cell>
          <cell r="AB143" t="str">
            <v>Received</v>
          </cell>
        </row>
        <row r="144">
          <cell r="G144" t="str">
            <v>13500-004/4</v>
          </cell>
          <cell r="H144">
            <v>84</v>
          </cell>
          <cell r="I144" t="str">
            <v>Forging</v>
          </cell>
          <cell r="K144" t="str">
            <v>SA-182-F12-2</v>
          </cell>
          <cell r="M144" t="str">
            <v>TDC-05-009</v>
          </cell>
          <cell r="N144" t="str">
            <v>Form IIIC</v>
          </cell>
          <cell r="O144" t="str">
            <v>97000-05-DD-0079 / 4</v>
          </cell>
          <cell r="P144">
            <v>120.1</v>
          </cell>
          <cell r="Q144">
            <v>35.6</v>
          </cell>
          <cell r="R144">
            <v>293</v>
          </cell>
          <cell r="S144">
            <v>2</v>
          </cell>
          <cell r="U144">
            <v>43.473424548334606</v>
          </cell>
          <cell r="V144" t="str">
            <v>Technoforge</v>
          </cell>
          <cell r="W144" t="str">
            <v>L&amp;T-MHI/JP/2010-0014</v>
          </cell>
          <cell r="X144">
            <v>40519</v>
          </cell>
          <cell r="AB144" t="str">
            <v>15.09.2010</v>
          </cell>
        </row>
        <row r="145">
          <cell r="G145" t="str">
            <v>13500-004/5</v>
          </cell>
          <cell r="H145">
            <v>85</v>
          </cell>
          <cell r="I145" t="str">
            <v>Forging</v>
          </cell>
          <cell r="K145" t="str">
            <v>SA-182-F12-2</v>
          </cell>
          <cell r="M145" t="str">
            <v>TDC-05-009</v>
          </cell>
          <cell r="N145" t="str">
            <v>Form IIIC</v>
          </cell>
          <cell r="O145" t="str">
            <v>97000-05-DD-0080 / 1</v>
          </cell>
          <cell r="P145">
            <v>220</v>
          </cell>
          <cell r="Q145">
            <v>52</v>
          </cell>
          <cell r="R145">
            <v>294</v>
          </cell>
          <cell r="S145">
            <v>2</v>
          </cell>
          <cell r="U145">
            <v>126.6804160041618</v>
          </cell>
          <cell r="V145" t="str">
            <v>Technoforge</v>
          </cell>
          <cell r="W145" t="str">
            <v>L&amp;T-MHI/JP/2010-0014</v>
          </cell>
          <cell r="X145">
            <v>40519</v>
          </cell>
          <cell r="AB145" t="str">
            <v>30.10.2010</v>
          </cell>
        </row>
        <row r="146">
          <cell r="G146" t="str">
            <v>13500-004/6</v>
          </cell>
          <cell r="H146">
            <v>86</v>
          </cell>
          <cell r="I146" t="str">
            <v>Forging</v>
          </cell>
          <cell r="K146" t="str">
            <v>SA-182-F12-2</v>
          </cell>
          <cell r="M146" t="str">
            <v>TDC-05-009</v>
          </cell>
          <cell r="N146" t="str">
            <v>Form IIIC</v>
          </cell>
          <cell r="O146" t="str">
            <v>97000-05-DD-0081 / 1</v>
          </cell>
          <cell r="P146">
            <v>380</v>
          </cell>
          <cell r="Q146">
            <v>80</v>
          </cell>
          <cell r="R146">
            <v>343</v>
          </cell>
          <cell r="S146">
            <v>2</v>
          </cell>
          <cell r="U146">
            <v>406.02697437231348</v>
          </cell>
          <cell r="V146" t="str">
            <v>Technoforge</v>
          </cell>
          <cell r="W146" t="str">
            <v>L&amp;T-MHI/JP/2010-0014</v>
          </cell>
          <cell r="X146">
            <v>40519</v>
          </cell>
          <cell r="AB146" t="str">
            <v>30.10.2010</v>
          </cell>
        </row>
        <row r="147">
          <cell r="G147" t="str">
            <v>13500-005/1</v>
          </cell>
          <cell r="H147" t="str">
            <v>87</v>
          </cell>
          <cell r="I147" t="str">
            <v>Radiographing Plug</v>
          </cell>
          <cell r="K147" t="str">
            <v>SA-105</v>
          </cell>
          <cell r="M147" t="str">
            <v>TDC-05-009</v>
          </cell>
          <cell r="N147" t="str">
            <v>Form IIIC</v>
          </cell>
          <cell r="O147" t="str">
            <v>97000-05-DD-0064/1</v>
          </cell>
          <cell r="P147">
            <v>46</v>
          </cell>
          <cell r="Q147" t="str">
            <v>₋</v>
          </cell>
          <cell r="R147">
            <v>40</v>
          </cell>
          <cell r="S147">
            <v>2</v>
          </cell>
          <cell r="U147">
            <v>1.04</v>
          </cell>
          <cell r="V147" t="str">
            <v>Technoforge</v>
          </cell>
          <cell r="W147" t="str">
            <v>L&amp;T-MHI/JP/2010-0014</v>
          </cell>
          <cell r="X147" t="str">
            <v>Received</v>
          </cell>
          <cell r="AB147" t="str">
            <v>Received</v>
          </cell>
        </row>
        <row r="148">
          <cell r="G148" t="str">
            <v>13500-005/2</v>
          </cell>
          <cell r="H148" t="str">
            <v>88</v>
          </cell>
          <cell r="I148" t="str">
            <v>Radiographing Plug</v>
          </cell>
          <cell r="K148" t="str">
            <v>SA-182F12-3</v>
          </cell>
          <cell r="M148" t="str">
            <v>TDC-05-009</v>
          </cell>
          <cell r="N148" t="str">
            <v>Form IIIC</v>
          </cell>
          <cell r="O148" t="str">
            <v>97000-05-DD-0064/2</v>
          </cell>
          <cell r="P148">
            <v>42</v>
          </cell>
          <cell r="Q148" t="str">
            <v>₋</v>
          </cell>
          <cell r="R148">
            <v>40</v>
          </cell>
          <cell r="S148">
            <v>59</v>
          </cell>
          <cell r="U148">
            <v>25.96</v>
          </cell>
          <cell r="V148" t="str">
            <v>Technoforge</v>
          </cell>
          <cell r="W148" t="str">
            <v>L&amp;T-MHI/JP/2010-0014</v>
          </cell>
          <cell r="X148" t="str">
            <v>Received</v>
          </cell>
          <cell r="AB148" t="str">
            <v>Received</v>
          </cell>
        </row>
        <row r="149">
          <cell r="G149" t="str">
            <v>14100-002/1</v>
          </cell>
          <cell r="H149" t="str">
            <v>13</v>
          </cell>
          <cell r="I149" t="str">
            <v>Header End Plate (Without Hole)</v>
          </cell>
          <cell r="K149" t="str">
            <v>SA-182F12-2</v>
          </cell>
          <cell r="M149" t="str">
            <v>TDC-05-009</v>
          </cell>
          <cell r="N149" t="str">
            <v>Form IIIC</v>
          </cell>
          <cell r="O149" t="str">
            <v>97000-05-DD-0038 / 1</v>
          </cell>
          <cell r="P149">
            <v>660</v>
          </cell>
          <cell r="Q149">
            <v>120</v>
          </cell>
          <cell r="R149" t="str">
            <v>₋</v>
          </cell>
          <cell r="S149">
            <v>2</v>
          </cell>
          <cell r="U149">
            <v>644.5530249146492</v>
          </cell>
          <cell r="V149" t="str">
            <v>TK Corporation</v>
          </cell>
          <cell r="W149" t="str">
            <v>L&amp;T-MHI/JP/2010-0015</v>
          </cell>
          <cell r="X149" t="str">
            <v>Received</v>
          </cell>
          <cell r="AB149" t="str">
            <v>30.09.2010</v>
          </cell>
        </row>
        <row r="150">
          <cell r="G150" t="str">
            <v>14100-002/2</v>
          </cell>
          <cell r="H150" t="str">
            <v>89</v>
          </cell>
          <cell r="I150" t="str">
            <v>Header End Plate (Without Hole)</v>
          </cell>
          <cell r="K150" t="str">
            <v>SA-182F12-2</v>
          </cell>
          <cell r="M150" t="str">
            <v>TDC-05-009</v>
          </cell>
          <cell r="N150" t="str">
            <v>Form IIIC</v>
          </cell>
          <cell r="O150" t="str">
            <v>97000-05-DD-0038 / 2</v>
          </cell>
          <cell r="P150">
            <v>610</v>
          </cell>
          <cell r="Q150">
            <v>110</v>
          </cell>
          <cell r="R150" t="str">
            <v>₋</v>
          </cell>
          <cell r="S150">
            <v>2</v>
          </cell>
          <cell r="U150">
            <v>504.70997594852901</v>
          </cell>
          <cell r="V150" t="str">
            <v>Technoforge</v>
          </cell>
          <cell r="W150" t="str">
            <v>L&amp;T-MHI/JP/2010-0014</v>
          </cell>
          <cell r="X150" t="str">
            <v>Received</v>
          </cell>
          <cell r="AB150" t="str">
            <v>Received</v>
          </cell>
        </row>
        <row r="151">
          <cell r="G151" t="str">
            <v>14100-002/3</v>
          </cell>
          <cell r="H151" t="str">
            <v>90</v>
          </cell>
          <cell r="I151" t="str">
            <v>Inspection Nozzle End Plate (Without Hole)</v>
          </cell>
          <cell r="K151" t="str">
            <v>SA-182F12-2</v>
          </cell>
          <cell r="M151" t="str">
            <v>TDC-05-009</v>
          </cell>
          <cell r="N151" t="str">
            <v>Form IIIC</v>
          </cell>
          <cell r="O151" t="str">
            <v>97000-05-DD-0038 / 3</v>
          </cell>
          <cell r="P151">
            <v>116</v>
          </cell>
          <cell r="Q151">
            <v>30</v>
          </cell>
          <cell r="R151" t="str">
            <v>₋</v>
          </cell>
          <cell r="S151">
            <v>4</v>
          </cell>
          <cell r="U151">
            <v>9.9553552608488527</v>
          </cell>
          <cell r="V151" t="str">
            <v>Technoforge</v>
          </cell>
          <cell r="W151" t="str">
            <v>L&amp;T-MHI/JP/2010-0014</v>
          </cell>
          <cell r="X151" t="str">
            <v>Received</v>
          </cell>
          <cell r="AB151" t="str">
            <v>Received</v>
          </cell>
        </row>
        <row r="152">
          <cell r="G152" t="str">
            <v>14100-002/4</v>
          </cell>
          <cell r="H152" t="str">
            <v>91</v>
          </cell>
          <cell r="I152" t="str">
            <v>Inspection Nozzle End Plate (Without Hole)</v>
          </cell>
          <cell r="K152" t="str">
            <v>SA-182F12-2</v>
          </cell>
          <cell r="M152" t="str">
            <v>TDC-05-009</v>
          </cell>
          <cell r="N152" t="str">
            <v>Form IIIC</v>
          </cell>
          <cell r="O152" t="str">
            <v>97000-05-DD-0038 / 4</v>
          </cell>
          <cell r="P152">
            <v>116</v>
          </cell>
          <cell r="Q152">
            <v>30</v>
          </cell>
          <cell r="R152" t="str">
            <v>₋</v>
          </cell>
          <cell r="S152">
            <v>4</v>
          </cell>
          <cell r="U152">
            <v>9.9553552608488527</v>
          </cell>
          <cell r="V152" t="str">
            <v>Technoforge</v>
          </cell>
          <cell r="W152" t="str">
            <v>L&amp;T-MHI/JP/2010-0014</v>
          </cell>
          <cell r="X152" t="str">
            <v>Received</v>
          </cell>
          <cell r="AB152" t="str">
            <v>Received</v>
          </cell>
        </row>
        <row r="153">
          <cell r="G153" t="str">
            <v>14100-002/5</v>
          </cell>
          <cell r="H153" t="str">
            <v>92</v>
          </cell>
          <cell r="I153" t="str">
            <v>Header End Plate (Without Hole)</v>
          </cell>
          <cell r="K153" t="str">
            <v>SA-105</v>
          </cell>
          <cell r="M153" t="str">
            <v>TDC-05-009</v>
          </cell>
          <cell r="N153" t="str">
            <v>Form IIIC</v>
          </cell>
          <cell r="O153" t="str">
            <v>97000-05-DD-0038 / 5</v>
          </cell>
          <cell r="P153">
            <v>508</v>
          </cell>
          <cell r="Q153">
            <v>70</v>
          </cell>
          <cell r="R153" t="str">
            <v>₋</v>
          </cell>
          <cell r="S153">
            <v>2</v>
          </cell>
          <cell r="U153">
            <v>222.74860781126</v>
          </cell>
          <cell r="V153" t="str">
            <v>Technoforge</v>
          </cell>
          <cell r="W153" t="str">
            <v>L&amp;T-MHI/JP/2010-0014</v>
          </cell>
          <cell r="X153" t="str">
            <v>15.12.10</v>
          </cell>
          <cell r="AB153" t="str">
            <v>15.09.2010</v>
          </cell>
        </row>
        <row r="154">
          <cell r="G154" t="str">
            <v>14100-002/6</v>
          </cell>
          <cell r="H154" t="str">
            <v>93</v>
          </cell>
          <cell r="I154" t="str">
            <v>Inspection Nozzle End Plate (Without Hole)</v>
          </cell>
          <cell r="K154" t="str">
            <v>SA-105</v>
          </cell>
          <cell r="M154" t="str">
            <v>TDC-05-009</v>
          </cell>
          <cell r="N154" t="str">
            <v>Form IIIC</v>
          </cell>
          <cell r="O154" t="str">
            <v>97000-05-DD-0038 / 6</v>
          </cell>
          <cell r="P154">
            <v>116</v>
          </cell>
          <cell r="Q154">
            <v>30</v>
          </cell>
          <cell r="R154" t="str">
            <v>₋</v>
          </cell>
          <cell r="S154">
            <v>4</v>
          </cell>
          <cell r="U154">
            <v>9.9553552608488527</v>
          </cell>
          <cell r="V154" t="str">
            <v>Technoforge</v>
          </cell>
          <cell r="W154" t="str">
            <v>L&amp;T-MHI/JP/2010-0014</v>
          </cell>
          <cell r="X154" t="str">
            <v>15.12.10</v>
          </cell>
          <cell r="AB154" t="str">
            <v>15.09.2010</v>
          </cell>
        </row>
        <row r="155">
          <cell r="G155" t="str">
            <v>14100-003/1</v>
          </cell>
          <cell r="H155" t="str">
            <v>94</v>
          </cell>
          <cell r="I155" t="str">
            <v>Warming Pipe Nozzle</v>
          </cell>
          <cell r="K155" t="str">
            <v>SA-105</v>
          </cell>
          <cell r="M155" t="str">
            <v>TDC-05-009</v>
          </cell>
          <cell r="N155" t="str">
            <v>Form IIIC</v>
          </cell>
          <cell r="O155" t="str">
            <v>97000-05-DD-0039 / 1</v>
          </cell>
          <cell r="P155">
            <v>115</v>
          </cell>
          <cell r="Q155">
            <v>21</v>
          </cell>
          <cell r="R155">
            <v>199.5</v>
          </cell>
          <cell r="S155">
            <v>2</v>
          </cell>
          <cell r="U155">
            <v>19.424040434704072</v>
          </cell>
          <cell r="V155" t="str">
            <v>Technoforge</v>
          </cell>
          <cell r="W155" t="str">
            <v>L&amp;T-MHI/JP/2010-0014</v>
          </cell>
          <cell r="X155" t="str">
            <v>15.12.10</v>
          </cell>
          <cell r="AB155" t="str">
            <v>15.09.2010</v>
          </cell>
        </row>
        <row r="156">
          <cell r="G156" t="str">
            <v>14100-003/2</v>
          </cell>
          <cell r="H156" t="str">
            <v>95</v>
          </cell>
          <cell r="I156" t="str">
            <v>Inspection Nozzle</v>
          </cell>
          <cell r="K156" t="str">
            <v>SA-105</v>
          </cell>
          <cell r="M156" t="str">
            <v>TDC-05-009</v>
          </cell>
          <cell r="N156" t="str">
            <v>Form IIIC</v>
          </cell>
          <cell r="O156" t="str">
            <v>97000-05-DD-0040 / 1</v>
          </cell>
          <cell r="P156">
            <v>116</v>
          </cell>
          <cell r="Q156">
            <v>15</v>
          </cell>
          <cell r="R156">
            <v>191.5</v>
          </cell>
          <cell r="S156">
            <v>4</v>
          </cell>
          <cell r="U156">
            <v>28.619426839730689</v>
          </cell>
          <cell r="V156" t="str">
            <v>Technoforge</v>
          </cell>
          <cell r="W156" t="str">
            <v>L&amp;T-MHI/JP/2010-0014</v>
          </cell>
          <cell r="X156" t="str">
            <v>15.12.10</v>
          </cell>
          <cell r="AB156" t="str">
            <v>15.09.2010</v>
          </cell>
        </row>
        <row r="157">
          <cell r="G157" t="str">
            <v>14100-003/3</v>
          </cell>
          <cell r="H157" t="str">
            <v>96</v>
          </cell>
          <cell r="I157" t="str">
            <v>Inspection Nozzle</v>
          </cell>
          <cell r="K157" t="str">
            <v>SA-182F12-2</v>
          </cell>
          <cell r="M157" t="str">
            <v>TDC-05-009</v>
          </cell>
          <cell r="N157" t="str">
            <v>Form IIIC</v>
          </cell>
          <cell r="O157" t="str">
            <v>97000-05-DD-0041 / 1</v>
          </cell>
          <cell r="P157">
            <v>116</v>
          </cell>
          <cell r="Q157">
            <v>15</v>
          </cell>
          <cell r="R157">
            <v>155.15</v>
          </cell>
          <cell r="S157">
            <v>4</v>
          </cell>
          <cell r="U157">
            <v>23.186966444826197</v>
          </cell>
          <cell r="V157" t="str">
            <v>Technoforge</v>
          </cell>
          <cell r="W157" t="str">
            <v>L&amp;T-MHI/JP/2010-0014</v>
          </cell>
          <cell r="X157" t="str">
            <v>Received</v>
          </cell>
          <cell r="AB157" t="str">
            <v>Received</v>
          </cell>
        </row>
        <row r="158">
          <cell r="G158" t="str">
            <v>14100-004/1</v>
          </cell>
          <cell r="H158" t="str">
            <v>97</v>
          </cell>
          <cell r="I158" t="str">
            <v>Radiographing Plug</v>
          </cell>
          <cell r="K158" t="str">
            <v>SA-182F22-3</v>
          </cell>
          <cell r="M158" t="str">
            <v>TDC-05-009</v>
          </cell>
          <cell r="N158" t="str">
            <v>Form IIIC</v>
          </cell>
          <cell r="O158" t="str">
            <v>97000-05-DD-0042 / 1</v>
          </cell>
          <cell r="P158">
            <v>42</v>
          </cell>
          <cell r="Q158" t="str">
            <v>₋</v>
          </cell>
          <cell r="R158">
            <v>40</v>
          </cell>
          <cell r="S158">
            <v>16</v>
          </cell>
          <cell r="U158">
            <v>7.04</v>
          </cell>
          <cell r="V158" t="str">
            <v>Technoforge</v>
          </cell>
          <cell r="W158" t="str">
            <v>L&amp;T-MHI/JP/2010-0014</v>
          </cell>
          <cell r="X158" t="str">
            <v>Received</v>
          </cell>
          <cell r="AB158" t="str">
            <v>15.09.2010</v>
          </cell>
        </row>
        <row r="159">
          <cell r="G159" t="str">
            <v>14500-002/1</v>
          </cell>
          <cell r="H159">
            <v>11</v>
          </cell>
          <cell r="I159" t="str">
            <v xml:space="preserve">Concentric reducer </v>
          </cell>
          <cell r="K159" t="str">
            <v>SA-182F12-2</v>
          </cell>
          <cell r="M159" t="str">
            <v>TDC-05-009</v>
          </cell>
          <cell r="N159" t="str">
            <v>Form IIIC</v>
          </cell>
          <cell r="O159" t="str">
            <v>97000-05-DD-0057 / 1</v>
          </cell>
          <cell r="P159" t="str">
            <v>711X660</v>
          </cell>
          <cell r="Q159" t="str">
            <v>49X49</v>
          </cell>
          <cell r="R159">
            <v>298</v>
          </cell>
          <cell r="S159">
            <v>2</v>
          </cell>
          <cell r="T159">
            <v>238.39100415557297</v>
          </cell>
          <cell r="U159">
            <v>476.78200831114594</v>
          </cell>
          <cell r="V159" t="str">
            <v>Technoforge</v>
          </cell>
          <cell r="W159" t="str">
            <v>L&amp;T-MHI/JP/2010-0014</v>
          </cell>
          <cell r="X159">
            <v>40436</v>
          </cell>
          <cell r="AB159" t="str">
            <v>15.09.2010</v>
          </cell>
        </row>
        <row r="160">
          <cell r="G160" t="str">
            <v>14500-002/2</v>
          </cell>
          <cell r="H160">
            <v>12</v>
          </cell>
          <cell r="I160" t="str">
            <v xml:space="preserve">Concentric reducer </v>
          </cell>
          <cell r="K160" t="str">
            <v>SA-182F12-2</v>
          </cell>
          <cell r="M160" t="str">
            <v>TDC-05-009</v>
          </cell>
          <cell r="N160" t="str">
            <v>Form IIIC</v>
          </cell>
          <cell r="O160" t="str">
            <v>97000-05-DD-0057 / 2</v>
          </cell>
          <cell r="P160" t="str">
            <v>711X610</v>
          </cell>
          <cell r="Q160" t="str">
            <v>49X49</v>
          </cell>
          <cell r="R160">
            <v>298</v>
          </cell>
          <cell r="S160">
            <v>2</v>
          </cell>
          <cell r="T160">
            <v>238.39100415557297</v>
          </cell>
          <cell r="U160">
            <v>476.78200831114594</v>
          </cell>
          <cell r="V160" t="str">
            <v>Technoforge</v>
          </cell>
          <cell r="W160" t="str">
            <v>L&amp;T-MHI/JP/2010-0014</v>
          </cell>
          <cell r="X160">
            <v>40436</v>
          </cell>
          <cell r="AB160" t="str">
            <v>15.09.2010</v>
          </cell>
        </row>
        <row r="161">
          <cell r="G161" t="str">
            <v>14500-003/1</v>
          </cell>
          <cell r="H161">
            <v>23</v>
          </cell>
          <cell r="I161" t="str">
            <v>SR Elbow</v>
          </cell>
          <cell r="K161" t="str">
            <v>SA-234WP12-1</v>
          </cell>
          <cell r="M161" t="str">
            <v>₋</v>
          </cell>
          <cell r="N161" t="str">
            <v>Form IIIC</v>
          </cell>
          <cell r="O161" t="str">
            <v>97000-05-DD-0061 / 1</v>
          </cell>
          <cell r="P161">
            <v>711</v>
          </cell>
          <cell r="Q161">
            <v>49</v>
          </cell>
          <cell r="R161" t="str">
            <v>₋</v>
          </cell>
          <cell r="S161">
            <v>8</v>
          </cell>
          <cell r="U161">
            <v>7147.481890424654</v>
          </cell>
          <cell r="V161" t="str">
            <v>S&amp;G</v>
          </cell>
          <cell r="W161" t="str">
            <v>L&amp;T-MHI/JP/2010-0018</v>
          </cell>
          <cell r="X161">
            <v>40469</v>
          </cell>
          <cell r="AB161" t="str">
            <v>18.10.2010</v>
          </cell>
        </row>
        <row r="162">
          <cell r="G162" t="str">
            <v>14500-004/1</v>
          </cell>
          <cell r="H162">
            <v>13</v>
          </cell>
          <cell r="I162" t="str">
            <v>Forging</v>
          </cell>
          <cell r="K162" t="str">
            <v>SA-182-F12-2</v>
          </cell>
          <cell r="M162" t="str">
            <v>TDC-05-009</v>
          </cell>
          <cell r="N162" t="str">
            <v>Form IIIC</v>
          </cell>
          <cell r="O162" t="str">
            <v>97000-05-DD-0082 / 1</v>
          </cell>
          <cell r="P162">
            <v>92</v>
          </cell>
          <cell r="Q162">
            <v>27</v>
          </cell>
          <cell r="R162">
            <v>180</v>
          </cell>
          <cell r="S162">
            <v>2</v>
          </cell>
          <cell r="U162">
            <v>15.58</v>
          </cell>
          <cell r="V162" t="str">
            <v>Technoforge</v>
          </cell>
          <cell r="W162" t="str">
            <v>L&amp;T-MHI/JP/2010-0014</v>
          </cell>
          <cell r="X162">
            <v>40489</v>
          </cell>
          <cell r="AB162" t="str">
            <v>15.09.2010</v>
          </cell>
        </row>
        <row r="163">
          <cell r="G163" t="str">
            <v>14500-005/1</v>
          </cell>
          <cell r="H163" t="str">
            <v>98</v>
          </cell>
          <cell r="I163" t="str">
            <v>Radiographing Plug</v>
          </cell>
          <cell r="K163" t="str">
            <v>SA-182F22-3</v>
          </cell>
          <cell r="M163" t="str">
            <v>TDC-05-009</v>
          </cell>
          <cell r="N163" t="str">
            <v>Form IIIC</v>
          </cell>
          <cell r="O163" t="str">
            <v>97000-05-DD-0065/1</v>
          </cell>
          <cell r="P163">
            <v>42</v>
          </cell>
          <cell r="Q163" t="str">
            <v>₋</v>
          </cell>
          <cell r="R163">
            <v>40</v>
          </cell>
          <cell r="S163">
            <v>12</v>
          </cell>
          <cell r="U163">
            <v>5.28</v>
          </cell>
          <cell r="V163" t="str">
            <v>Technoforge</v>
          </cell>
          <cell r="W163" t="str">
            <v>L&amp;T-MHI/JP/2010-0014</v>
          </cell>
          <cell r="X163">
            <v>40473</v>
          </cell>
          <cell r="AB163" t="str">
            <v>15.09.2010</v>
          </cell>
        </row>
        <row r="164">
          <cell r="G164" t="str">
            <v>15100-002/1</v>
          </cell>
          <cell r="H164" t="str">
            <v>99</v>
          </cell>
          <cell r="I164" t="str">
            <v>Header End Plate (Without Hole)</v>
          </cell>
          <cell r="K164" t="str">
            <v>SA-105</v>
          </cell>
          <cell r="M164" t="str">
            <v>TDC-05-009</v>
          </cell>
          <cell r="N164" t="str">
            <v>Form IIIC</v>
          </cell>
          <cell r="O164" t="str">
            <v>97000-05-DD-0027 / 1</v>
          </cell>
          <cell r="P164">
            <v>219.1</v>
          </cell>
          <cell r="Q164">
            <v>50</v>
          </cell>
          <cell r="R164" t="str">
            <v>₋</v>
          </cell>
          <cell r="S164">
            <v>8</v>
          </cell>
          <cell r="U164">
            <v>118.38707336988446</v>
          </cell>
          <cell r="V164" t="str">
            <v>Technoforge</v>
          </cell>
          <cell r="W164" t="str">
            <v>L&amp;T-MHI/JP/2010-0014</v>
          </cell>
          <cell r="X164" t="str">
            <v>Received</v>
          </cell>
          <cell r="AB164" t="str">
            <v>15.09.2010</v>
          </cell>
        </row>
        <row r="165">
          <cell r="G165" t="str">
            <v>15100-002/2</v>
          </cell>
          <cell r="H165" t="str">
            <v>100</v>
          </cell>
          <cell r="I165" t="str">
            <v>Inspection Nozzle End Plate (Without Hole)</v>
          </cell>
          <cell r="K165" t="str">
            <v>SA-105</v>
          </cell>
          <cell r="M165" t="str">
            <v>TDC-05-009</v>
          </cell>
          <cell r="N165" t="str">
            <v>Form IIIC</v>
          </cell>
          <cell r="O165" t="str">
            <v>97000-05-DD-0027 / 2</v>
          </cell>
          <cell r="P165">
            <v>168.3</v>
          </cell>
          <cell r="Q165">
            <v>50</v>
          </cell>
          <cell r="R165" t="str">
            <v>₋</v>
          </cell>
          <cell r="S165">
            <v>12</v>
          </cell>
          <cell r="U165">
            <v>104.78015111268768</v>
          </cell>
          <cell r="V165" t="str">
            <v>Technoforge</v>
          </cell>
          <cell r="W165" t="str">
            <v>L&amp;T-MHI/JP/2010-0014</v>
          </cell>
          <cell r="X165" t="str">
            <v xml:space="preserve">Already Offered </v>
          </cell>
          <cell r="AB165" t="str">
            <v>15.09.2010</v>
          </cell>
        </row>
        <row r="166">
          <cell r="G166" t="str">
            <v>15100-002/3</v>
          </cell>
          <cell r="H166">
            <v>101</v>
          </cell>
          <cell r="I166" t="str">
            <v>Header End Plate (Without Hole)</v>
          </cell>
          <cell r="K166" t="str">
            <v>SA-105</v>
          </cell>
          <cell r="M166" t="str">
            <v>TDC-05-009</v>
          </cell>
          <cell r="N166" t="str">
            <v>Form IIIC</v>
          </cell>
          <cell r="O166" t="str">
            <v>97000-05-DD-0028 / 1</v>
          </cell>
          <cell r="P166">
            <v>610</v>
          </cell>
          <cell r="Q166">
            <v>130</v>
          </cell>
          <cell r="R166" t="str">
            <v>₋</v>
          </cell>
          <cell r="S166">
            <v>1</v>
          </cell>
          <cell r="U166">
            <v>298.24</v>
          </cell>
          <cell r="V166" t="str">
            <v>Technoforge</v>
          </cell>
          <cell r="W166" t="str">
            <v>L&amp;T-MHI/JP/2010-0014</v>
          </cell>
          <cell r="X166" t="str">
            <v>30.12.10</v>
          </cell>
          <cell r="AB166" t="str">
            <v>30.09.2010</v>
          </cell>
        </row>
        <row r="167">
          <cell r="G167" t="str">
            <v>15100-003/1</v>
          </cell>
          <cell r="H167" t="str">
            <v>102</v>
          </cell>
          <cell r="I167" t="str">
            <v>SH Pipe Nozzle</v>
          </cell>
          <cell r="K167" t="str">
            <v>SA-105</v>
          </cell>
          <cell r="M167" t="str">
            <v>TDC-05-009</v>
          </cell>
          <cell r="N167" t="str">
            <v>Form IIIC</v>
          </cell>
          <cell r="O167" t="str">
            <v>97000-05-DD-0029 / 1</v>
          </cell>
          <cell r="P167">
            <v>390</v>
          </cell>
          <cell r="Q167">
            <v>83</v>
          </cell>
          <cell r="R167">
            <v>409.7</v>
          </cell>
          <cell r="S167">
            <v>1</v>
          </cell>
          <cell r="U167">
            <v>257.45537384183569</v>
          </cell>
          <cell r="V167" t="str">
            <v>Technoforge</v>
          </cell>
          <cell r="W167" t="str">
            <v>L&amp;T-MHI/JP/2010-0014</v>
          </cell>
          <cell r="X167" t="str">
            <v>Received</v>
          </cell>
          <cell r="AB167" t="str">
            <v>Received</v>
          </cell>
        </row>
        <row r="168">
          <cell r="G168" t="str">
            <v>15100-004/1</v>
          </cell>
          <cell r="H168" t="str">
            <v>103</v>
          </cell>
          <cell r="I168" t="str">
            <v>Radiographing Plug</v>
          </cell>
          <cell r="K168" t="str">
            <v>SA-105</v>
          </cell>
          <cell r="M168" t="str">
            <v>TDC-05-009</v>
          </cell>
          <cell r="N168" t="str">
            <v>Form IIIC</v>
          </cell>
          <cell r="O168" t="str">
            <v>97000-05-DD-0030 / 1</v>
          </cell>
          <cell r="P168">
            <v>46</v>
          </cell>
          <cell r="Q168" t="str">
            <v>₋</v>
          </cell>
          <cell r="R168">
            <v>40</v>
          </cell>
          <cell r="S168">
            <v>6</v>
          </cell>
          <cell r="U168">
            <v>3.12</v>
          </cell>
          <cell r="V168" t="str">
            <v>Technoforge</v>
          </cell>
          <cell r="W168" t="str">
            <v>L&amp;T-MHI/JP/2010-0014</v>
          </cell>
          <cell r="X168" t="str">
            <v>Received</v>
          </cell>
          <cell r="AB168" t="str">
            <v>30.09.2010</v>
          </cell>
        </row>
      </sheetData>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d Master Sheet Hour"/>
      <sheetName val="Master"/>
      <sheetName val="Location"/>
      <sheetName val="Cost Center - cost not allocate"/>
      <sheetName val="Tonnage"/>
      <sheetName val="Hydro"/>
      <sheetName val="Coil ManMachHrs"/>
      <sheetName val="Sheet3"/>
      <sheetName val="Sheet1"/>
    </sheetNames>
    <sheetDataSet>
      <sheetData sheetId="0"/>
      <sheetData sheetId="1"/>
      <sheetData sheetId="2"/>
      <sheetData sheetId="3"/>
      <sheetData sheetId="4"/>
      <sheetData sheetId="5"/>
      <sheetData sheetId="6"/>
      <sheetData sheetId="7">
        <row r="6">
          <cell r="D6" t="str">
            <v>660 MW / 700MW(UP TO STEP-3 )</v>
          </cell>
          <cell r="E6">
            <v>1</v>
          </cell>
        </row>
        <row r="7">
          <cell r="D7" t="str">
            <v>NTPC 700MW</v>
          </cell>
          <cell r="E7">
            <v>1.1499999999999999</v>
          </cell>
        </row>
        <row r="8">
          <cell r="D8" t="str">
            <v>NTPC 800MW</v>
          </cell>
          <cell r="E8">
            <v>1.3</v>
          </cell>
        </row>
      </sheetData>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8F788-C9F8-4799-947A-3A13D6595324}">
  <sheetPr>
    <pageSetUpPr fitToPage="1"/>
  </sheetPr>
  <dimension ref="A1:M1002"/>
  <sheetViews>
    <sheetView showGridLines="0" view="pageBreakPreview" zoomScale="60" zoomScaleNormal="60" workbookViewId="0">
      <selection activeCell="F17" sqref="F17"/>
    </sheetView>
  </sheetViews>
  <sheetFormatPr defaultColWidth="14.453125" defaultRowHeight="15" customHeight="1" x14ac:dyDescent="0.45"/>
  <cols>
    <col min="1" max="1" width="2.1796875" style="2" customWidth="1"/>
    <col min="2" max="2" width="52.81640625" style="2" customWidth="1"/>
    <col min="3" max="3" width="4.81640625" style="2" customWidth="1"/>
    <col min="4" max="4" width="9.1796875" style="2" customWidth="1"/>
    <col min="5" max="5" width="21" style="2" customWidth="1"/>
    <col min="6" max="6" width="19.453125" style="2" bestFit="1" customWidth="1"/>
    <col min="7" max="7" width="24.6328125" style="2" bestFit="1" customWidth="1"/>
    <col min="8" max="8" width="19.81640625" style="2" bestFit="1" customWidth="1"/>
    <col min="9" max="16384" width="14.453125" style="2"/>
  </cols>
  <sheetData>
    <row r="1" spans="1:8" ht="18.5" x14ac:dyDescent="0.45">
      <c r="A1" s="1" t="s">
        <v>0</v>
      </c>
      <c r="B1" s="1"/>
      <c r="C1" s="1"/>
      <c r="D1" s="1"/>
      <c r="E1" s="1"/>
      <c r="F1" s="1"/>
      <c r="G1" s="1"/>
      <c r="H1" s="1"/>
    </row>
    <row r="2" spans="1:8" ht="18.5" x14ac:dyDescent="0.45">
      <c r="A2" s="1" t="s">
        <v>1</v>
      </c>
      <c r="B2" s="1"/>
      <c r="C2" s="1"/>
      <c r="D2" s="1"/>
      <c r="E2" s="1"/>
      <c r="F2" s="1"/>
      <c r="G2" s="1"/>
      <c r="H2" s="1"/>
    </row>
    <row r="3" spans="1:8" ht="18.5" x14ac:dyDescent="0.45">
      <c r="A3" s="3"/>
      <c r="B3" s="3"/>
      <c r="C3" s="3"/>
      <c r="D3" s="3"/>
      <c r="E3" s="3"/>
      <c r="F3" s="3"/>
      <c r="G3" s="3"/>
      <c r="H3" s="3"/>
    </row>
    <row r="4" spans="1:8" ht="18.5" x14ac:dyDescent="0.45">
      <c r="A4" s="4"/>
      <c r="B4" s="4"/>
      <c r="C4" s="4"/>
      <c r="D4" s="4"/>
      <c r="E4" s="4"/>
      <c r="F4" s="4"/>
      <c r="G4" s="4"/>
      <c r="H4" s="5" t="s">
        <v>2</v>
      </c>
    </row>
    <row r="5" spans="1:8" ht="38.25" customHeight="1" x14ac:dyDescent="0.45">
      <c r="A5" s="6" t="s">
        <v>3</v>
      </c>
      <c r="B5" s="7"/>
      <c r="C5" s="8"/>
      <c r="D5" s="9" t="s">
        <v>4</v>
      </c>
      <c r="E5" s="10" t="s">
        <v>5</v>
      </c>
      <c r="F5" s="11"/>
      <c r="G5" s="10" t="s">
        <v>6</v>
      </c>
      <c r="H5" s="11"/>
    </row>
    <row r="6" spans="1:8" ht="17.25" customHeight="1" x14ac:dyDescent="0.45">
      <c r="A6" s="12"/>
      <c r="B6" s="13"/>
      <c r="C6" s="13"/>
      <c r="D6" s="14"/>
      <c r="E6" s="15"/>
      <c r="F6" s="15"/>
      <c r="G6" s="16"/>
      <c r="H6" s="17"/>
    </row>
    <row r="7" spans="1:8" ht="18.5" x14ac:dyDescent="0.45">
      <c r="A7" s="18" t="s">
        <v>7</v>
      </c>
      <c r="B7" s="4"/>
      <c r="C7" s="4"/>
      <c r="D7" s="19"/>
      <c r="E7" s="20"/>
      <c r="F7" s="20"/>
      <c r="G7" s="20"/>
      <c r="H7" s="21"/>
    </row>
    <row r="8" spans="1:8" ht="18.5" x14ac:dyDescent="0.45">
      <c r="A8" s="22" t="s">
        <v>8</v>
      </c>
      <c r="B8" s="4"/>
      <c r="C8" s="4"/>
      <c r="D8" s="19"/>
      <c r="E8" s="23"/>
      <c r="F8" s="23"/>
      <c r="G8" s="23"/>
      <c r="H8" s="24"/>
    </row>
    <row r="9" spans="1:8" ht="18" customHeight="1" x14ac:dyDescent="0.45">
      <c r="A9" s="22"/>
      <c r="B9" s="4" t="s">
        <v>9</v>
      </c>
      <c r="C9" s="4"/>
      <c r="D9" s="19">
        <v>2</v>
      </c>
      <c r="E9" s="25">
        <f>' 2'!J17</f>
        <v>0</v>
      </c>
      <c r="F9" s="25"/>
      <c r="G9" s="25">
        <f>' 2'!K17</f>
        <v>0</v>
      </c>
      <c r="H9" s="26"/>
    </row>
    <row r="10" spans="1:8" ht="18" customHeight="1" x14ac:dyDescent="0.45">
      <c r="A10" s="22"/>
      <c r="B10" s="4" t="s">
        <v>10</v>
      </c>
      <c r="C10" s="4"/>
      <c r="D10" s="19">
        <v>3</v>
      </c>
      <c r="E10" s="25">
        <f>'3 CWIP'!F13</f>
        <v>0</v>
      </c>
      <c r="F10" s="25"/>
      <c r="G10" s="25">
        <f>'3 CWIP'!B13</f>
        <v>0</v>
      </c>
      <c r="H10" s="26"/>
    </row>
    <row r="11" spans="1:8" ht="18" customHeight="1" x14ac:dyDescent="0.45">
      <c r="A11" s="22"/>
      <c r="B11" s="4" t="s">
        <v>11</v>
      </c>
      <c r="C11" s="4"/>
      <c r="D11" s="19">
        <v>4</v>
      </c>
      <c r="E11" s="25">
        <f>' 4'!J13</f>
        <v>0</v>
      </c>
      <c r="F11" s="25"/>
      <c r="G11" s="25">
        <f>' 4'!K13</f>
        <v>0</v>
      </c>
      <c r="H11" s="26"/>
    </row>
    <row r="12" spans="1:8" ht="18" customHeight="1" x14ac:dyDescent="0.45">
      <c r="A12" s="22"/>
      <c r="B12" s="4" t="s">
        <v>12</v>
      </c>
      <c r="C12" s="4"/>
      <c r="D12" s="19">
        <v>5</v>
      </c>
      <c r="E12" s="25">
        <f>'5'!B11</f>
        <v>0</v>
      </c>
      <c r="F12" s="25"/>
      <c r="G12" s="25">
        <f>'5'!C11</f>
        <v>0</v>
      </c>
      <c r="H12" s="26"/>
    </row>
    <row r="13" spans="1:8" ht="18" customHeight="1" x14ac:dyDescent="0.45">
      <c r="A13" s="22"/>
      <c r="B13" s="4" t="s">
        <v>13</v>
      </c>
      <c r="C13" s="4"/>
      <c r="D13" s="19" t="s">
        <v>14</v>
      </c>
      <c r="E13" s="25">
        <f>' 2'!J27</f>
        <v>0</v>
      </c>
      <c r="F13" s="25"/>
      <c r="G13" s="25">
        <f>' 2'!K27</f>
        <v>0</v>
      </c>
      <c r="H13" s="26"/>
    </row>
    <row r="14" spans="1:8" ht="18" customHeight="1" x14ac:dyDescent="0.45">
      <c r="A14" s="22"/>
      <c r="B14" s="4" t="s">
        <v>15</v>
      </c>
      <c r="C14" s="4"/>
      <c r="D14" s="19"/>
      <c r="E14" s="27">
        <f>AI66</f>
        <v>0</v>
      </c>
      <c r="F14" s="27"/>
      <c r="G14" s="28">
        <f>AP33+AP66+AP67</f>
        <v>0</v>
      </c>
      <c r="H14" s="29"/>
    </row>
    <row r="15" spans="1:8" ht="18" customHeight="1" x14ac:dyDescent="0.45">
      <c r="A15" s="22"/>
      <c r="B15" s="30"/>
      <c r="C15" s="30"/>
      <c r="D15" s="19"/>
      <c r="E15" s="31"/>
      <c r="F15" s="31">
        <f>SUM(E9:E14)</f>
        <v>0</v>
      </c>
      <c r="G15" s="32"/>
      <c r="H15" s="33">
        <f>SUM(G9:G14)</f>
        <v>0</v>
      </c>
    </row>
    <row r="16" spans="1:8" ht="18" customHeight="1" x14ac:dyDescent="0.45">
      <c r="A16" s="22"/>
      <c r="B16" s="30"/>
      <c r="C16" s="30"/>
      <c r="D16" s="19"/>
      <c r="E16" s="25"/>
      <c r="F16" s="25"/>
      <c r="G16" s="25"/>
      <c r="H16" s="26"/>
    </row>
    <row r="17" spans="1:8" ht="18" customHeight="1" x14ac:dyDescent="0.45">
      <c r="A17" s="22" t="s">
        <v>16</v>
      </c>
      <c r="B17" s="4"/>
      <c r="C17" s="4"/>
      <c r="D17" s="19"/>
      <c r="E17" s="34"/>
      <c r="F17" s="34"/>
      <c r="G17" s="34"/>
      <c r="H17" s="35"/>
    </row>
    <row r="18" spans="1:8" ht="18" customHeight="1" x14ac:dyDescent="0.45">
      <c r="A18" s="22"/>
      <c r="B18" s="4" t="s">
        <v>17</v>
      </c>
      <c r="C18" s="4"/>
      <c r="D18" s="19">
        <v>6</v>
      </c>
      <c r="E18" s="34">
        <f>'6'!B14</f>
        <v>0</v>
      </c>
      <c r="F18" s="34"/>
      <c r="G18" s="34">
        <f>'6'!C14</f>
        <v>0</v>
      </c>
      <c r="H18" s="35"/>
    </row>
    <row r="19" spans="1:8" ht="18" customHeight="1" x14ac:dyDescent="0.45">
      <c r="A19" s="36"/>
      <c r="B19" s="4" t="s">
        <v>18</v>
      </c>
      <c r="C19" s="4"/>
      <c r="D19" s="19"/>
      <c r="E19" s="34"/>
      <c r="F19" s="34"/>
      <c r="G19" s="34"/>
      <c r="H19" s="35"/>
    </row>
    <row r="20" spans="1:8" ht="18" customHeight="1" x14ac:dyDescent="0.45">
      <c r="A20" s="36"/>
      <c r="B20" s="4" t="s">
        <v>19</v>
      </c>
      <c r="C20" s="4"/>
      <c r="D20" s="19">
        <v>7</v>
      </c>
      <c r="E20" s="34">
        <f>'7'!B10</f>
        <v>0</v>
      </c>
      <c r="F20" s="34"/>
      <c r="G20" s="35">
        <f>'7'!C10</f>
        <v>0</v>
      </c>
      <c r="H20" s="35"/>
    </row>
    <row r="21" spans="1:8" ht="18" customHeight="1" x14ac:dyDescent="0.45">
      <c r="A21" s="36"/>
      <c r="B21" s="4" t="s">
        <v>20</v>
      </c>
      <c r="C21" s="4"/>
      <c r="D21" s="19">
        <v>8</v>
      </c>
      <c r="E21" s="37">
        <f>'8'!B10</f>
        <v>0</v>
      </c>
      <c r="F21" s="34"/>
      <c r="G21" s="34">
        <f>'8'!C10</f>
        <v>0</v>
      </c>
      <c r="H21" s="35"/>
    </row>
    <row r="22" spans="1:8" ht="18" customHeight="1" x14ac:dyDescent="0.45">
      <c r="A22" s="36"/>
      <c r="B22" s="4" t="s">
        <v>21</v>
      </c>
      <c r="C22" s="4"/>
      <c r="D22" s="19">
        <v>9</v>
      </c>
      <c r="E22" s="34">
        <f>'9'!B11</f>
        <v>0</v>
      </c>
      <c r="F22" s="34"/>
      <c r="G22" s="34">
        <f>'9'!C11</f>
        <v>0</v>
      </c>
      <c r="H22" s="35"/>
    </row>
    <row r="23" spans="1:8" ht="18" customHeight="1" x14ac:dyDescent="0.45">
      <c r="A23" s="36"/>
      <c r="B23" s="4" t="s">
        <v>22</v>
      </c>
      <c r="C23" s="4"/>
      <c r="D23" s="19">
        <v>10</v>
      </c>
      <c r="E23" s="34">
        <f>'10'!B13</f>
        <v>0</v>
      </c>
      <c r="F23" s="34"/>
      <c r="G23" s="34">
        <f>'10'!C13</f>
        <v>0</v>
      </c>
      <c r="H23" s="35"/>
    </row>
    <row r="24" spans="1:8" ht="18" customHeight="1" x14ac:dyDescent="0.45">
      <c r="A24" s="36"/>
      <c r="B24" s="4" t="s">
        <v>23</v>
      </c>
      <c r="C24" s="4"/>
      <c r="D24" s="19">
        <v>11</v>
      </c>
      <c r="E24" s="28">
        <f>'11'!B17</f>
        <v>0</v>
      </c>
      <c r="F24" s="28"/>
      <c r="G24" s="28">
        <f>'11'!C17</f>
        <v>0</v>
      </c>
      <c r="H24" s="38"/>
    </row>
    <row r="25" spans="1:8" ht="18" customHeight="1" x14ac:dyDescent="0.45">
      <c r="A25" s="36"/>
      <c r="B25" s="30"/>
      <c r="C25" s="30"/>
      <c r="D25" s="19"/>
      <c r="E25" s="39"/>
      <c r="F25" s="39">
        <f>SUM(E18:E24)</f>
        <v>0</v>
      </c>
      <c r="G25" s="39"/>
      <c r="H25" s="40">
        <f>SUM(G18:G24)</f>
        <v>0</v>
      </c>
    </row>
    <row r="26" spans="1:8" ht="18" customHeight="1" x14ac:dyDescent="0.45">
      <c r="A26" s="36"/>
      <c r="B26" s="4"/>
      <c r="C26" s="4"/>
      <c r="D26" s="19"/>
      <c r="E26" s="39"/>
      <c r="F26" s="39"/>
      <c r="G26" s="39"/>
      <c r="H26" s="40"/>
    </row>
    <row r="27" spans="1:8" ht="18" customHeight="1" x14ac:dyDescent="0.45">
      <c r="A27" s="41" t="s">
        <v>24</v>
      </c>
      <c r="B27" s="42"/>
      <c r="C27" s="43"/>
      <c r="D27" s="44"/>
      <c r="E27" s="45"/>
      <c r="F27" s="45">
        <f>F15+F25</f>
        <v>0</v>
      </c>
      <c r="G27" s="45"/>
      <c r="H27" s="46">
        <f>H15+H25</f>
        <v>0</v>
      </c>
    </row>
    <row r="28" spans="1:8" ht="18" customHeight="1" x14ac:dyDescent="0.45">
      <c r="A28" s="36"/>
      <c r="B28" s="4"/>
      <c r="C28" s="4"/>
      <c r="D28" s="19"/>
      <c r="E28" s="34"/>
      <c r="F28" s="34"/>
      <c r="G28" s="34"/>
      <c r="H28" s="35"/>
    </row>
    <row r="29" spans="1:8" ht="18" customHeight="1" x14ac:dyDescent="0.45">
      <c r="A29" s="18" t="s">
        <v>25</v>
      </c>
      <c r="B29" s="4"/>
      <c r="C29" s="4"/>
      <c r="D29" s="19"/>
      <c r="E29" s="34"/>
      <c r="F29" s="34"/>
      <c r="G29" s="34"/>
      <c r="H29" s="35"/>
    </row>
    <row r="30" spans="1:8" ht="18" customHeight="1" x14ac:dyDescent="0.45">
      <c r="A30" s="22" t="s">
        <v>26</v>
      </c>
      <c r="B30" s="4"/>
      <c r="C30" s="4"/>
      <c r="D30" s="19"/>
      <c r="E30" s="34"/>
      <c r="F30" s="34"/>
      <c r="G30" s="34"/>
      <c r="H30" s="35"/>
    </row>
    <row r="31" spans="1:8" ht="18" customHeight="1" x14ac:dyDescent="0.45">
      <c r="A31" s="36"/>
      <c r="B31" s="4" t="s">
        <v>27</v>
      </c>
      <c r="C31" s="4"/>
      <c r="D31" s="19">
        <v>12</v>
      </c>
      <c r="E31" s="34">
        <f>'12'!B16</f>
        <v>0</v>
      </c>
      <c r="F31" s="34"/>
      <c r="G31" s="34">
        <f>'12'!C12</f>
        <v>0</v>
      </c>
      <c r="H31" s="35"/>
    </row>
    <row r="32" spans="1:8" ht="18" customHeight="1" x14ac:dyDescent="0.45">
      <c r="A32" s="36"/>
      <c r="B32" s="4" t="s">
        <v>28</v>
      </c>
      <c r="C32" s="4"/>
      <c r="D32" s="19">
        <v>13</v>
      </c>
      <c r="E32" s="28">
        <f>'13'!E14</f>
        <v>0</v>
      </c>
      <c r="F32" s="28"/>
      <c r="G32" s="28">
        <f>'13'!E26</f>
        <v>0</v>
      </c>
      <c r="H32" s="47"/>
    </row>
    <row r="33" spans="1:8" ht="18" customHeight="1" x14ac:dyDescent="0.45">
      <c r="A33" s="36"/>
      <c r="B33" s="30"/>
      <c r="C33" s="4"/>
      <c r="D33" s="19"/>
      <c r="E33" s="34"/>
      <c r="F33" s="39">
        <f>SUM(E31:E32)</f>
        <v>0</v>
      </c>
      <c r="G33" s="34"/>
      <c r="H33" s="40">
        <f>SUM(G31:G32)</f>
        <v>0</v>
      </c>
    </row>
    <row r="34" spans="1:8" ht="18" customHeight="1" x14ac:dyDescent="0.45">
      <c r="A34" s="22"/>
      <c r="B34" s="4"/>
      <c r="C34" s="4"/>
      <c r="D34" s="19"/>
      <c r="E34" s="39"/>
      <c r="F34" s="39"/>
      <c r="G34" s="32"/>
      <c r="H34" s="40"/>
    </row>
    <row r="35" spans="1:8" ht="18" customHeight="1" x14ac:dyDescent="0.45">
      <c r="A35" s="22" t="s">
        <v>29</v>
      </c>
      <c r="B35" s="4"/>
      <c r="C35" s="4"/>
      <c r="D35" s="19"/>
      <c r="E35" s="39"/>
      <c r="F35" s="39"/>
      <c r="G35" s="39"/>
      <c r="H35" s="40"/>
    </row>
    <row r="36" spans="1:8" ht="18" customHeight="1" x14ac:dyDescent="0.45">
      <c r="A36" s="36"/>
      <c r="B36" s="4" t="s">
        <v>30</v>
      </c>
      <c r="C36" s="4"/>
      <c r="D36" s="19"/>
      <c r="E36" s="39"/>
      <c r="F36" s="39"/>
      <c r="G36" s="39"/>
      <c r="H36" s="40"/>
    </row>
    <row r="37" spans="1:8" ht="18" customHeight="1" x14ac:dyDescent="0.45">
      <c r="A37" s="36"/>
      <c r="B37" s="4" t="s">
        <v>31</v>
      </c>
      <c r="C37" s="4"/>
      <c r="D37" s="19"/>
      <c r="E37" s="34">
        <f>-AI118-E42</f>
        <v>0</v>
      </c>
      <c r="F37" s="39"/>
      <c r="G37" s="34">
        <v>0</v>
      </c>
      <c r="H37" s="35"/>
    </row>
    <row r="38" spans="1:8" ht="18" customHeight="1" x14ac:dyDescent="0.45">
      <c r="A38" s="36"/>
      <c r="B38" s="4"/>
      <c r="C38" s="4"/>
      <c r="D38" s="19"/>
      <c r="E38" s="34"/>
      <c r="F38" s="39">
        <f>E37</f>
        <v>0</v>
      </c>
      <c r="G38" s="34"/>
      <c r="H38" s="40">
        <f>SUM(G36:G37)</f>
        <v>0</v>
      </c>
    </row>
    <row r="39" spans="1:8" ht="18" customHeight="1" x14ac:dyDescent="0.45">
      <c r="A39" s="22" t="s">
        <v>32</v>
      </c>
      <c r="B39" s="4"/>
      <c r="C39" s="4"/>
      <c r="D39" s="19"/>
      <c r="E39" s="34"/>
      <c r="F39" s="34"/>
      <c r="G39" s="34"/>
      <c r="H39" s="35"/>
    </row>
    <row r="40" spans="1:8" ht="18" customHeight="1" x14ac:dyDescent="0.45">
      <c r="A40" s="22"/>
      <c r="B40" s="4" t="s">
        <v>30</v>
      </c>
      <c r="C40" s="4"/>
      <c r="D40" s="19"/>
      <c r="E40" s="34"/>
      <c r="F40" s="34"/>
      <c r="G40" s="34"/>
      <c r="H40" s="35"/>
    </row>
    <row r="41" spans="1:8" ht="18" customHeight="1" x14ac:dyDescent="0.45">
      <c r="A41" s="22"/>
      <c r="B41" s="4" t="s">
        <v>33</v>
      </c>
      <c r="C41" s="4"/>
      <c r="D41" s="19">
        <v>14</v>
      </c>
      <c r="E41" s="34">
        <f>'14'!B12</f>
        <v>0</v>
      </c>
      <c r="F41" s="34"/>
      <c r="G41" s="34">
        <f>'14'!C12</f>
        <v>0</v>
      </c>
      <c r="H41" s="35"/>
    </row>
    <row r="42" spans="1:8" ht="18" customHeight="1" x14ac:dyDescent="0.45">
      <c r="A42" s="22"/>
      <c r="B42" s="4" t="s">
        <v>34</v>
      </c>
      <c r="C42" s="4"/>
      <c r="D42" s="19"/>
      <c r="E42" s="34">
        <f>AI118</f>
        <v>0</v>
      </c>
      <c r="F42" s="34"/>
      <c r="G42" s="34">
        <v>0</v>
      </c>
      <c r="H42" s="35"/>
    </row>
    <row r="43" spans="1:8" ht="18" customHeight="1" x14ac:dyDescent="0.45">
      <c r="A43" s="22"/>
      <c r="B43" s="4" t="s">
        <v>35</v>
      </c>
      <c r="C43" s="4"/>
      <c r="D43" s="19">
        <v>15</v>
      </c>
      <c r="E43" s="34">
        <f>'15'!B12</f>
        <v>0</v>
      </c>
      <c r="F43" s="34"/>
      <c r="G43" s="34">
        <f>'15'!C12</f>
        <v>0</v>
      </c>
      <c r="H43" s="35"/>
    </row>
    <row r="44" spans="1:8" ht="18" customHeight="1" x14ac:dyDescent="0.45">
      <c r="A44" s="22"/>
      <c r="B44" s="4" t="s">
        <v>36</v>
      </c>
      <c r="C44" s="4"/>
      <c r="D44" s="19">
        <v>16</v>
      </c>
      <c r="E44" s="34">
        <f>'16'!B13</f>
        <v>0</v>
      </c>
      <c r="F44" s="34"/>
      <c r="G44" s="34">
        <f>'16'!C13</f>
        <v>0</v>
      </c>
      <c r="H44" s="35"/>
    </row>
    <row r="45" spans="1:8" ht="18" customHeight="1" x14ac:dyDescent="0.45">
      <c r="A45" s="36"/>
      <c r="B45" s="4" t="s">
        <v>37</v>
      </c>
      <c r="C45" s="4"/>
      <c r="D45" s="19">
        <v>17</v>
      </c>
      <c r="E45" s="34">
        <f>'17'!B19</f>
        <v>0</v>
      </c>
      <c r="F45" s="34"/>
      <c r="G45" s="34">
        <f>'17'!C19</f>
        <v>0</v>
      </c>
      <c r="H45" s="35"/>
    </row>
    <row r="46" spans="1:8" ht="18" customHeight="1" x14ac:dyDescent="0.45">
      <c r="A46" s="36"/>
      <c r="B46" s="4" t="s">
        <v>38</v>
      </c>
      <c r="C46" s="4"/>
      <c r="D46" s="19">
        <v>18</v>
      </c>
      <c r="E46" s="28">
        <f>'18'!B12</f>
        <v>0</v>
      </c>
      <c r="F46" s="28"/>
      <c r="G46" s="28">
        <f>'18'!C12</f>
        <v>0</v>
      </c>
      <c r="H46" s="47"/>
    </row>
    <row r="47" spans="1:8" ht="18" customHeight="1" x14ac:dyDescent="0.45">
      <c r="A47" s="36"/>
      <c r="B47" s="30"/>
      <c r="C47" s="30"/>
      <c r="D47" s="19"/>
      <c r="E47" s="39"/>
      <c r="F47" s="39">
        <f>SUM(E41:E46)</f>
        <v>0</v>
      </c>
      <c r="G47" s="32"/>
      <c r="H47" s="40">
        <f>SUM(G41:G46)</f>
        <v>0</v>
      </c>
    </row>
    <row r="48" spans="1:8" ht="18" customHeight="1" x14ac:dyDescent="0.45">
      <c r="A48" s="36"/>
      <c r="B48" s="4"/>
      <c r="C48" s="4"/>
      <c r="D48" s="19"/>
      <c r="E48" s="34"/>
      <c r="F48" s="34"/>
      <c r="G48" s="34"/>
      <c r="H48" s="35"/>
    </row>
    <row r="49" spans="1:8" ht="18.5" x14ac:dyDescent="0.45">
      <c r="A49" s="41" t="s">
        <v>39</v>
      </c>
      <c r="B49" s="42"/>
      <c r="C49" s="43"/>
      <c r="D49" s="44"/>
      <c r="E49" s="45"/>
      <c r="F49" s="45">
        <f>F33+F47+F38</f>
        <v>0</v>
      </c>
      <c r="G49" s="45"/>
      <c r="H49" s="46">
        <f>H33+H47+H38</f>
        <v>0</v>
      </c>
    </row>
    <row r="50" spans="1:8" ht="17.5" customHeight="1" x14ac:dyDescent="0.45">
      <c r="A50" s="36"/>
      <c r="B50" s="30" t="str">
        <f>PL!A37</f>
        <v>Material accounting policies</v>
      </c>
      <c r="C50" s="30"/>
      <c r="D50" s="48">
        <v>1</v>
      </c>
      <c r="E50" s="49"/>
      <c r="F50" s="49"/>
      <c r="G50" s="50">
        <f>H49-H27</f>
        <v>0</v>
      </c>
      <c r="H50" s="51">
        <f>H49-H27</f>
        <v>0</v>
      </c>
    </row>
    <row r="51" spans="1:8" ht="18.5" x14ac:dyDescent="0.45">
      <c r="A51" s="52"/>
      <c r="B51" s="53" t="str">
        <f>PL!A38</f>
        <v>Notes forming parts of financial statements</v>
      </c>
      <c r="C51" s="54"/>
      <c r="D51" s="55" t="s">
        <v>40</v>
      </c>
      <c r="E51" s="56"/>
      <c r="F51" s="56"/>
      <c r="G51" s="57"/>
      <c r="H51" s="58"/>
    </row>
    <row r="52" spans="1:8" ht="15" customHeight="1" x14ac:dyDescent="0.45">
      <c r="A52" s="59"/>
      <c r="B52" s="30"/>
      <c r="C52" s="30"/>
      <c r="D52" s="60"/>
      <c r="E52" s="60"/>
      <c r="F52" s="61"/>
      <c r="G52" s="60"/>
      <c r="H52" s="62">
        <f>H49-H27</f>
        <v>0</v>
      </c>
    </row>
    <row r="53" spans="1:8" ht="18.5" x14ac:dyDescent="0.45">
      <c r="A53" s="63" t="s">
        <v>41</v>
      </c>
      <c r="C53" s="64"/>
      <c r="E53" s="65" t="s">
        <v>42</v>
      </c>
      <c r="F53" s="66"/>
      <c r="G53" s="4"/>
      <c r="H53" s="66"/>
    </row>
    <row r="54" spans="1:8" ht="18.5" x14ac:dyDescent="0.45">
      <c r="A54" s="67" t="s">
        <v>43</v>
      </c>
      <c r="C54" s="68"/>
      <c r="E54" s="65" t="s">
        <v>44</v>
      </c>
      <c r="F54" s="69"/>
      <c r="G54" s="4"/>
      <c r="H54" s="69"/>
    </row>
    <row r="55" spans="1:8" ht="18.5" x14ac:dyDescent="0.45">
      <c r="A55" s="4" t="s">
        <v>45</v>
      </c>
      <c r="C55" s="4"/>
      <c r="D55" s="4"/>
      <c r="E55" s="70"/>
      <c r="F55" s="71"/>
      <c r="G55" s="70"/>
      <c r="H55" s="71"/>
    </row>
    <row r="56" spans="1:8" ht="18.5" x14ac:dyDescent="0.45">
      <c r="A56" s="4" t="s">
        <v>46</v>
      </c>
      <c r="C56" s="4"/>
      <c r="D56" s="30"/>
      <c r="E56" s="30"/>
      <c r="F56" s="71"/>
      <c r="G56" s="30"/>
      <c r="H56" s="71"/>
    </row>
    <row r="57" spans="1:8" ht="18.5" x14ac:dyDescent="0.45">
      <c r="A57" s="30"/>
      <c r="C57" s="30"/>
      <c r="D57" s="30"/>
      <c r="E57" s="30"/>
      <c r="F57" s="72"/>
      <c r="G57" s="30"/>
      <c r="H57" s="72"/>
    </row>
    <row r="58" spans="1:8" ht="18.5" x14ac:dyDescent="0.45">
      <c r="A58" s="30"/>
      <c r="C58" s="30"/>
      <c r="D58" s="30"/>
      <c r="E58" s="30"/>
      <c r="F58" s="72"/>
      <c r="G58" s="30"/>
      <c r="H58" s="72"/>
    </row>
    <row r="59" spans="1:8" ht="18.5" x14ac:dyDescent="0.45">
      <c r="A59" s="30"/>
      <c r="C59" s="30"/>
      <c r="D59" s="30"/>
      <c r="E59" s="30"/>
      <c r="F59" s="72"/>
      <c r="G59" s="30"/>
      <c r="H59" s="72"/>
    </row>
    <row r="60" spans="1:8" ht="18.5" x14ac:dyDescent="0.45">
      <c r="A60" s="30" t="s">
        <v>47</v>
      </c>
      <c r="C60" s="30"/>
      <c r="E60" s="30" t="s">
        <v>48</v>
      </c>
      <c r="G60" s="30" t="s">
        <v>49</v>
      </c>
      <c r="H60" s="72"/>
    </row>
    <row r="61" spans="1:8" ht="18.5" x14ac:dyDescent="0.45">
      <c r="A61" s="4" t="s">
        <v>50</v>
      </c>
      <c r="C61" s="73"/>
      <c r="E61" s="73" t="s">
        <v>51</v>
      </c>
      <c r="G61" s="73" t="s">
        <v>51</v>
      </c>
      <c r="H61" s="71"/>
    </row>
    <row r="62" spans="1:8" ht="18.5" x14ac:dyDescent="0.45">
      <c r="A62" s="4" t="s">
        <v>52</v>
      </c>
      <c r="C62" s="73"/>
      <c r="E62" s="73" t="s">
        <v>53</v>
      </c>
      <c r="G62" s="73" t="s">
        <v>53</v>
      </c>
      <c r="H62" s="71"/>
    </row>
    <row r="63" spans="1:8" ht="18.5" x14ac:dyDescent="0.45">
      <c r="A63" s="4" t="s">
        <v>54</v>
      </c>
      <c r="C63" s="73"/>
      <c r="E63" s="73" t="str">
        <f>A63</f>
        <v xml:space="preserve">Place : </v>
      </c>
      <c r="G63" s="73" t="str">
        <f>E63</f>
        <v xml:space="preserve">Place : </v>
      </c>
      <c r="H63" s="71"/>
    </row>
    <row r="64" spans="1:8" ht="18.5" x14ac:dyDescent="0.45">
      <c r="A64" s="4" t="s">
        <v>55</v>
      </c>
      <c r="C64" s="74"/>
      <c r="E64" s="73" t="str">
        <f>A64</f>
        <v>Date  :</v>
      </c>
      <c r="G64" s="73" t="str">
        <f>E64</f>
        <v>Date  :</v>
      </c>
      <c r="H64" s="74"/>
    </row>
    <row r="65" spans="1:8" ht="18.5" x14ac:dyDescent="0.45">
      <c r="A65" s="68"/>
      <c r="B65" s="64"/>
      <c r="C65" s="64"/>
      <c r="D65" s="64"/>
      <c r="E65" s="64"/>
      <c r="F65" s="64"/>
      <c r="G65" s="64"/>
      <c r="H65" s="64"/>
    </row>
    <row r="66" spans="1:8" ht="18.5" x14ac:dyDescent="0.45">
      <c r="A66" s="68"/>
      <c r="B66" s="64"/>
      <c r="C66" s="64"/>
      <c r="D66" s="64"/>
      <c r="E66" s="64"/>
      <c r="F66" s="64"/>
      <c r="G66" s="64"/>
      <c r="H66" s="64"/>
    </row>
    <row r="67" spans="1:8" ht="18.5" x14ac:dyDescent="0.45">
      <c r="A67" s="68"/>
      <c r="B67" s="64"/>
      <c r="C67" s="64"/>
      <c r="D67" s="64"/>
      <c r="E67" s="64"/>
      <c r="F67" s="64"/>
      <c r="G67" s="64"/>
      <c r="H67" s="64"/>
    </row>
    <row r="68" spans="1:8" ht="18.5" x14ac:dyDescent="0.45">
      <c r="A68" s="68"/>
      <c r="B68" s="30"/>
      <c r="C68" s="30"/>
      <c r="E68" s="64" t="s">
        <v>56</v>
      </c>
      <c r="G68" s="64" t="s">
        <v>57</v>
      </c>
      <c r="H68" s="64"/>
    </row>
    <row r="69" spans="1:8" ht="18.5" x14ac:dyDescent="0.45">
      <c r="A69" s="68"/>
      <c r="B69" s="4"/>
      <c r="C69" s="4"/>
      <c r="E69" s="73" t="s">
        <v>58</v>
      </c>
      <c r="G69" s="4" t="s">
        <v>59</v>
      </c>
      <c r="H69" s="64"/>
    </row>
    <row r="70" spans="1:8" ht="18.5" x14ac:dyDescent="0.45">
      <c r="A70" s="75"/>
      <c r="B70" s="4"/>
      <c r="C70" s="4"/>
      <c r="E70" s="73" t="str">
        <f>E63</f>
        <v xml:space="preserve">Place : </v>
      </c>
      <c r="G70" s="73" t="str">
        <f t="shared" ref="G70:G71" si="0">E70</f>
        <v xml:space="preserve">Place : </v>
      </c>
      <c r="H70" s="64"/>
    </row>
    <row r="71" spans="1:8" ht="18.5" x14ac:dyDescent="0.45">
      <c r="A71" s="68"/>
      <c r="B71" s="4"/>
      <c r="C71" s="4"/>
      <c r="E71" s="73" t="str">
        <f>E64</f>
        <v>Date  :</v>
      </c>
      <c r="G71" s="73" t="str">
        <f t="shared" si="0"/>
        <v>Date  :</v>
      </c>
      <c r="H71" s="76"/>
    </row>
    <row r="72" spans="1:8" ht="18.5" x14ac:dyDescent="0.45">
      <c r="A72" s="68"/>
      <c r="B72" s="4"/>
      <c r="C72" s="4"/>
      <c r="D72" s="30"/>
      <c r="E72" s="30"/>
      <c r="F72" s="30"/>
      <c r="G72" s="76"/>
      <c r="H72" s="76"/>
    </row>
    <row r="73" spans="1:8" ht="18.5" x14ac:dyDescent="0.45">
      <c r="A73" s="68"/>
      <c r="B73" s="4"/>
      <c r="C73" s="4"/>
      <c r="D73" s="30"/>
      <c r="E73" s="30"/>
      <c r="F73" s="30"/>
      <c r="G73" s="76"/>
      <c r="H73" s="76"/>
    </row>
    <row r="74" spans="1:8" ht="18.5" x14ac:dyDescent="0.45">
      <c r="A74" s="68"/>
      <c r="B74" s="4"/>
      <c r="C74" s="4"/>
      <c r="D74" s="30"/>
      <c r="E74" s="30"/>
      <c r="F74" s="30"/>
      <c r="G74" s="76"/>
      <c r="H74" s="76"/>
    </row>
    <row r="75" spans="1:8" ht="18.5" x14ac:dyDescent="0.45">
      <c r="A75" s="68"/>
      <c r="B75" s="4"/>
      <c r="C75" s="4"/>
      <c r="D75" s="30"/>
      <c r="E75" s="30"/>
      <c r="F75" s="30"/>
      <c r="G75" s="76"/>
      <c r="H75" s="76"/>
    </row>
    <row r="76" spans="1:8" ht="18.5" x14ac:dyDescent="0.45">
      <c r="A76" s="68"/>
      <c r="B76" s="77"/>
      <c r="C76" s="4"/>
      <c r="D76" s="30"/>
      <c r="E76" s="30"/>
      <c r="F76" s="30"/>
      <c r="G76" s="76"/>
      <c r="H76" s="76"/>
    </row>
    <row r="77" spans="1:8" ht="18.5" x14ac:dyDescent="0.45">
      <c r="A77" s="68"/>
      <c r="B77" s="78"/>
      <c r="C77" s="4"/>
      <c r="D77" s="30"/>
      <c r="E77" s="30"/>
      <c r="F77" s="30"/>
      <c r="G77" s="76"/>
      <c r="H77" s="76"/>
    </row>
    <row r="78" spans="1:8" ht="18.5" x14ac:dyDescent="0.45">
      <c r="A78" s="68"/>
      <c r="B78" s="4"/>
      <c r="C78" s="4"/>
      <c r="D78" s="30"/>
      <c r="E78" s="30"/>
      <c r="F78" s="30"/>
      <c r="G78" s="76"/>
      <c r="H78" s="76"/>
    </row>
    <row r="79" spans="1:8" ht="18.5" x14ac:dyDescent="0.45">
      <c r="A79" s="68"/>
      <c r="B79" s="4"/>
      <c r="C79" s="4"/>
      <c r="D79" s="30"/>
      <c r="E79" s="30"/>
      <c r="F79" s="30"/>
      <c r="G79" s="76"/>
      <c r="H79" s="76"/>
    </row>
    <row r="80" spans="1:8" ht="18.5" x14ac:dyDescent="0.45">
      <c r="A80" s="68"/>
      <c r="B80" s="4"/>
      <c r="C80" s="4"/>
      <c r="D80" s="30"/>
      <c r="E80" s="30"/>
      <c r="F80" s="30"/>
      <c r="G80" s="76"/>
      <c r="H80" s="76"/>
    </row>
    <row r="81" spans="1:8" ht="18.5" x14ac:dyDescent="0.45">
      <c r="A81" s="79"/>
      <c r="B81" s="79"/>
      <c r="C81" s="80"/>
      <c r="D81" s="5"/>
      <c r="E81" s="5"/>
      <c r="F81" s="5"/>
      <c r="G81" s="5"/>
      <c r="H81" s="5"/>
    </row>
    <row r="82" spans="1:8" ht="18.5" x14ac:dyDescent="0.45">
      <c r="A82" s="81"/>
      <c r="B82" s="81"/>
      <c r="C82" s="64"/>
      <c r="D82" s="5"/>
      <c r="E82" s="5"/>
      <c r="F82" s="5"/>
      <c r="G82" s="5"/>
      <c r="H82" s="5"/>
    </row>
    <row r="83" spans="1:8" ht="18.5" x14ac:dyDescent="0.45">
      <c r="A83" s="30"/>
      <c r="B83" s="64"/>
      <c r="C83" s="64"/>
      <c r="D83" s="4"/>
      <c r="E83" s="4"/>
      <c r="F83" s="4"/>
      <c r="G83" s="4"/>
      <c r="H83" s="4"/>
    </row>
    <row r="84" spans="1:8" ht="18.5" x14ac:dyDescent="0.45">
      <c r="A84" s="30"/>
      <c r="B84" s="64"/>
      <c r="C84" s="64"/>
      <c r="D84" s="4"/>
      <c r="E84" s="4"/>
      <c r="F84" s="4"/>
      <c r="G84" s="4"/>
      <c r="H84" s="4"/>
    </row>
    <row r="85" spans="1:8" ht="18.5" x14ac:dyDescent="0.45">
      <c r="A85" s="30"/>
      <c r="B85" s="64"/>
      <c r="C85" s="64"/>
      <c r="D85" s="4"/>
      <c r="E85" s="4"/>
      <c r="F85" s="4"/>
      <c r="G85" s="4"/>
      <c r="H85" s="4"/>
    </row>
    <row r="86" spans="1:8" ht="18.5" x14ac:dyDescent="0.45">
      <c r="A86" s="30"/>
      <c r="B86" s="64"/>
      <c r="C86" s="64"/>
      <c r="D86" s="4"/>
      <c r="E86" s="4"/>
      <c r="F86" s="4"/>
      <c r="G86" s="4"/>
      <c r="H86" s="4"/>
    </row>
    <row r="87" spans="1:8" ht="18.5" x14ac:dyDescent="0.45">
      <c r="A87" s="4"/>
      <c r="B87" s="4"/>
      <c r="C87" s="4"/>
      <c r="D87" s="82"/>
      <c r="E87" s="82"/>
      <c r="F87" s="82"/>
      <c r="G87" s="82"/>
      <c r="H87" s="82"/>
    </row>
    <row r="88" spans="1:8" ht="15.75" customHeight="1" x14ac:dyDescent="0.45">
      <c r="A88" s="4"/>
      <c r="B88" s="4"/>
      <c r="C88" s="4"/>
      <c r="D88" s="82"/>
      <c r="E88" s="82"/>
      <c r="F88" s="82"/>
      <c r="G88" s="82"/>
      <c r="H88" s="82"/>
    </row>
    <row r="89" spans="1:8" ht="15.75" customHeight="1" x14ac:dyDescent="0.45">
      <c r="A89" s="4"/>
      <c r="B89" s="4"/>
      <c r="C89" s="4"/>
      <c r="D89" s="82"/>
      <c r="E89" s="82"/>
      <c r="F89" s="82"/>
      <c r="G89" s="82"/>
      <c r="H89" s="82"/>
    </row>
    <row r="90" spans="1:8" ht="15.75" customHeight="1" x14ac:dyDescent="0.45">
      <c r="A90" s="4"/>
      <c r="B90" s="4"/>
      <c r="C90" s="4"/>
      <c r="D90" s="82"/>
      <c r="E90" s="82"/>
      <c r="F90" s="82"/>
      <c r="G90" s="82"/>
      <c r="H90" s="82"/>
    </row>
    <row r="91" spans="1:8" ht="18.5" x14ac:dyDescent="0.45">
      <c r="A91" s="4"/>
      <c r="B91" s="4"/>
      <c r="C91" s="4"/>
      <c r="D91" s="4"/>
      <c r="E91" s="4"/>
      <c r="F91" s="4"/>
      <c r="G91" s="4"/>
      <c r="H91" s="4"/>
    </row>
    <row r="92" spans="1:8" ht="18.5" x14ac:dyDescent="0.45">
      <c r="A92" s="4"/>
      <c r="B92" s="4"/>
      <c r="C92" s="4"/>
      <c r="D92" s="4"/>
      <c r="E92" s="4"/>
      <c r="F92" s="4"/>
      <c r="G92" s="4"/>
      <c r="H92" s="4"/>
    </row>
    <row r="93" spans="1:8" ht="18.5" x14ac:dyDescent="0.45">
      <c r="A93" s="4"/>
      <c r="B93" s="4"/>
      <c r="C93" s="4"/>
      <c r="D93" s="4"/>
      <c r="E93" s="4"/>
      <c r="F93" s="4"/>
      <c r="G93" s="4"/>
      <c r="H93" s="4"/>
    </row>
    <row r="94" spans="1:8" ht="18.5" x14ac:dyDescent="0.45">
      <c r="A94" s="4"/>
      <c r="B94" s="4"/>
      <c r="C94" s="4"/>
      <c r="D94" s="4"/>
      <c r="E94" s="4"/>
      <c r="F94" s="4"/>
      <c r="G94" s="4"/>
      <c r="H94" s="4"/>
    </row>
    <row r="95" spans="1:8" ht="18.5" x14ac:dyDescent="0.45">
      <c r="A95" s="4"/>
      <c r="B95" s="4"/>
      <c r="C95" s="4"/>
      <c r="D95" s="4"/>
      <c r="E95" s="4"/>
      <c r="F95" s="4"/>
      <c r="G95" s="4"/>
      <c r="H95" s="4"/>
    </row>
    <row r="96" spans="1:8" ht="18.5" x14ac:dyDescent="0.45">
      <c r="A96" s="4"/>
      <c r="B96" s="4"/>
      <c r="C96" s="4"/>
      <c r="D96" s="4"/>
      <c r="E96" s="4"/>
      <c r="F96" s="4"/>
      <c r="G96" s="4"/>
      <c r="H96" s="4"/>
    </row>
    <row r="97" spans="1:8" ht="18.5" x14ac:dyDescent="0.45">
      <c r="A97" s="4"/>
      <c r="B97" s="4"/>
      <c r="C97" s="4"/>
      <c r="D97" s="4"/>
      <c r="E97" s="4"/>
      <c r="F97" s="4"/>
      <c r="G97" s="4"/>
      <c r="H97" s="4"/>
    </row>
    <row r="98" spans="1:8" ht="18.5" x14ac:dyDescent="0.45">
      <c r="A98" s="4"/>
      <c r="B98" s="4"/>
      <c r="C98" s="4"/>
      <c r="D98" s="4"/>
      <c r="E98" s="4"/>
      <c r="F98" s="4"/>
      <c r="G98" s="4"/>
      <c r="H98" s="4"/>
    </row>
    <row r="99" spans="1:8" ht="18.5" x14ac:dyDescent="0.45">
      <c r="A99" s="4"/>
      <c r="B99" s="4"/>
      <c r="C99" s="4"/>
      <c r="D99" s="4"/>
      <c r="E99" s="4"/>
      <c r="F99" s="4"/>
      <c r="G99" s="4"/>
      <c r="H99" s="4"/>
    </row>
    <row r="100" spans="1:8" ht="18.5" x14ac:dyDescent="0.45">
      <c r="A100" s="4"/>
      <c r="B100" s="4"/>
      <c r="C100" s="4"/>
      <c r="D100" s="4"/>
      <c r="E100" s="4"/>
      <c r="F100" s="4"/>
      <c r="G100" s="4"/>
      <c r="H100" s="4"/>
    </row>
    <row r="101" spans="1:8" ht="18.5" x14ac:dyDescent="0.45">
      <c r="A101" s="4"/>
      <c r="B101" s="4"/>
      <c r="C101" s="4"/>
      <c r="D101" s="4"/>
      <c r="E101" s="4"/>
      <c r="F101" s="4"/>
      <c r="G101" s="4"/>
      <c r="H101" s="4"/>
    </row>
    <row r="102" spans="1:8" ht="18.5" x14ac:dyDescent="0.45">
      <c r="A102" s="4"/>
      <c r="B102" s="4"/>
      <c r="C102" s="4"/>
      <c r="D102" s="4"/>
      <c r="E102" s="4"/>
      <c r="F102" s="4"/>
      <c r="G102" s="4"/>
      <c r="H102" s="4"/>
    </row>
    <row r="103" spans="1:8" ht="18.5" x14ac:dyDescent="0.45">
      <c r="A103" s="4"/>
      <c r="B103" s="4"/>
      <c r="C103" s="4"/>
      <c r="D103" s="4"/>
      <c r="E103" s="4"/>
      <c r="F103" s="4"/>
      <c r="G103" s="4"/>
      <c r="H103" s="4"/>
    </row>
    <row r="104" spans="1:8" ht="18.5" x14ac:dyDescent="0.45">
      <c r="A104" s="4"/>
      <c r="B104" s="4"/>
      <c r="C104" s="4"/>
      <c r="D104" s="4"/>
      <c r="E104" s="4"/>
      <c r="F104" s="4"/>
      <c r="G104" s="4"/>
      <c r="H104" s="4"/>
    </row>
    <row r="105" spans="1:8" ht="18.5" x14ac:dyDescent="0.45">
      <c r="A105" s="4"/>
      <c r="B105" s="4"/>
      <c r="C105" s="4"/>
      <c r="D105" s="4"/>
      <c r="E105" s="4"/>
      <c r="F105" s="4"/>
      <c r="G105" s="4"/>
      <c r="H105" s="4"/>
    </row>
    <row r="106" spans="1:8" ht="18.5" x14ac:dyDescent="0.45">
      <c r="A106" s="4"/>
      <c r="B106" s="4"/>
      <c r="C106" s="4"/>
      <c r="D106" s="4"/>
      <c r="E106" s="4"/>
      <c r="F106" s="4"/>
      <c r="G106" s="4"/>
      <c r="H106" s="4"/>
    </row>
    <row r="107" spans="1:8" ht="18.5" x14ac:dyDescent="0.45">
      <c r="A107" s="4"/>
      <c r="B107" s="4"/>
      <c r="C107" s="4"/>
      <c r="D107" s="4"/>
      <c r="E107" s="4"/>
      <c r="F107" s="4"/>
      <c r="G107" s="4"/>
      <c r="H107" s="4"/>
    </row>
    <row r="108" spans="1:8" ht="18.5" x14ac:dyDescent="0.45">
      <c r="A108" s="4"/>
      <c r="B108" s="4"/>
      <c r="C108" s="4"/>
      <c r="D108" s="4"/>
      <c r="E108" s="4"/>
      <c r="F108" s="4"/>
      <c r="G108" s="4"/>
      <c r="H108" s="4"/>
    </row>
    <row r="109" spans="1:8" ht="18.5" x14ac:dyDescent="0.45">
      <c r="A109" s="4"/>
      <c r="B109" s="4"/>
      <c r="C109" s="4"/>
      <c r="D109" s="4"/>
      <c r="E109" s="4"/>
      <c r="F109" s="4"/>
      <c r="G109" s="4"/>
      <c r="H109" s="4"/>
    </row>
    <row r="110" spans="1:8" ht="18.5" x14ac:dyDescent="0.45">
      <c r="A110" s="4"/>
      <c r="B110" s="4"/>
      <c r="C110" s="4"/>
      <c r="D110" s="4"/>
      <c r="E110" s="4"/>
      <c r="F110" s="4"/>
      <c r="G110" s="4"/>
      <c r="H110" s="4"/>
    </row>
    <row r="111" spans="1:8" ht="18.5" x14ac:dyDescent="0.45">
      <c r="A111" s="4"/>
      <c r="B111" s="4"/>
      <c r="C111" s="4"/>
      <c r="D111" s="4"/>
      <c r="E111" s="4"/>
      <c r="F111" s="4"/>
      <c r="G111" s="4"/>
      <c r="H111" s="4"/>
    </row>
    <row r="112" spans="1:8" ht="18.5" x14ac:dyDescent="0.45">
      <c r="A112" s="4"/>
      <c r="B112" s="4"/>
      <c r="C112" s="4"/>
      <c r="D112" s="4"/>
      <c r="E112" s="4"/>
      <c r="F112" s="4"/>
      <c r="G112" s="4"/>
      <c r="H112" s="4"/>
    </row>
    <row r="113" spans="1:8" ht="18.5" x14ac:dyDescent="0.45">
      <c r="A113" s="4"/>
      <c r="B113" s="4"/>
      <c r="C113" s="4"/>
      <c r="D113" s="4"/>
      <c r="E113" s="4"/>
      <c r="F113" s="4"/>
      <c r="G113" s="4"/>
      <c r="H113" s="4"/>
    </row>
    <row r="114" spans="1:8" ht="18.5" x14ac:dyDescent="0.45">
      <c r="A114" s="4"/>
      <c r="B114" s="4"/>
      <c r="C114" s="4"/>
      <c r="D114" s="4"/>
      <c r="E114" s="4"/>
      <c r="F114" s="4"/>
      <c r="G114" s="4"/>
      <c r="H114" s="4"/>
    </row>
    <row r="115" spans="1:8" ht="18.5" x14ac:dyDescent="0.45">
      <c r="A115" s="4"/>
      <c r="B115" s="4"/>
      <c r="C115" s="4"/>
      <c r="D115" s="4"/>
      <c r="E115" s="4"/>
      <c r="F115" s="4"/>
      <c r="G115" s="4"/>
      <c r="H115" s="4"/>
    </row>
    <row r="116" spans="1:8" ht="18.5" x14ac:dyDescent="0.45">
      <c r="A116" s="4"/>
      <c r="B116" s="4"/>
      <c r="C116" s="4"/>
      <c r="D116" s="4"/>
      <c r="E116" s="4"/>
      <c r="F116" s="4"/>
      <c r="G116" s="4"/>
      <c r="H116" s="4"/>
    </row>
    <row r="117" spans="1:8" ht="18.5" x14ac:dyDescent="0.45">
      <c r="A117" s="4"/>
      <c r="B117" s="4"/>
      <c r="C117" s="4"/>
      <c r="D117" s="4"/>
      <c r="E117" s="4"/>
      <c r="F117" s="4"/>
      <c r="G117" s="4"/>
      <c r="H117" s="4"/>
    </row>
    <row r="118" spans="1:8" ht="18.5" x14ac:dyDescent="0.45">
      <c r="A118" s="4"/>
      <c r="B118" s="4"/>
      <c r="C118" s="4"/>
      <c r="D118" s="4"/>
      <c r="E118" s="4"/>
      <c r="F118" s="4"/>
      <c r="G118" s="4"/>
      <c r="H118" s="4"/>
    </row>
    <row r="119" spans="1:8" ht="18.5" x14ac:dyDescent="0.45">
      <c r="A119" s="4"/>
      <c r="B119" s="4"/>
      <c r="C119" s="4"/>
      <c r="D119" s="4"/>
      <c r="E119" s="4"/>
      <c r="F119" s="4"/>
      <c r="G119" s="4"/>
      <c r="H119" s="4"/>
    </row>
    <row r="120" spans="1:8" ht="18.5" x14ac:dyDescent="0.45">
      <c r="A120" s="4"/>
      <c r="B120" s="4"/>
      <c r="C120" s="4"/>
      <c r="D120" s="4"/>
      <c r="E120" s="4"/>
      <c r="F120" s="4"/>
      <c r="G120" s="4"/>
      <c r="H120" s="4"/>
    </row>
    <row r="121" spans="1:8" ht="18.5" x14ac:dyDescent="0.45">
      <c r="A121" s="4"/>
      <c r="B121" s="4"/>
      <c r="C121" s="4"/>
      <c r="D121" s="4"/>
      <c r="E121" s="4"/>
      <c r="F121" s="4"/>
      <c r="G121" s="4"/>
      <c r="H121" s="4"/>
    </row>
    <row r="122" spans="1:8" ht="18.5" x14ac:dyDescent="0.45">
      <c r="A122" s="4"/>
      <c r="B122" s="4"/>
      <c r="C122" s="4"/>
      <c r="D122" s="4"/>
      <c r="E122" s="4"/>
      <c r="F122" s="4"/>
      <c r="G122" s="4"/>
      <c r="H122" s="4"/>
    </row>
    <row r="123" spans="1:8" ht="18.5" x14ac:dyDescent="0.45">
      <c r="A123" s="4"/>
      <c r="B123" s="4"/>
      <c r="C123" s="4"/>
      <c r="D123" s="4"/>
      <c r="E123" s="4"/>
      <c r="F123" s="4"/>
      <c r="G123" s="4"/>
      <c r="H123" s="4"/>
    </row>
    <row r="124" spans="1:8" ht="18.5" x14ac:dyDescent="0.45">
      <c r="A124" s="4"/>
      <c r="B124" s="4"/>
      <c r="C124" s="4"/>
      <c r="D124" s="4"/>
      <c r="E124" s="4"/>
      <c r="F124" s="4"/>
      <c r="G124" s="4"/>
      <c r="H124" s="4"/>
    </row>
    <row r="125" spans="1:8" ht="18.5" x14ac:dyDescent="0.45">
      <c r="A125" s="4"/>
      <c r="B125" s="4"/>
      <c r="C125" s="4"/>
      <c r="D125" s="4"/>
      <c r="E125" s="4"/>
      <c r="F125" s="4"/>
      <c r="G125" s="4"/>
      <c r="H125" s="4"/>
    </row>
    <row r="126" spans="1:8" ht="18.5" x14ac:dyDescent="0.45">
      <c r="A126" s="4"/>
      <c r="B126" s="4"/>
      <c r="C126" s="4"/>
      <c r="D126" s="4"/>
      <c r="E126" s="4"/>
      <c r="F126" s="4"/>
      <c r="G126" s="4"/>
      <c r="H126" s="4"/>
    </row>
    <row r="127" spans="1:8" ht="18.5" x14ac:dyDescent="0.45">
      <c r="A127" s="4"/>
      <c r="B127" s="4"/>
      <c r="C127" s="4"/>
      <c r="D127" s="4"/>
      <c r="E127" s="4"/>
      <c r="F127" s="4"/>
      <c r="G127" s="4"/>
      <c r="H127" s="4"/>
    </row>
    <row r="128" spans="1:8" ht="18.5" x14ac:dyDescent="0.45">
      <c r="A128" s="4"/>
      <c r="B128" s="4"/>
      <c r="C128" s="4"/>
      <c r="D128" s="4"/>
      <c r="E128" s="4"/>
      <c r="F128" s="4"/>
      <c r="G128" s="4"/>
      <c r="H128" s="4"/>
    </row>
    <row r="129" spans="1:8" ht="18.5" x14ac:dyDescent="0.45">
      <c r="A129" s="4"/>
      <c r="B129" s="4"/>
      <c r="C129" s="4"/>
      <c r="D129" s="4"/>
      <c r="E129" s="4"/>
      <c r="F129" s="4"/>
      <c r="G129" s="4"/>
      <c r="H129" s="4"/>
    </row>
    <row r="130" spans="1:8" ht="18.5" x14ac:dyDescent="0.45">
      <c r="A130" s="4"/>
      <c r="B130" s="4"/>
      <c r="C130" s="4"/>
      <c r="D130" s="4"/>
      <c r="E130" s="4"/>
      <c r="F130" s="4"/>
      <c r="G130" s="4"/>
      <c r="H130" s="4"/>
    </row>
    <row r="131" spans="1:8" ht="18.5" x14ac:dyDescent="0.45">
      <c r="A131" s="4"/>
      <c r="B131" s="4"/>
      <c r="C131" s="4"/>
      <c r="D131" s="4"/>
      <c r="E131" s="4"/>
      <c r="F131" s="4"/>
      <c r="G131" s="4"/>
      <c r="H131" s="4"/>
    </row>
    <row r="132" spans="1:8" ht="18.5" x14ac:dyDescent="0.45">
      <c r="A132" s="4"/>
      <c r="B132" s="4"/>
      <c r="C132" s="4"/>
      <c r="D132" s="4"/>
      <c r="E132" s="4"/>
      <c r="F132" s="4"/>
      <c r="G132" s="4"/>
      <c r="H132" s="4"/>
    </row>
    <row r="133" spans="1:8" ht="18.5" x14ac:dyDescent="0.45">
      <c r="A133" s="4"/>
      <c r="B133" s="4"/>
      <c r="C133" s="4"/>
      <c r="D133" s="4"/>
      <c r="E133" s="4"/>
      <c r="F133" s="4"/>
      <c r="G133" s="4"/>
      <c r="H133" s="4"/>
    </row>
    <row r="134" spans="1:8" ht="18.5" x14ac:dyDescent="0.45">
      <c r="A134" s="4"/>
      <c r="B134" s="4"/>
      <c r="C134" s="4"/>
      <c r="D134" s="4"/>
      <c r="E134" s="4"/>
      <c r="F134" s="4"/>
      <c r="G134" s="4"/>
      <c r="H134" s="4"/>
    </row>
    <row r="135" spans="1:8" ht="18.5" x14ac:dyDescent="0.45">
      <c r="A135" s="4"/>
      <c r="B135" s="4"/>
      <c r="C135" s="4"/>
      <c r="D135" s="4"/>
      <c r="E135" s="4"/>
      <c r="F135" s="4"/>
      <c r="G135" s="4"/>
      <c r="H135" s="4"/>
    </row>
    <row r="136" spans="1:8" ht="18.5" x14ac:dyDescent="0.45">
      <c r="A136" s="4"/>
      <c r="B136" s="4"/>
      <c r="C136" s="4"/>
      <c r="D136" s="4"/>
      <c r="E136" s="4"/>
      <c r="F136" s="4"/>
      <c r="G136" s="4"/>
      <c r="H136" s="4"/>
    </row>
    <row r="137" spans="1:8" ht="18.5" x14ac:dyDescent="0.45">
      <c r="A137" s="4"/>
      <c r="B137" s="4"/>
      <c r="C137" s="4"/>
      <c r="D137" s="4"/>
      <c r="E137" s="4"/>
      <c r="F137" s="4"/>
      <c r="G137" s="4"/>
      <c r="H137" s="4"/>
    </row>
    <row r="138" spans="1:8" ht="18.5" x14ac:dyDescent="0.45">
      <c r="A138" s="4"/>
      <c r="B138" s="4"/>
      <c r="C138" s="4"/>
      <c r="D138" s="4"/>
      <c r="E138" s="4"/>
      <c r="F138" s="4"/>
      <c r="G138" s="4"/>
      <c r="H138" s="4"/>
    </row>
    <row r="139" spans="1:8" ht="18.5" x14ac:dyDescent="0.45">
      <c r="A139" s="4"/>
      <c r="B139" s="4"/>
      <c r="C139" s="4"/>
      <c r="D139" s="4"/>
      <c r="E139" s="4"/>
      <c r="F139" s="4"/>
      <c r="G139" s="4"/>
      <c r="H139" s="4"/>
    </row>
    <row r="140" spans="1:8" ht="18.5" x14ac:dyDescent="0.45">
      <c r="A140" s="4"/>
      <c r="B140" s="4"/>
      <c r="C140" s="4"/>
      <c r="D140" s="4"/>
      <c r="E140" s="4"/>
      <c r="F140" s="4"/>
      <c r="G140" s="4"/>
      <c r="H140" s="4"/>
    </row>
    <row r="141" spans="1:8" ht="18.5" x14ac:dyDescent="0.45">
      <c r="A141" s="4"/>
      <c r="B141" s="4"/>
      <c r="C141" s="4"/>
      <c r="D141" s="4"/>
      <c r="E141" s="4"/>
      <c r="F141" s="4"/>
      <c r="G141" s="4"/>
      <c r="H141" s="4"/>
    </row>
    <row r="142" spans="1:8" ht="18.5" x14ac:dyDescent="0.45">
      <c r="A142" s="4"/>
      <c r="B142" s="4"/>
      <c r="C142" s="4"/>
      <c r="D142" s="4"/>
      <c r="E142" s="4"/>
      <c r="F142" s="4"/>
      <c r="G142" s="4"/>
      <c r="H142" s="4"/>
    </row>
    <row r="143" spans="1:8" ht="18.5" x14ac:dyDescent="0.45">
      <c r="A143" s="4"/>
      <c r="B143" s="4"/>
      <c r="C143" s="4"/>
      <c r="D143" s="4"/>
      <c r="E143" s="4"/>
      <c r="F143" s="4"/>
      <c r="G143" s="4"/>
      <c r="H143" s="4"/>
    </row>
    <row r="144" spans="1:8" ht="18.5" x14ac:dyDescent="0.45">
      <c r="A144" s="4"/>
      <c r="B144" s="4"/>
      <c r="C144" s="4"/>
      <c r="D144" s="4"/>
      <c r="E144" s="4"/>
      <c r="F144" s="4"/>
      <c r="G144" s="4"/>
      <c r="H144" s="4"/>
    </row>
    <row r="145" spans="1:8" ht="18.5" x14ac:dyDescent="0.45">
      <c r="A145" s="4"/>
      <c r="B145" s="4"/>
      <c r="C145" s="4"/>
      <c r="D145" s="4"/>
      <c r="E145" s="4"/>
      <c r="F145" s="4"/>
      <c r="G145" s="4"/>
      <c r="H145" s="4"/>
    </row>
    <row r="146" spans="1:8" ht="18.5" x14ac:dyDescent="0.45">
      <c r="A146" s="4"/>
      <c r="B146" s="4"/>
      <c r="C146" s="4"/>
      <c r="D146" s="4"/>
      <c r="E146" s="4"/>
      <c r="F146" s="4"/>
      <c r="G146" s="4"/>
      <c r="H146" s="4"/>
    </row>
    <row r="147" spans="1:8" ht="18.5" x14ac:dyDescent="0.45">
      <c r="A147" s="4"/>
      <c r="B147" s="4"/>
      <c r="C147" s="4"/>
      <c r="D147" s="4"/>
      <c r="E147" s="4"/>
      <c r="F147" s="4"/>
      <c r="G147" s="4"/>
      <c r="H147" s="4"/>
    </row>
    <row r="148" spans="1:8" ht="18.5" x14ac:dyDescent="0.45">
      <c r="A148" s="4"/>
      <c r="B148" s="4"/>
      <c r="C148" s="4"/>
      <c r="D148" s="4"/>
      <c r="E148" s="4"/>
      <c r="F148" s="4"/>
      <c r="G148" s="4"/>
      <c r="H148" s="4"/>
    </row>
    <row r="149" spans="1:8" ht="18.5" x14ac:dyDescent="0.45">
      <c r="A149" s="4"/>
      <c r="B149" s="4"/>
      <c r="C149" s="4"/>
      <c r="D149" s="4"/>
      <c r="E149" s="4"/>
      <c r="F149" s="4"/>
      <c r="G149" s="4"/>
      <c r="H149" s="4"/>
    </row>
    <row r="150" spans="1:8" ht="18.5" x14ac:dyDescent="0.45">
      <c r="A150" s="4"/>
      <c r="B150" s="4"/>
      <c r="C150" s="4"/>
      <c r="D150" s="4"/>
      <c r="E150" s="4"/>
      <c r="F150" s="4"/>
      <c r="G150" s="4"/>
      <c r="H150" s="4"/>
    </row>
    <row r="151" spans="1:8" ht="18.5" x14ac:dyDescent="0.45">
      <c r="A151" s="4"/>
      <c r="B151" s="4"/>
      <c r="C151" s="4"/>
      <c r="D151" s="4"/>
      <c r="E151" s="4"/>
      <c r="F151" s="4"/>
      <c r="G151" s="4"/>
      <c r="H151" s="4"/>
    </row>
    <row r="152" spans="1:8" ht="18.5" x14ac:dyDescent="0.45">
      <c r="A152" s="4"/>
      <c r="B152" s="4"/>
      <c r="C152" s="4"/>
      <c r="D152" s="4"/>
      <c r="E152" s="4"/>
      <c r="F152" s="4"/>
      <c r="G152" s="4"/>
      <c r="H152" s="4"/>
    </row>
    <row r="153" spans="1:8" ht="18.5" x14ac:dyDescent="0.45">
      <c r="A153" s="4"/>
      <c r="B153" s="4"/>
      <c r="C153" s="4"/>
      <c r="D153" s="4"/>
      <c r="E153" s="4"/>
      <c r="F153" s="4"/>
      <c r="G153" s="4"/>
      <c r="H153" s="4"/>
    </row>
    <row r="154" spans="1:8" ht="18.5" x14ac:dyDescent="0.45">
      <c r="A154" s="4"/>
      <c r="B154" s="4"/>
      <c r="C154" s="4"/>
      <c r="D154" s="4"/>
      <c r="E154" s="4"/>
      <c r="F154" s="4"/>
      <c r="G154" s="4"/>
      <c r="H154" s="4"/>
    </row>
    <row r="155" spans="1:8" ht="18.5" x14ac:dyDescent="0.45">
      <c r="A155" s="4"/>
      <c r="B155" s="4"/>
      <c r="C155" s="4"/>
      <c r="D155" s="4"/>
      <c r="E155" s="4"/>
      <c r="F155" s="4"/>
      <c r="G155" s="4"/>
      <c r="H155" s="4"/>
    </row>
    <row r="156" spans="1:8" ht="18.5" x14ac:dyDescent="0.45">
      <c r="A156" s="4"/>
      <c r="B156" s="4"/>
      <c r="C156" s="4"/>
      <c r="D156" s="4"/>
      <c r="E156" s="4"/>
      <c r="F156" s="4"/>
      <c r="G156" s="4"/>
      <c r="H156" s="4"/>
    </row>
    <row r="157" spans="1:8" ht="18.5" x14ac:dyDescent="0.45">
      <c r="A157" s="4"/>
      <c r="B157" s="4"/>
      <c r="C157" s="4"/>
      <c r="D157" s="4"/>
      <c r="E157" s="4"/>
      <c r="F157" s="4"/>
      <c r="G157" s="4"/>
      <c r="H157" s="4"/>
    </row>
    <row r="158" spans="1:8" ht="18.5" x14ac:dyDescent="0.45">
      <c r="A158" s="4"/>
      <c r="B158" s="4"/>
      <c r="C158" s="4"/>
      <c r="D158" s="4"/>
      <c r="E158" s="4"/>
      <c r="F158" s="4"/>
      <c r="G158" s="4"/>
      <c r="H158" s="4"/>
    </row>
    <row r="159" spans="1:8" ht="18.5" x14ac:dyDescent="0.45">
      <c r="A159" s="4"/>
      <c r="B159" s="4"/>
      <c r="C159" s="4"/>
      <c r="D159" s="4"/>
      <c r="E159" s="4"/>
      <c r="F159" s="4"/>
      <c r="G159" s="4"/>
      <c r="H159" s="4"/>
    </row>
    <row r="160" spans="1:8" ht="18.5" x14ac:dyDescent="0.45">
      <c r="A160" s="4"/>
      <c r="B160" s="4"/>
      <c r="C160" s="4"/>
      <c r="D160" s="4"/>
      <c r="E160" s="4"/>
      <c r="F160" s="4"/>
      <c r="G160" s="4"/>
      <c r="H160" s="4"/>
    </row>
    <row r="161" spans="1:8" ht="18.5" x14ac:dyDescent="0.45">
      <c r="A161" s="4"/>
      <c r="B161" s="4"/>
      <c r="C161" s="4"/>
      <c r="D161" s="4"/>
      <c r="E161" s="4"/>
      <c r="F161" s="4"/>
      <c r="G161" s="4"/>
      <c r="H161" s="4"/>
    </row>
    <row r="162" spans="1:8" ht="18.5" x14ac:dyDescent="0.45">
      <c r="A162" s="4"/>
      <c r="B162" s="4"/>
      <c r="C162" s="4"/>
      <c r="D162" s="4"/>
      <c r="E162" s="4"/>
      <c r="F162" s="4"/>
      <c r="G162" s="4"/>
      <c r="H162" s="4"/>
    </row>
    <row r="163" spans="1:8" ht="18.5" x14ac:dyDescent="0.45">
      <c r="A163" s="4"/>
      <c r="B163" s="4"/>
      <c r="C163" s="4"/>
      <c r="D163" s="4"/>
      <c r="E163" s="4"/>
      <c r="F163" s="4"/>
      <c r="G163" s="4"/>
      <c r="H163" s="4"/>
    </row>
    <row r="164" spans="1:8" ht="18.5" x14ac:dyDescent="0.45">
      <c r="A164" s="4"/>
      <c r="B164" s="4"/>
      <c r="C164" s="4"/>
      <c r="D164" s="4"/>
      <c r="E164" s="4"/>
      <c r="F164" s="4"/>
      <c r="G164" s="4"/>
      <c r="H164" s="4"/>
    </row>
    <row r="165" spans="1:8" ht="18.5" x14ac:dyDescent="0.45">
      <c r="A165" s="4"/>
      <c r="B165" s="4"/>
      <c r="C165" s="4"/>
      <c r="D165" s="4"/>
      <c r="E165" s="4"/>
      <c r="F165" s="4"/>
      <c r="G165" s="4"/>
      <c r="H165" s="4"/>
    </row>
    <row r="166" spans="1:8" ht="18.5" x14ac:dyDescent="0.45">
      <c r="A166" s="4"/>
      <c r="B166" s="4"/>
      <c r="C166" s="4"/>
      <c r="D166" s="4"/>
      <c r="E166" s="4"/>
      <c r="F166" s="4"/>
      <c r="G166" s="4"/>
      <c r="H166" s="4"/>
    </row>
    <row r="167" spans="1:8" ht="18.5" x14ac:dyDescent="0.45">
      <c r="A167" s="4"/>
      <c r="B167" s="4"/>
      <c r="C167" s="4"/>
      <c r="D167" s="4"/>
      <c r="E167" s="4"/>
      <c r="F167" s="4"/>
      <c r="G167" s="4"/>
      <c r="H167" s="4"/>
    </row>
    <row r="168" spans="1:8" ht="18.5" x14ac:dyDescent="0.45">
      <c r="A168" s="4"/>
      <c r="B168" s="4"/>
      <c r="C168" s="4"/>
      <c r="D168" s="4"/>
      <c r="E168" s="4"/>
      <c r="F168" s="4"/>
      <c r="G168" s="4"/>
      <c r="H168" s="4"/>
    </row>
    <row r="169" spans="1:8" ht="18.5" x14ac:dyDescent="0.45">
      <c r="A169" s="4"/>
      <c r="B169" s="4"/>
      <c r="C169" s="4"/>
      <c r="D169" s="4"/>
      <c r="E169" s="4"/>
      <c r="F169" s="4"/>
      <c r="G169" s="4"/>
      <c r="H169" s="4"/>
    </row>
    <row r="170" spans="1:8" ht="18.5" x14ac:dyDescent="0.45">
      <c r="A170" s="4"/>
      <c r="B170" s="4"/>
      <c r="C170" s="4"/>
      <c r="D170" s="4"/>
      <c r="E170" s="4"/>
      <c r="F170" s="4"/>
      <c r="G170" s="4"/>
      <c r="H170" s="4"/>
    </row>
    <row r="171" spans="1:8" ht="18.5" x14ac:dyDescent="0.45">
      <c r="A171" s="4"/>
      <c r="B171" s="4"/>
      <c r="C171" s="4"/>
      <c r="D171" s="4"/>
      <c r="E171" s="4"/>
      <c r="F171" s="4"/>
      <c r="G171" s="4"/>
      <c r="H171" s="4"/>
    </row>
    <row r="172" spans="1:8" ht="18.5" x14ac:dyDescent="0.45">
      <c r="A172" s="4"/>
      <c r="B172" s="4"/>
      <c r="C172" s="4"/>
      <c r="D172" s="4"/>
      <c r="E172" s="4"/>
      <c r="F172" s="4"/>
      <c r="G172" s="4"/>
      <c r="H172" s="4"/>
    </row>
    <row r="173" spans="1:8" ht="18.5" x14ac:dyDescent="0.45">
      <c r="A173" s="4"/>
      <c r="B173" s="4"/>
      <c r="C173" s="4"/>
      <c r="D173" s="4"/>
      <c r="E173" s="4"/>
      <c r="F173" s="4"/>
      <c r="G173" s="4"/>
      <c r="H173" s="4"/>
    </row>
    <row r="174" spans="1:8" ht="18.5" x14ac:dyDescent="0.45">
      <c r="A174" s="4"/>
      <c r="B174" s="4"/>
      <c r="C174" s="4"/>
      <c r="D174" s="4"/>
      <c r="E174" s="4"/>
      <c r="F174" s="4"/>
      <c r="G174" s="4"/>
      <c r="H174" s="4"/>
    </row>
    <row r="175" spans="1:8" ht="18.5" x14ac:dyDescent="0.45">
      <c r="A175" s="4"/>
      <c r="B175" s="4"/>
      <c r="C175" s="4"/>
      <c r="D175" s="4"/>
      <c r="E175" s="4"/>
      <c r="F175" s="4"/>
      <c r="G175" s="4"/>
      <c r="H175" s="4"/>
    </row>
    <row r="176" spans="1:8" ht="18.5" x14ac:dyDescent="0.45">
      <c r="A176" s="4"/>
      <c r="B176" s="4"/>
      <c r="C176" s="4"/>
      <c r="D176" s="4"/>
      <c r="E176" s="4"/>
      <c r="F176" s="4"/>
      <c r="G176" s="4"/>
      <c r="H176" s="4"/>
    </row>
    <row r="177" spans="1:8" ht="18.5" x14ac:dyDescent="0.45">
      <c r="A177" s="4"/>
      <c r="B177" s="4"/>
      <c r="C177" s="4"/>
      <c r="D177" s="4"/>
      <c r="E177" s="4"/>
      <c r="F177" s="4"/>
      <c r="G177" s="4"/>
      <c r="H177" s="4"/>
    </row>
    <row r="178" spans="1:8" ht="18.5" x14ac:dyDescent="0.45">
      <c r="A178" s="4"/>
      <c r="B178" s="4"/>
      <c r="C178" s="4"/>
      <c r="D178" s="4"/>
      <c r="E178" s="4"/>
      <c r="F178" s="4"/>
      <c r="G178" s="4"/>
      <c r="H178" s="4"/>
    </row>
    <row r="179" spans="1:8" ht="18.5" x14ac:dyDescent="0.45">
      <c r="A179" s="4"/>
      <c r="B179" s="4"/>
      <c r="C179" s="4"/>
      <c r="D179" s="4"/>
      <c r="E179" s="4"/>
      <c r="F179" s="4"/>
      <c r="G179" s="4"/>
      <c r="H179" s="4"/>
    </row>
    <row r="180" spans="1:8" ht="18.5" x14ac:dyDescent="0.45">
      <c r="A180" s="4"/>
      <c r="B180" s="4"/>
      <c r="C180" s="4"/>
      <c r="D180" s="4"/>
      <c r="E180" s="4"/>
      <c r="F180" s="4"/>
      <c r="G180" s="4"/>
      <c r="H180" s="4"/>
    </row>
    <row r="181" spans="1:8" ht="18.5" x14ac:dyDescent="0.45">
      <c r="A181" s="4"/>
      <c r="B181" s="4"/>
      <c r="C181" s="4"/>
      <c r="D181" s="4"/>
      <c r="E181" s="4"/>
      <c r="F181" s="4"/>
      <c r="G181" s="4"/>
      <c r="H181" s="4"/>
    </row>
    <row r="182" spans="1:8" ht="18.5" x14ac:dyDescent="0.45">
      <c r="A182" s="4"/>
      <c r="B182" s="4"/>
      <c r="C182" s="4"/>
      <c r="D182" s="4"/>
      <c r="E182" s="4"/>
      <c r="F182" s="4"/>
      <c r="G182" s="4"/>
      <c r="H182" s="4"/>
    </row>
    <row r="183" spans="1:8" ht="18.5" x14ac:dyDescent="0.45">
      <c r="A183" s="4"/>
      <c r="B183" s="4"/>
      <c r="C183" s="4"/>
      <c r="D183" s="4"/>
      <c r="E183" s="4"/>
      <c r="F183" s="4"/>
      <c r="G183" s="4"/>
      <c r="H183" s="4"/>
    </row>
    <row r="184" spans="1:8" ht="18.5" x14ac:dyDescent="0.45">
      <c r="A184" s="4"/>
      <c r="B184" s="4"/>
      <c r="C184" s="4"/>
      <c r="D184" s="4"/>
      <c r="E184" s="4"/>
      <c r="F184" s="4"/>
      <c r="G184" s="4"/>
      <c r="H184" s="4"/>
    </row>
    <row r="185" spans="1:8" ht="18.5" x14ac:dyDescent="0.45">
      <c r="A185" s="4"/>
      <c r="B185" s="4"/>
      <c r="C185" s="4"/>
      <c r="D185" s="4"/>
      <c r="E185" s="4"/>
      <c r="F185" s="4"/>
      <c r="G185" s="4"/>
      <c r="H185" s="4"/>
    </row>
    <row r="186" spans="1:8" ht="18.5" x14ac:dyDescent="0.45">
      <c r="A186" s="4"/>
      <c r="B186" s="4"/>
      <c r="C186" s="4"/>
      <c r="D186" s="4"/>
      <c r="E186" s="4"/>
      <c r="F186" s="4"/>
      <c r="G186" s="4"/>
      <c r="H186" s="4"/>
    </row>
    <row r="187" spans="1:8" ht="18.5" x14ac:dyDescent="0.45">
      <c r="A187" s="4"/>
      <c r="B187" s="4"/>
      <c r="C187" s="4"/>
      <c r="D187" s="4"/>
      <c r="E187" s="4"/>
      <c r="F187" s="4"/>
      <c r="G187" s="4"/>
      <c r="H187" s="4"/>
    </row>
    <row r="188" spans="1:8" ht="18.5" x14ac:dyDescent="0.45">
      <c r="A188" s="4"/>
      <c r="B188" s="4"/>
      <c r="C188" s="4"/>
      <c r="D188" s="4"/>
      <c r="E188" s="4"/>
      <c r="F188" s="4"/>
      <c r="G188" s="4"/>
      <c r="H188" s="4"/>
    </row>
    <row r="189" spans="1:8" ht="18.5" x14ac:dyDescent="0.45">
      <c r="A189" s="4"/>
      <c r="B189" s="4"/>
      <c r="C189" s="4"/>
      <c r="D189" s="4"/>
      <c r="E189" s="4"/>
      <c r="F189" s="4"/>
      <c r="G189" s="4"/>
      <c r="H189" s="4"/>
    </row>
    <row r="190" spans="1:8" ht="18.5" x14ac:dyDescent="0.45">
      <c r="A190" s="4"/>
      <c r="B190" s="4"/>
      <c r="C190" s="4"/>
      <c r="D190" s="4"/>
      <c r="E190" s="4"/>
      <c r="F190" s="4"/>
      <c r="G190" s="4"/>
      <c r="H190" s="4"/>
    </row>
    <row r="191" spans="1:8" ht="18.5" x14ac:dyDescent="0.45">
      <c r="A191" s="4"/>
      <c r="B191" s="4"/>
      <c r="C191" s="4"/>
      <c r="D191" s="4"/>
      <c r="E191" s="4"/>
      <c r="F191" s="4"/>
      <c r="G191" s="4"/>
      <c r="H191" s="4"/>
    </row>
    <row r="192" spans="1:8" ht="18.5" x14ac:dyDescent="0.45">
      <c r="A192" s="4"/>
      <c r="B192" s="4"/>
      <c r="C192" s="4"/>
      <c r="D192" s="4"/>
      <c r="E192" s="4"/>
      <c r="F192" s="4"/>
      <c r="G192" s="4"/>
      <c r="H192" s="4"/>
    </row>
    <row r="193" spans="1:8" ht="18.5" x14ac:dyDescent="0.45">
      <c r="A193" s="4"/>
      <c r="B193" s="4"/>
      <c r="C193" s="4"/>
      <c r="D193" s="4"/>
      <c r="E193" s="4"/>
      <c r="F193" s="4"/>
      <c r="G193" s="4"/>
      <c r="H193" s="4"/>
    </row>
    <row r="194" spans="1:8" ht="18.5" x14ac:dyDescent="0.45">
      <c r="A194" s="4"/>
      <c r="B194" s="4"/>
      <c r="C194" s="4"/>
      <c r="D194" s="4"/>
      <c r="E194" s="4"/>
      <c r="F194" s="4"/>
      <c r="G194" s="4"/>
      <c r="H194" s="4"/>
    </row>
    <row r="195" spans="1:8" ht="18.5" x14ac:dyDescent="0.45">
      <c r="A195" s="4"/>
      <c r="B195" s="4"/>
      <c r="C195" s="4"/>
      <c r="D195" s="4"/>
      <c r="E195" s="4"/>
      <c r="F195" s="4"/>
      <c r="G195" s="4"/>
      <c r="H195" s="4"/>
    </row>
    <row r="196" spans="1:8" ht="18.5" x14ac:dyDescent="0.45">
      <c r="A196" s="4"/>
      <c r="B196" s="4"/>
      <c r="C196" s="4"/>
      <c r="D196" s="4"/>
      <c r="E196" s="4"/>
      <c r="F196" s="4"/>
      <c r="G196" s="4"/>
      <c r="H196" s="4"/>
    </row>
    <row r="197" spans="1:8" ht="18.5" x14ac:dyDescent="0.45">
      <c r="A197" s="4"/>
      <c r="B197" s="4"/>
      <c r="C197" s="4"/>
      <c r="D197" s="4"/>
      <c r="E197" s="4"/>
      <c r="F197" s="4"/>
      <c r="G197" s="4"/>
      <c r="H197" s="4"/>
    </row>
    <row r="198" spans="1:8" ht="18.5" x14ac:dyDescent="0.45">
      <c r="A198" s="4"/>
      <c r="B198" s="4"/>
      <c r="C198" s="4"/>
      <c r="D198" s="4"/>
      <c r="E198" s="4"/>
      <c r="F198" s="4"/>
      <c r="G198" s="4"/>
      <c r="H198" s="4"/>
    </row>
    <row r="199" spans="1:8" ht="18.5" x14ac:dyDescent="0.45">
      <c r="A199" s="4"/>
      <c r="B199" s="4"/>
      <c r="C199" s="4"/>
      <c r="D199" s="4"/>
      <c r="E199" s="4"/>
      <c r="F199" s="4"/>
      <c r="G199" s="4"/>
      <c r="H199" s="4"/>
    </row>
    <row r="200" spans="1:8" ht="18.5" x14ac:dyDescent="0.45">
      <c r="A200" s="4"/>
      <c r="B200" s="4"/>
      <c r="C200" s="4"/>
      <c r="D200" s="4"/>
      <c r="E200" s="4"/>
      <c r="F200" s="4"/>
      <c r="G200" s="4"/>
      <c r="H200" s="4"/>
    </row>
    <row r="201" spans="1:8" ht="18.5" x14ac:dyDescent="0.45">
      <c r="A201" s="4"/>
      <c r="B201" s="4"/>
      <c r="C201" s="4"/>
      <c r="D201" s="4"/>
      <c r="E201" s="4"/>
      <c r="F201" s="4"/>
      <c r="G201" s="4"/>
      <c r="H201" s="4"/>
    </row>
    <row r="202" spans="1:8" ht="18.5" x14ac:dyDescent="0.45">
      <c r="A202" s="4"/>
      <c r="B202" s="4"/>
      <c r="C202" s="4"/>
      <c r="D202" s="4"/>
      <c r="E202" s="4"/>
      <c r="F202" s="4"/>
      <c r="G202" s="4"/>
      <c r="H202" s="4"/>
    </row>
    <row r="203" spans="1:8" ht="18.5" x14ac:dyDescent="0.45">
      <c r="A203" s="4"/>
      <c r="B203" s="4"/>
      <c r="C203" s="4"/>
      <c r="D203" s="4"/>
      <c r="E203" s="4"/>
      <c r="F203" s="4"/>
      <c r="G203" s="4"/>
      <c r="H203" s="4"/>
    </row>
    <row r="204" spans="1:8" ht="18.5" x14ac:dyDescent="0.45">
      <c r="A204" s="4"/>
      <c r="B204" s="4"/>
      <c r="C204" s="4"/>
      <c r="D204" s="4"/>
      <c r="E204" s="4"/>
      <c r="F204" s="4"/>
      <c r="G204" s="4"/>
      <c r="H204" s="4"/>
    </row>
    <row r="205" spans="1:8" ht="18.5" x14ac:dyDescent="0.45">
      <c r="A205" s="4"/>
      <c r="B205" s="4"/>
      <c r="C205" s="4"/>
      <c r="D205" s="4"/>
      <c r="E205" s="4"/>
      <c r="F205" s="4"/>
      <c r="G205" s="4"/>
      <c r="H205" s="4"/>
    </row>
    <row r="206" spans="1:8" ht="18.5" x14ac:dyDescent="0.45">
      <c r="A206" s="4"/>
      <c r="B206" s="4"/>
      <c r="C206" s="4"/>
      <c r="D206" s="4"/>
      <c r="E206" s="4"/>
      <c r="F206" s="4"/>
      <c r="G206" s="4"/>
      <c r="H206" s="4"/>
    </row>
    <row r="207" spans="1:8" ht="18.5" x14ac:dyDescent="0.45">
      <c r="A207" s="4"/>
      <c r="B207" s="4"/>
      <c r="C207" s="4"/>
      <c r="D207" s="4"/>
      <c r="E207" s="4"/>
      <c r="F207" s="4"/>
      <c r="G207" s="4"/>
      <c r="H207" s="4"/>
    </row>
    <row r="208" spans="1:8" ht="18.5" x14ac:dyDescent="0.45">
      <c r="A208" s="4"/>
      <c r="B208" s="4"/>
      <c r="C208" s="4"/>
      <c r="D208" s="4"/>
      <c r="E208" s="4"/>
      <c r="F208" s="4"/>
      <c r="G208" s="4"/>
      <c r="H208" s="4"/>
    </row>
    <row r="209" spans="1:8" ht="18.5" x14ac:dyDescent="0.45">
      <c r="A209" s="4"/>
      <c r="B209" s="4"/>
      <c r="C209" s="4"/>
      <c r="D209" s="4"/>
      <c r="E209" s="4"/>
      <c r="F209" s="4"/>
      <c r="G209" s="4"/>
      <c r="H209" s="4"/>
    </row>
    <row r="210" spans="1:8" ht="18.5" x14ac:dyDescent="0.45">
      <c r="A210" s="4"/>
      <c r="B210" s="4"/>
      <c r="C210" s="4"/>
      <c r="D210" s="4"/>
      <c r="E210" s="4"/>
      <c r="F210" s="4"/>
      <c r="G210" s="4"/>
      <c r="H210" s="4"/>
    </row>
    <row r="211" spans="1:8" ht="18.5" x14ac:dyDescent="0.45">
      <c r="A211" s="4"/>
      <c r="B211" s="4"/>
      <c r="C211" s="4"/>
      <c r="D211" s="4"/>
      <c r="E211" s="4"/>
      <c r="F211" s="4"/>
      <c r="G211" s="4"/>
      <c r="H211" s="4"/>
    </row>
    <row r="212" spans="1:8" ht="18.5" x14ac:dyDescent="0.45">
      <c r="A212" s="4"/>
      <c r="B212" s="4"/>
      <c r="C212" s="4"/>
      <c r="D212" s="4"/>
      <c r="E212" s="4"/>
      <c r="F212" s="4"/>
      <c r="G212" s="4"/>
      <c r="H212" s="4"/>
    </row>
    <row r="213" spans="1:8" ht="18.5" x14ac:dyDescent="0.45">
      <c r="A213" s="4"/>
      <c r="B213" s="4"/>
      <c r="C213" s="4"/>
      <c r="D213" s="4"/>
      <c r="E213" s="4"/>
      <c r="F213" s="4"/>
      <c r="G213" s="4"/>
      <c r="H213" s="4"/>
    </row>
    <row r="214" spans="1:8" ht="18.5" x14ac:dyDescent="0.45">
      <c r="A214" s="4"/>
      <c r="B214" s="4"/>
      <c r="C214" s="4"/>
      <c r="D214" s="4"/>
      <c r="E214" s="4"/>
      <c r="F214" s="4"/>
      <c r="G214" s="4"/>
      <c r="H214" s="4"/>
    </row>
    <row r="215" spans="1:8" ht="18.5" x14ac:dyDescent="0.45">
      <c r="A215" s="4"/>
      <c r="B215" s="4"/>
      <c r="C215" s="4"/>
      <c r="D215" s="4"/>
      <c r="E215" s="4"/>
      <c r="F215" s="4"/>
      <c r="G215" s="4"/>
      <c r="H215" s="4"/>
    </row>
    <row r="216" spans="1:8" ht="18.5" x14ac:dyDescent="0.45">
      <c r="A216" s="4"/>
      <c r="B216" s="4"/>
      <c r="C216" s="4"/>
      <c r="D216" s="4"/>
      <c r="E216" s="4"/>
      <c r="F216" s="4"/>
      <c r="G216" s="4"/>
      <c r="H216" s="4"/>
    </row>
    <row r="217" spans="1:8" ht="18.5" x14ac:dyDescent="0.45">
      <c r="A217" s="4"/>
      <c r="B217" s="4"/>
      <c r="C217" s="4"/>
      <c r="D217" s="4"/>
      <c r="E217" s="4"/>
      <c r="F217" s="4"/>
      <c r="G217" s="4"/>
      <c r="H217" s="4"/>
    </row>
    <row r="218" spans="1:8" ht="18.5" x14ac:dyDescent="0.45">
      <c r="A218" s="4"/>
      <c r="B218" s="4"/>
      <c r="C218" s="4"/>
      <c r="D218" s="4"/>
      <c r="E218" s="4"/>
      <c r="F218" s="4"/>
      <c r="G218" s="4"/>
      <c r="H218" s="4"/>
    </row>
    <row r="219" spans="1:8" ht="18.5" x14ac:dyDescent="0.45">
      <c r="A219" s="4"/>
      <c r="B219" s="4"/>
      <c r="C219" s="4"/>
      <c r="D219" s="4"/>
      <c r="E219" s="4"/>
      <c r="F219" s="4"/>
      <c r="G219" s="4"/>
      <c r="H219" s="4"/>
    </row>
    <row r="220" spans="1:8" ht="18.5" x14ac:dyDescent="0.45">
      <c r="A220" s="4"/>
      <c r="B220" s="4"/>
      <c r="C220" s="4"/>
      <c r="D220" s="4"/>
      <c r="E220" s="4"/>
      <c r="F220" s="4"/>
      <c r="G220" s="4"/>
      <c r="H220" s="4"/>
    </row>
    <row r="221" spans="1:8" ht="18.5" x14ac:dyDescent="0.45">
      <c r="A221" s="4"/>
      <c r="B221" s="4"/>
      <c r="C221" s="4"/>
      <c r="D221" s="4"/>
      <c r="E221" s="4"/>
      <c r="F221" s="4"/>
      <c r="G221" s="4"/>
      <c r="H221" s="4"/>
    </row>
    <row r="222" spans="1:8" ht="18.5" x14ac:dyDescent="0.45">
      <c r="A222" s="4"/>
      <c r="B222" s="4"/>
      <c r="C222" s="4"/>
      <c r="D222" s="4"/>
      <c r="E222" s="4"/>
      <c r="F222" s="4"/>
      <c r="G222" s="4"/>
      <c r="H222" s="4"/>
    </row>
    <row r="223" spans="1:8" ht="18.5" x14ac:dyDescent="0.45">
      <c r="A223" s="4"/>
      <c r="B223" s="4"/>
      <c r="C223" s="4"/>
      <c r="D223" s="4"/>
      <c r="E223" s="4"/>
      <c r="F223" s="4"/>
      <c r="G223" s="4"/>
      <c r="H223" s="4"/>
    </row>
    <row r="224" spans="1:8" ht="18.5" x14ac:dyDescent="0.45">
      <c r="A224" s="4"/>
      <c r="B224" s="4"/>
      <c r="C224" s="4"/>
      <c r="D224" s="4"/>
      <c r="E224" s="4"/>
      <c r="F224" s="4"/>
      <c r="G224" s="4"/>
      <c r="H224" s="4"/>
    </row>
    <row r="225" spans="1:8" ht="18.5" x14ac:dyDescent="0.45">
      <c r="A225" s="4"/>
      <c r="B225" s="4"/>
      <c r="C225" s="4"/>
      <c r="D225" s="4"/>
      <c r="E225" s="4"/>
      <c r="F225" s="4"/>
      <c r="G225" s="4"/>
      <c r="H225" s="4"/>
    </row>
    <row r="226" spans="1:8" ht="18.5" x14ac:dyDescent="0.45">
      <c r="A226" s="4"/>
      <c r="B226" s="4"/>
      <c r="C226" s="4"/>
      <c r="D226" s="4"/>
      <c r="E226" s="4"/>
      <c r="F226" s="4"/>
      <c r="G226" s="4"/>
      <c r="H226" s="4"/>
    </row>
    <row r="227" spans="1:8" ht="18.5" x14ac:dyDescent="0.45">
      <c r="A227" s="4"/>
      <c r="B227" s="4"/>
      <c r="C227" s="4"/>
      <c r="D227" s="4"/>
      <c r="E227" s="4"/>
      <c r="F227" s="4"/>
      <c r="G227" s="4"/>
      <c r="H227" s="4"/>
    </row>
    <row r="228" spans="1:8" ht="18.5" x14ac:dyDescent="0.45">
      <c r="A228" s="4"/>
      <c r="B228" s="4"/>
      <c r="C228" s="4"/>
      <c r="D228" s="4"/>
      <c r="E228" s="4"/>
      <c r="F228" s="4"/>
      <c r="G228" s="4"/>
      <c r="H228" s="4"/>
    </row>
    <row r="229" spans="1:8" ht="18.5" x14ac:dyDescent="0.45">
      <c r="A229" s="4"/>
      <c r="B229" s="4"/>
      <c r="C229" s="4"/>
      <c r="D229" s="4"/>
      <c r="E229" s="4"/>
      <c r="F229" s="4"/>
      <c r="G229" s="4"/>
      <c r="H229" s="4"/>
    </row>
    <row r="230" spans="1:8" ht="18.5" x14ac:dyDescent="0.45">
      <c r="A230" s="4"/>
      <c r="B230" s="4"/>
      <c r="C230" s="4"/>
      <c r="D230" s="4"/>
      <c r="E230" s="4"/>
      <c r="F230" s="4"/>
      <c r="G230" s="4"/>
      <c r="H230" s="4"/>
    </row>
    <row r="231" spans="1:8" ht="18.5" x14ac:dyDescent="0.45">
      <c r="A231" s="4"/>
      <c r="B231" s="4"/>
      <c r="C231" s="4"/>
      <c r="D231" s="4"/>
      <c r="E231" s="4"/>
      <c r="F231" s="4"/>
      <c r="G231" s="4"/>
      <c r="H231" s="4"/>
    </row>
    <row r="232" spans="1:8" ht="18.5" x14ac:dyDescent="0.45">
      <c r="A232" s="4"/>
      <c r="B232" s="4"/>
      <c r="C232" s="4"/>
      <c r="D232" s="4"/>
      <c r="E232" s="4"/>
      <c r="F232" s="4"/>
      <c r="G232" s="4"/>
      <c r="H232" s="4"/>
    </row>
    <row r="233" spans="1:8" ht="18.5" x14ac:dyDescent="0.45">
      <c r="A233" s="4"/>
      <c r="B233" s="4"/>
      <c r="C233" s="4"/>
      <c r="D233" s="4"/>
      <c r="E233" s="4"/>
      <c r="F233" s="4"/>
      <c r="G233" s="4"/>
      <c r="H233" s="4"/>
    </row>
    <row r="234" spans="1:8" ht="18.5" x14ac:dyDescent="0.45">
      <c r="A234" s="4"/>
      <c r="B234" s="4"/>
      <c r="C234" s="4"/>
      <c r="D234" s="4"/>
      <c r="E234" s="4"/>
      <c r="F234" s="4"/>
      <c r="G234" s="4"/>
      <c r="H234" s="4"/>
    </row>
    <row r="235" spans="1:8" ht="18.5" x14ac:dyDescent="0.45">
      <c r="A235" s="4"/>
      <c r="B235" s="4"/>
      <c r="C235" s="4"/>
      <c r="D235" s="4"/>
      <c r="E235" s="4"/>
      <c r="F235" s="4"/>
      <c r="G235" s="4"/>
      <c r="H235" s="4"/>
    </row>
    <row r="236" spans="1:8" ht="18.5" x14ac:dyDescent="0.45">
      <c r="A236" s="4"/>
      <c r="B236" s="4"/>
      <c r="C236" s="4"/>
      <c r="D236" s="4"/>
      <c r="E236" s="4"/>
      <c r="F236" s="4"/>
      <c r="G236" s="4"/>
      <c r="H236" s="4"/>
    </row>
    <row r="237" spans="1:8" ht="18.5" x14ac:dyDescent="0.45">
      <c r="A237" s="4"/>
      <c r="B237" s="4"/>
      <c r="C237" s="4"/>
      <c r="D237" s="4"/>
      <c r="E237" s="4"/>
      <c r="F237" s="4"/>
      <c r="G237" s="4"/>
      <c r="H237" s="4"/>
    </row>
    <row r="238" spans="1:8" ht="18.5" x14ac:dyDescent="0.45">
      <c r="A238" s="4"/>
      <c r="B238" s="4"/>
      <c r="C238" s="4"/>
      <c r="D238" s="4"/>
      <c r="E238" s="4"/>
      <c r="F238" s="4"/>
      <c r="G238" s="4"/>
      <c r="H238" s="4"/>
    </row>
    <row r="239" spans="1:8" ht="18.5" x14ac:dyDescent="0.45">
      <c r="A239" s="4"/>
      <c r="B239" s="4"/>
      <c r="C239" s="4"/>
      <c r="D239" s="4"/>
      <c r="E239" s="4"/>
      <c r="F239" s="4"/>
      <c r="G239" s="4"/>
      <c r="H239" s="4"/>
    </row>
    <row r="240" spans="1:8" ht="18.5" x14ac:dyDescent="0.45">
      <c r="A240" s="4"/>
      <c r="B240" s="4"/>
      <c r="C240" s="4"/>
      <c r="D240" s="4"/>
      <c r="E240" s="4"/>
      <c r="F240" s="4"/>
      <c r="G240" s="4"/>
      <c r="H240" s="4"/>
    </row>
    <row r="241" spans="1:8" ht="18.5" x14ac:dyDescent="0.45">
      <c r="A241" s="4"/>
      <c r="B241" s="4"/>
      <c r="C241" s="4"/>
      <c r="D241" s="4"/>
      <c r="E241" s="4"/>
      <c r="F241" s="4"/>
      <c r="G241" s="4"/>
      <c r="H241" s="4"/>
    </row>
    <row r="242" spans="1:8" ht="18.5" x14ac:dyDescent="0.45">
      <c r="A242" s="4"/>
      <c r="B242" s="4"/>
      <c r="C242" s="4"/>
      <c r="D242" s="4"/>
      <c r="E242" s="4"/>
      <c r="F242" s="4"/>
      <c r="G242" s="4"/>
      <c r="H242" s="4"/>
    </row>
    <row r="243" spans="1:8" ht="18.5" x14ac:dyDescent="0.45">
      <c r="A243" s="4"/>
      <c r="B243" s="4"/>
      <c r="C243" s="4"/>
      <c r="D243" s="4"/>
      <c r="E243" s="4"/>
      <c r="F243" s="4"/>
      <c r="G243" s="4"/>
      <c r="H243" s="4"/>
    </row>
    <row r="244" spans="1:8" ht="18.5" x14ac:dyDescent="0.45">
      <c r="A244" s="4"/>
      <c r="B244" s="4"/>
      <c r="C244" s="4"/>
      <c r="D244" s="4"/>
      <c r="E244" s="4"/>
      <c r="F244" s="4"/>
      <c r="G244" s="4"/>
      <c r="H244" s="4"/>
    </row>
    <row r="245" spans="1:8" ht="18.5" x14ac:dyDescent="0.45">
      <c r="A245" s="4"/>
      <c r="B245" s="4"/>
      <c r="C245" s="4"/>
      <c r="D245" s="4"/>
      <c r="E245" s="4"/>
      <c r="F245" s="4"/>
      <c r="G245" s="4"/>
      <c r="H245" s="4"/>
    </row>
    <row r="246" spans="1:8" ht="18.5" x14ac:dyDescent="0.45">
      <c r="A246" s="4"/>
      <c r="B246" s="4"/>
      <c r="C246" s="4"/>
      <c r="D246" s="4"/>
      <c r="E246" s="4"/>
      <c r="F246" s="4"/>
      <c r="G246" s="4"/>
      <c r="H246" s="4"/>
    </row>
    <row r="247" spans="1:8" ht="18.5" x14ac:dyDescent="0.45">
      <c r="A247" s="4"/>
      <c r="B247" s="4"/>
      <c r="C247" s="4"/>
      <c r="D247" s="4"/>
      <c r="E247" s="4"/>
      <c r="F247" s="4"/>
      <c r="G247" s="4"/>
      <c r="H247" s="4"/>
    </row>
    <row r="248" spans="1:8" ht="18.5" x14ac:dyDescent="0.45">
      <c r="A248" s="4"/>
      <c r="B248" s="4"/>
      <c r="C248" s="4"/>
      <c r="D248" s="4"/>
      <c r="E248" s="4"/>
      <c r="F248" s="4"/>
      <c r="G248" s="4"/>
      <c r="H248" s="4"/>
    </row>
    <row r="249" spans="1:8" ht="18.5" x14ac:dyDescent="0.45">
      <c r="A249" s="4"/>
      <c r="B249" s="4"/>
      <c r="C249" s="4"/>
      <c r="D249" s="4"/>
      <c r="E249" s="4"/>
      <c r="F249" s="4"/>
      <c r="G249" s="4"/>
      <c r="H249" s="4"/>
    </row>
    <row r="250" spans="1:8" ht="18.5" x14ac:dyDescent="0.45">
      <c r="A250" s="4"/>
      <c r="B250" s="4"/>
      <c r="C250" s="4"/>
      <c r="D250" s="4"/>
      <c r="E250" s="4"/>
      <c r="F250" s="4"/>
      <c r="G250" s="4"/>
      <c r="H250" s="4"/>
    </row>
    <row r="251" spans="1:8" ht="18.5" x14ac:dyDescent="0.45">
      <c r="A251" s="4"/>
      <c r="B251" s="4"/>
      <c r="C251" s="4"/>
      <c r="D251" s="4"/>
      <c r="E251" s="4"/>
      <c r="F251" s="4"/>
      <c r="G251" s="4"/>
      <c r="H251" s="4"/>
    </row>
    <row r="252" spans="1:8" ht="18.5" x14ac:dyDescent="0.45">
      <c r="A252" s="4"/>
      <c r="B252" s="4"/>
      <c r="C252" s="4"/>
      <c r="D252" s="4"/>
      <c r="E252" s="4"/>
      <c r="F252" s="4"/>
      <c r="G252" s="4"/>
      <c r="H252" s="4"/>
    </row>
    <row r="253" spans="1:8" ht="18.5" x14ac:dyDescent="0.45">
      <c r="A253" s="4"/>
      <c r="B253" s="4"/>
      <c r="C253" s="4"/>
      <c r="D253" s="4"/>
      <c r="E253" s="4"/>
      <c r="F253" s="4"/>
      <c r="G253" s="4"/>
      <c r="H253" s="4"/>
    </row>
    <row r="254" spans="1:8" ht="18.5" x14ac:dyDescent="0.45">
      <c r="A254" s="4"/>
      <c r="B254" s="4"/>
      <c r="C254" s="4"/>
      <c r="D254" s="4"/>
      <c r="E254" s="4"/>
      <c r="F254" s="4"/>
      <c r="G254" s="4"/>
      <c r="H254" s="4"/>
    </row>
    <row r="255" spans="1:8" ht="18.5" x14ac:dyDescent="0.45">
      <c r="A255" s="4"/>
      <c r="B255" s="4"/>
      <c r="C255" s="4"/>
      <c r="D255" s="4"/>
      <c r="E255" s="4"/>
      <c r="F255" s="4"/>
      <c r="G255" s="4"/>
      <c r="H255" s="4"/>
    </row>
    <row r="256" spans="1:8" ht="18.5" x14ac:dyDescent="0.45">
      <c r="A256" s="4"/>
      <c r="B256" s="4"/>
      <c r="C256" s="4"/>
      <c r="D256" s="4"/>
      <c r="E256" s="4"/>
      <c r="F256" s="4"/>
      <c r="G256" s="4"/>
      <c r="H256" s="4"/>
    </row>
    <row r="257" spans="1:8" ht="18.5" x14ac:dyDescent="0.45">
      <c r="A257" s="4"/>
      <c r="B257" s="4"/>
      <c r="C257" s="4"/>
      <c r="D257" s="4"/>
      <c r="E257" s="4"/>
      <c r="F257" s="4"/>
      <c r="G257" s="4"/>
      <c r="H257" s="4"/>
    </row>
    <row r="258" spans="1:8" ht="18.5" x14ac:dyDescent="0.45">
      <c r="A258" s="4"/>
      <c r="B258" s="4"/>
      <c r="C258" s="4"/>
      <c r="D258" s="4"/>
      <c r="E258" s="4"/>
      <c r="F258" s="4"/>
      <c r="G258" s="4"/>
      <c r="H258" s="4"/>
    </row>
    <row r="259" spans="1:8" ht="18.5" x14ac:dyDescent="0.45">
      <c r="A259" s="4"/>
      <c r="B259" s="4"/>
      <c r="C259" s="4"/>
      <c r="D259" s="4"/>
      <c r="E259" s="4"/>
      <c r="F259" s="4"/>
      <c r="G259" s="4"/>
      <c r="H259" s="4"/>
    </row>
    <row r="260" spans="1:8" ht="18.5" x14ac:dyDescent="0.45">
      <c r="A260" s="4"/>
      <c r="B260" s="4"/>
      <c r="C260" s="4"/>
      <c r="D260" s="4"/>
      <c r="E260" s="4"/>
      <c r="F260" s="4"/>
      <c r="G260" s="4"/>
      <c r="H260" s="4"/>
    </row>
    <row r="261" spans="1:8" ht="18.5" x14ac:dyDescent="0.45">
      <c r="A261" s="4"/>
      <c r="B261" s="4"/>
      <c r="C261" s="4"/>
      <c r="D261" s="4"/>
      <c r="E261" s="4"/>
      <c r="F261" s="4"/>
      <c r="G261" s="4"/>
      <c r="H261" s="4"/>
    </row>
    <row r="262" spans="1:8" ht="18.5" x14ac:dyDescent="0.45">
      <c r="A262" s="4"/>
      <c r="B262" s="4"/>
      <c r="C262" s="4"/>
      <c r="D262" s="4"/>
      <c r="E262" s="4"/>
      <c r="F262" s="4"/>
      <c r="G262" s="4"/>
      <c r="H262" s="4"/>
    </row>
    <row r="263" spans="1:8" ht="18.5" x14ac:dyDescent="0.45">
      <c r="A263" s="4"/>
      <c r="B263" s="4"/>
      <c r="C263" s="4"/>
      <c r="D263" s="4"/>
      <c r="E263" s="4"/>
      <c r="F263" s="4"/>
      <c r="G263" s="4"/>
      <c r="H263" s="4"/>
    </row>
    <row r="264" spans="1:8" ht="18.5" x14ac:dyDescent="0.45">
      <c r="A264" s="4"/>
      <c r="B264" s="4"/>
      <c r="C264" s="4"/>
      <c r="D264" s="4"/>
      <c r="E264" s="4"/>
      <c r="F264" s="4"/>
      <c r="G264" s="4"/>
      <c r="H264" s="4"/>
    </row>
    <row r="265" spans="1:8" ht="18.5" x14ac:dyDescent="0.45">
      <c r="A265" s="4"/>
      <c r="B265" s="4"/>
      <c r="C265" s="4"/>
      <c r="D265" s="4"/>
      <c r="E265" s="4"/>
      <c r="F265" s="4"/>
      <c r="G265" s="4"/>
      <c r="H265" s="4"/>
    </row>
    <row r="266" spans="1:8" ht="18.5" x14ac:dyDescent="0.45">
      <c r="A266" s="4"/>
      <c r="B266" s="4"/>
      <c r="C266" s="4"/>
      <c r="D266" s="4"/>
      <c r="E266" s="4"/>
      <c r="F266" s="4"/>
      <c r="G266" s="4"/>
      <c r="H266" s="4"/>
    </row>
    <row r="267" spans="1:8" ht="18.5" x14ac:dyDescent="0.45">
      <c r="A267" s="4"/>
      <c r="B267" s="4"/>
      <c r="C267" s="4"/>
      <c r="D267" s="4"/>
      <c r="E267" s="4"/>
      <c r="F267" s="4"/>
      <c r="G267" s="4"/>
      <c r="H267" s="4"/>
    </row>
    <row r="268" spans="1:8" ht="18.5" x14ac:dyDescent="0.45">
      <c r="A268" s="4"/>
      <c r="B268" s="4"/>
      <c r="C268" s="4"/>
      <c r="D268" s="4"/>
      <c r="E268" s="4"/>
      <c r="F268" s="4"/>
      <c r="G268" s="4"/>
      <c r="H268" s="4"/>
    </row>
    <row r="269" spans="1:8" ht="18.5" x14ac:dyDescent="0.45">
      <c r="A269" s="4"/>
      <c r="B269" s="4"/>
      <c r="C269" s="4"/>
      <c r="D269" s="4"/>
      <c r="E269" s="4"/>
      <c r="F269" s="4"/>
      <c r="G269" s="4"/>
      <c r="H269" s="4"/>
    </row>
    <row r="270" spans="1:8" ht="18.5" x14ac:dyDescent="0.45">
      <c r="A270" s="4"/>
      <c r="B270" s="4"/>
      <c r="C270" s="4"/>
      <c r="D270" s="4"/>
      <c r="E270" s="4"/>
      <c r="F270" s="4"/>
      <c r="G270" s="4"/>
      <c r="H270" s="4"/>
    </row>
    <row r="271" spans="1:8" ht="18.5" x14ac:dyDescent="0.45">
      <c r="A271" s="4"/>
      <c r="B271" s="4"/>
      <c r="C271" s="4"/>
      <c r="D271" s="4"/>
      <c r="E271" s="4"/>
      <c r="F271" s="4"/>
      <c r="G271" s="4"/>
      <c r="H271" s="4"/>
    </row>
    <row r="272" spans="1:8" ht="18.5" x14ac:dyDescent="0.45">
      <c r="A272" s="4"/>
      <c r="B272" s="4"/>
      <c r="C272" s="4"/>
      <c r="D272" s="4"/>
      <c r="E272" s="4"/>
      <c r="F272" s="4"/>
      <c r="G272" s="4"/>
      <c r="H272" s="4"/>
    </row>
    <row r="273" spans="1:8" ht="18.5" x14ac:dyDescent="0.45">
      <c r="A273" s="4"/>
      <c r="B273" s="4"/>
      <c r="C273" s="4"/>
      <c r="D273" s="4"/>
      <c r="E273" s="4"/>
      <c r="F273" s="4"/>
      <c r="G273" s="4"/>
      <c r="H273" s="4"/>
    </row>
    <row r="274" spans="1:8" ht="18.5" x14ac:dyDescent="0.45">
      <c r="A274" s="4"/>
      <c r="B274" s="4"/>
      <c r="C274" s="4"/>
      <c r="D274" s="4"/>
      <c r="E274" s="4"/>
      <c r="F274" s="4"/>
      <c r="G274" s="4"/>
      <c r="H274" s="4"/>
    </row>
    <row r="275" spans="1:8" ht="18.5" x14ac:dyDescent="0.45">
      <c r="A275" s="4"/>
      <c r="B275" s="4"/>
      <c r="C275" s="4"/>
      <c r="D275" s="4"/>
      <c r="E275" s="4"/>
      <c r="F275" s="4"/>
      <c r="G275" s="4"/>
      <c r="H275" s="4"/>
    </row>
    <row r="276" spans="1:8" ht="18.5" x14ac:dyDescent="0.45">
      <c r="A276" s="4"/>
      <c r="B276" s="4"/>
      <c r="C276" s="4"/>
      <c r="D276" s="4"/>
      <c r="E276" s="4"/>
      <c r="F276" s="4"/>
      <c r="G276" s="4"/>
      <c r="H276" s="4"/>
    </row>
    <row r="277" spans="1:8" ht="18.5" x14ac:dyDescent="0.45">
      <c r="A277" s="4"/>
      <c r="B277" s="4"/>
      <c r="C277" s="4"/>
      <c r="D277" s="4"/>
      <c r="E277" s="4"/>
      <c r="F277" s="4"/>
      <c r="G277" s="4"/>
      <c r="H277" s="4"/>
    </row>
    <row r="278" spans="1:8" ht="18.5" x14ac:dyDescent="0.45">
      <c r="A278" s="4"/>
      <c r="B278" s="4"/>
      <c r="C278" s="4"/>
      <c r="D278" s="4"/>
      <c r="E278" s="4"/>
      <c r="F278" s="4"/>
      <c r="G278" s="4"/>
      <c r="H278" s="4"/>
    </row>
    <row r="279" spans="1:8" ht="18.5" x14ac:dyDescent="0.45">
      <c r="A279" s="4"/>
      <c r="B279" s="4"/>
      <c r="C279" s="4"/>
      <c r="D279" s="4"/>
      <c r="E279" s="4"/>
      <c r="F279" s="4"/>
      <c r="G279" s="4"/>
      <c r="H279" s="4"/>
    </row>
    <row r="280" spans="1:8" ht="18.5" x14ac:dyDescent="0.45">
      <c r="A280" s="4"/>
      <c r="B280" s="4"/>
      <c r="C280" s="4"/>
      <c r="D280" s="4"/>
      <c r="E280" s="4"/>
      <c r="F280" s="4"/>
      <c r="G280" s="4"/>
      <c r="H280" s="4"/>
    </row>
    <row r="281" spans="1:8" ht="18.5" x14ac:dyDescent="0.45">
      <c r="A281" s="4"/>
      <c r="B281" s="4"/>
      <c r="C281" s="4"/>
      <c r="D281" s="4"/>
      <c r="E281" s="4"/>
      <c r="F281" s="4"/>
      <c r="G281" s="4"/>
      <c r="H281" s="4"/>
    </row>
    <row r="282" spans="1:8" ht="18.5" x14ac:dyDescent="0.45">
      <c r="A282" s="4"/>
      <c r="B282" s="4"/>
      <c r="C282" s="4"/>
      <c r="D282" s="4"/>
      <c r="E282" s="4"/>
      <c r="F282" s="4"/>
      <c r="G282" s="4"/>
      <c r="H282" s="4"/>
    </row>
    <row r="283" spans="1:8" ht="18.5" x14ac:dyDescent="0.45">
      <c r="A283" s="4"/>
      <c r="B283" s="4"/>
      <c r="C283" s="4"/>
      <c r="D283" s="4"/>
      <c r="E283" s="4"/>
      <c r="F283" s="4"/>
      <c r="G283" s="4"/>
      <c r="H283" s="4"/>
    </row>
    <row r="284" spans="1:8" ht="18.5" x14ac:dyDescent="0.45">
      <c r="A284" s="4"/>
      <c r="B284" s="4"/>
      <c r="C284" s="4"/>
      <c r="D284" s="4"/>
      <c r="E284" s="4"/>
      <c r="F284" s="4"/>
      <c r="G284" s="4"/>
      <c r="H284" s="4"/>
    </row>
    <row r="285" spans="1:8" ht="18.5" x14ac:dyDescent="0.45">
      <c r="A285" s="4"/>
      <c r="B285" s="4"/>
      <c r="C285" s="4"/>
      <c r="D285" s="4"/>
      <c r="E285" s="4"/>
      <c r="F285" s="4"/>
      <c r="G285" s="4"/>
      <c r="H285" s="4"/>
    </row>
    <row r="286" spans="1:8" ht="18.5" x14ac:dyDescent="0.45">
      <c r="A286" s="4"/>
      <c r="B286" s="4"/>
      <c r="C286" s="4"/>
      <c r="D286" s="4"/>
      <c r="E286" s="4"/>
      <c r="F286" s="4"/>
      <c r="G286" s="4"/>
      <c r="H286" s="4"/>
    </row>
    <row r="287" spans="1:8" ht="18.5" x14ac:dyDescent="0.45">
      <c r="A287" s="4"/>
      <c r="B287" s="4"/>
      <c r="C287" s="4"/>
      <c r="D287" s="4"/>
      <c r="E287" s="4"/>
      <c r="F287" s="4"/>
      <c r="G287" s="4"/>
      <c r="H287" s="4"/>
    </row>
    <row r="288" spans="1:8" ht="18.5" x14ac:dyDescent="0.45">
      <c r="A288" s="4"/>
      <c r="B288" s="4"/>
      <c r="C288" s="4"/>
      <c r="D288" s="4"/>
      <c r="E288" s="4"/>
      <c r="F288" s="4"/>
      <c r="G288" s="4"/>
      <c r="H288" s="4"/>
    </row>
    <row r="289" spans="1:8" ht="18.5" x14ac:dyDescent="0.45">
      <c r="A289" s="4"/>
      <c r="B289" s="4"/>
      <c r="C289" s="4"/>
      <c r="D289" s="4"/>
      <c r="E289" s="4"/>
      <c r="F289" s="4"/>
      <c r="G289" s="4"/>
      <c r="H289" s="4"/>
    </row>
    <row r="290" spans="1:8" ht="18.5" x14ac:dyDescent="0.45">
      <c r="A290" s="4"/>
      <c r="B290" s="4"/>
      <c r="C290" s="4"/>
      <c r="D290" s="4"/>
      <c r="E290" s="4"/>
      <c r="F290" s="4"/>
      <c r="G290" s="4"/>
      <c r="H290" s="4"/>
    </row>
    <row r="291" spans="1:8" ht="18.5" x14ac:dyDescent="0.45">
      <c r="A291" s="4"/>
      <c r="B291" s="4"/>
      <c r="C291" s="4"/>
      <c r="D291" s="4"/>
      <c r="E291" s="4"/>
      <c r="F291" s="4"/>
      <c r="G291" s="4"/>
      <c r="H291" s="4"/>
    </row>
    <row r="292" spans="1:8" ht="18.5" x14ac:dyDescent="0.45">
      <c r="A292" s="4"/>
      <c r="B292" s="4"/>
      <c r="C292" s="4"/>
      <c r="D292" s="4"/>
      <c r="E292" s="4"/>
      <c r="F292" s="4"/>
      <c r="G292" s="4"/>
      <c r="H292" s="4"/>
    </row>
    <row r="293" spans="1:8" ht="18.5" x14ac:dyDescent="0.45">
      <c r="A293" s="4"/>
      <c r="B293" s="4"/>
      <c r="C293" s="4"/>
      <c r="D293" s="4"/>
      <c r="E293" s="4"/>
      <c r="F293" s="4"/>
      <c r="G293" s="4"/>
      <c r="H293" s="4"/>
    </row>
    <row r="294" spans="1:8" ht="18.5" x14ac:dyDescent="0.45">
      <c r="A294" s="4"/>
      <c r="B294" s="4"/>
      <c r="C294" s="4"/>
      <c r="D294" s="4"/>
      <c r="E294" s="4"/>
      <c r="F294" s="4"/>
      <c r="G294" s="4"/>
      <c r="H294" s="4"/>
    </row>
    <row r="295" spans="1:8" ht="18.5" x14ac:dyDescent="0.45">
      <c r="A295" s="4"/>
      <c r="B295" s="4"/>
      <c r="C295" s="4"/>
      <c r="D295" s="4"/>
      <c r="E295" s="4"/>
      <c r="F295" s="4"/>
      <c r="G295" s="4"/>
      <c r="H295" s="4"/>
    </row>
    <row r="296" spans="1:8" ht="18.5" x14ac:dyDescent="0.45">
      <c r="A296" s="4"/>
      <c r="B296" s="4"/>
      <c r="C296" s="4"/>
      <c r="D296" s="4"/>
      <c r="E296" s="4"/>
      <c r="F296" s="4"/>
      <c r="G296" s="4"/>
      <c r="H296" s="4"/>
    </row>
    <row r="297" spans="1:8" ht="18.5" x14ac:dyDescent="0.45">
      <c r="A297" s="4"/>
      <c r="B297" s="4"/>
      <c r="C297" s="4"/>
      <c r="D297" s="4"/>
      <c r="E297" s="4"/>
      <c r="F297" s="4"/>
      <c r="G297" s="4"/>
      <c r="H297" s="4"/>
    </row>
    <row r="298" spans="1:8" ht="18.5" x14ac:dyDescent="0.45">
      <c r="A298" s="4"/>
      <c r="B298" s="4"/>
      <c r="C298" s="4"/>
      <c r="D298" s="4"/>
      <c r="E298" s="4"/>
      <c r="F298" s="4"/>
      <c r="G298" s="4"/>
      <c r="H298" s="4"/>
    </row>
    <row r="299" spans="1:8" ht="18.5" x14ac:dyDescent="0.45">
      <c r="A299" s="4"/>
      <c r="B299" s="4"/>
      <c r="C299" s="4"/>
      <c r="D299" s="4"/>
      <c r="E299" s="4"/>
      <c r="F299" s="4"/>
      <c r="G299" s="4"/>
      <c r="H299" s="4"/>
    </row>
    <row r="300" spans="1:8" ht="18.5" x14ac:dyDescent="0.45">
      <c r="A300" s="4"/>
      <c r="B300" s="4"/>
      <c r="C300" s="4"/>
      <c r="D300" s="4"/>
      <c r="E300" s="4"/>
      <c r="F300" s="4"/>
      <c r="G300" s="4"/>
      <c r="H300" s="4"/>
    </row>
    <row r="301" spans="1:8" ht="18.5" x14ac:dyDescent="0.45">
      <c r="A301" s="4"/>
      <c r="B301" s="4"/>
      <c r="C301" s="4"/>
      <c r="D301" s="4"/>
      <c r="E301" s="4"/>
      <c r="F301" s="4"/>
      <c r="G301" s="4"/>
      <c r="H301" s="4"/>
    </row>
    <row r="302" spans="1:8" ht="18.5" x14ac:dyDescent="0.45">
      <c r="A302" s="4"/>
      <c r="B302" s="4"/>
      <c r="C302" s="4"/>
      <c r="D302" s="4"/>
      <c r="E302" s="4"/>
      <c r="F302" s="4"/>
      <c r="G302" s="4"/>
      <c r="H302" s="4"/>
    </row>
    <row r="303" spans="1:8" ht="18.5" x14ac:dyDescent="0.45">
      <c r="A303" s="4"/>
      <c r="B303" s="4"/>
      <c r="C303" s="4"/>
      <c r="D303" s="4"/>
      <c r="E303" s="4"/>
      <c r="F303" s="4"/>
      <c r="G303" s="4"/>
      <c r="H303" s="4"/>
    </row>
    <row r="304" spans="1:8" ht="18.5" x14ac:dyDescent="0.45">
      <c r="A304" s="4"/>
      <c r="B304" s="4"/>
      <c r="C304" s="4"/>
      <c r="D304" s="4"/>
      <c r="E304" s="4"/>
      <c r="F304" s="4"/>
      <c r="G304" s="4"/>
      <c r="H304" s="4"/>
    </row>
    <row r="305" spans="1:8" ht="18.5" x14ac:dyDescent="0.45">
      <c r="A305" s="4"/>
      <c r="B305" s="4"/>
      <c r="C305" s="4"/>
      <c r="D305" s="4"/>
      <c r="E305" s="4"/>
      <c r="F305" s="4"/>
      <c r="G305" s="4"/>
      <c r="H305" s="4"/>
    </row>
    <row r="306" spans="1:8" ht="18.5" x14ac:dyDescent="0.45">
      <c r="A306" s="4"/>
      <c r="B306" s="4"/>
      <c r="C306" s="4"/>
      <c r="D306" s="4"/>
      <c r="E306" s="4"/>
      <c r="F306" s="4"/>
      <c r="G306" s="4"/>
      <c r="H306" s="4"/>
    </row>
    <row r="307" spans="1:8" ht="18.5" x14ac:dyDescent="0.45">
      <c r="A307" s="4"/>
      <c r="B307" s="4"/>
      <c r="C307" s="4"/>
      <c r="D307" s="4"/>
      <c r="E307" s="4"/>
      <c r="F307" s="4"/>
      <c r="G307" s="4"/>
      <c r="H307" s="4"/>
    </row>
    <row r="308" spans="1:8" ht="18.5" x14ac:dyDescent="0.45">
      <c r="A308" s="4"/>
      <c r="B308" s="4"/>
      <c r="C308" s="4"/>
      <c r="D308" s="4"/>
      <c r="E308" s="4"/>
      <c r="F308" s="4"/>
      <c r="G308" s="4"/>
      <c r="H308" s="4"/>
    </row>
    <row r="309" spans="1:8" ht="18.5" x14ac:dyDescent="0.45">
      <c r="A309" s="4"/>
      <c r="B309" s="4"/>
      <c r="C309" s="4"/>
      <c r="D309" s="4"/>
      <c r="E309" s="4"/>
      <c r="F309" s="4"/>
      <c r="G309" s="4"/>
      <c r="H309" s="4"/>
    </row>
    <row r="310" spans="1:8" ht="18.5" x14ac:dyDescent="0.45">
      <c r="A310" s="4"/>
      <c r="B310" s="4"/>
      <c r="C310" s="4"/>
      <c r="D310" s="4"/>
      <c r="E310" s="4"/>
      <c r="F310" s="4"/>
      <c r="G310" s="4"/>
      <c r="H310" s="4"/>
    </row>
    <row r="311" spans="1:8" ht="18.5" x14ac:dyDescent="0.45">
      <c r="A311" s="4"/>
      <c r="B311" s="4"/>
      <c r="C311" s="4"/>
      <c r="D311" s="4"/>
      <c r="E311" s="4"/>
      <c r="F311" s="4"/>
      <c r="G311" s="4"/>
      <c r="H311" s="4"/>
    </row>
    <row r="312" spans="1:8" ht="18.5" x14ac:dyDescent="0.45">
      <c r="A312" s="4"/>
      <c r="B312" s="4"/>
      <c r="C312" s="4"/>
      <c r="D312" s="4"/>
      <c r="E312" s="4"/>
      <c r="F312" s="4"/>
      <c r="G312" s="4"/>
      <c r="H312" s="4"/>
    </row>
    <row r="313" spans="1:8" ht="18.5" x14ac:dyDescent="0.45">
      <c r="A313" s="4"/>
      <c r="B313" s="4"/>
      <c r="C313" s="4"/>
      <c r="D313" s="4"/>
      <c r="E313" s="4"/>
      <c r="F313" s="4"/>
      <c r="G313" s="4"/>
      <c r="H313" s="4"/>
    </row>
    <row r="314" spans="1:8" ht="18.5" x14ac:dyDescent="0.45">
      <c r="A314" s="4"/>
      <c r="B314" s="4"/>
      <c r="C314" s="4"/>
      <c r="D314" s="4"/>
      <c r="E314" s="4"/>
      <c r="F314" s="4"/>
      <c r="G314" s="4"/>
      <c r="H314" s="4"/>
    </row>
    <row r="315" spans="1:8" ht="18.5" x14ac:dyDescent="0.45">
      <c r="A315" s="4"/>
      <c r="B315" s="4"/>
      <c r="C315" s="4"/>
      <c r="D315" s="4"/>
      <c r="E315" s="4"/>
      <c r="F315" s="4"/>
      <c r="G315" s="4"/>
      <c r="H315" s="4"/>
    </row>
    <row r="316" spans="1:8" ht="18.5" x14ac:dyDescent="0.45">
      <c r="A316" s="4"/>
      <c r="B316" s="4"/>
      <c r="C316" s="4"/>
      <c r="D316" s="4"/>
      <c r="E316" s="4"/>
      <c r="F316" s="4"/>
      <c r="G316" s="4"/>
      <c r="H316" s="4"/>
    </row>
    <row r="317" spans="1:8" ht="18.5" x14ac:dyDescent="0.45">
      <c r="A317" s="4"/>
      <c r="B317" s="4"/>
      <c r="C317" s="4"/>
      <c r="D317" s="4"/>
      <c r="E317" s="4"/>
      <c r="F317" s="4"/>
      <c r="G317" s="4"/>
      <c r="H317" s="4"/>
    </row>
    <row r="318" spans="1:8" ht="18.5" x14ac:dyDescent="0.45">
      <c r="A318" s="4"/>
      <c r="B318" s="4"/>
      <c r="C318" s="4"/>
      <c r="D318" s="4"/>
      <c r="E318" s="4"/>
      <c r="F318" s="4"/>
      <c r="G318" s="4"/>
      <c r="H318" s="4"/>
    </row>
    <row r="319" spans="1:8" ht="18.5" x14ac:dyDescent="0.45">
      <c r="A319" s="4"/>
      <c r="B319" s="4"/>
      <c r="C319" s="4"/>
      <c r="D319" s="4"/>
      <c r="E319" s="4"/>
      <c r="F319" s="4"/>
      <c r="G319" s="4"/>
      <c r="H319" s="4"/>
    </row>
    <row r="320" spans="1:8" ht="18.5" x14ac:dyDescent="0.45">
      <c r="A320" s="4"/>
      <c r="B320" s="4"/>
      <c r="C320" s="4"/>
      <c r="D320" s="4"/>
      <c r="E320" s="4"/>
      <c r="F320" s="4"/>
      <c r="G320" s="4"/>
      <c r="H320" s="4"/>
    </row>
    <row r="321" spans="1:8" ht="18.5" x14ac:dyDescent="0.45">
      <c r="A321" s="4"/>
      <c r="B321" s="4"/>
      <c r="C321" s="4"/>
      <c r="D321" s="4"/>
      <c r="E321" s="4"/>
      <c r="F321" s="4"/>
      <c r="G321" s="4"/>
      <c r="H321" s="4"/>
    </row>
    <row r="322" spans="1:8" ht="18.5" x14ac:dyDescent="0.45">
      <c r="A322" s="4"/>
      <c r="B322" s="4"/>
      <c r="C322" s="4"/>
      <c r="D322" s="4"/>
      <c r="E322" s="4"/>
      <c r="F322" s="4"/>
      <c r="G322" s="4"/>
      <c r="H322" s="4"/>
    </row>
    <row r="323" spans="1:8" ht="18.5" x14ac:dyDescent="0.45">
      <c r="A323" s="4"/>
      <c r="B323" s="4"/>
      <c r="C323" s="4"/>
      <c r="D323" s="4"/>
      <c r="E323" s="4"/>
      <c r="F323" s="4"/>
      <c r="G323" s="4"/>
      <c r="H323" s="4"/>
    </row>
    <row r="324" spans="1:8" ht="18.5" x14ac:dyDescent="0.45">
      <c r="A324" s="4"/>
      <c r="B324" s="4"/>
      <c r="C324" s="4"/>
      <c r="D324" s="4"/>
      <c r="E324" s="4"/>
      <c r="F324" s="4"/>
      <c r="G324" s="4"/>
      <c r="H324" s="4"/>
    </row>
    <row r="325" spans="1:8" ht="18.5" x14ac:dyDescent="0.45">
      <c r="A325" s="4"/>
      <c r="B325" s="4"/>
      <c r="C325" s="4"/>
      <c r="D325" s="4"/>
      <c r="E325" s="4"/>
      <c r="F325" s="4"/>
      <c r="G325" s="4"/>
      <c r="H325" s="4"/>
    </row>
    <row r="326" spans="1:8" ht="18.5" x14ac:dyDescent="0.45">
      <c r="A326" s="4"/>
      <c r="B326" s="4"/>
      <c r="C326" s="4"/>
      <c r="D326" s="4"/>
      <c r="E326" s="4"/>
      <c r="F326" s="4"/>
      <c r="G326" s="4"/>
      <c r="H326" s="4"/>
    </row>
    <row r="327" spans="1:8" ht="18.5" x14ac:dyDescent="0.45">
      <c r="A327" s="4"/>
      <c r="B327" s="4"/>
      <c r="C327" s="4"/>
      <c r="D327" s="4"/>
      <c r="E327" s="4"/>
      <c r="F327" s="4"/>
      <c r="G327" s="4"/>
      <c r="H327" s="4"/>
    </row>
    <row r="328" spans="1:8" ht="18.5" x14ac:dyDescent="0.45">
      <c r="A328" s="4"/>
      <c r="B328" s="4"/>
      <c r="C328" s="4"/>
      <c r="D328" s="4"/>
      <c r="E328" s="4"/>
      <c r="F328" s="4"/>
      <c r="G328" s="4"/>
      <c r="H328" s="4"/>
    </row>
    <row r="329" spans="1:8" ht="18.5" x14ac:dyDescent="0.45">
      <c r="A329" s="4"/>
      <c r="B329" s="4"/>
      <c r="C329" s="4"/>
      <c r="D329" s="4"/>
      <c r="E329" s="4"/>
      <c r="F329" s="4"/>
      <c r="G329" s="4"/>
      <c r="H329" s="4"/>
    </row>
    <row r="330" spans="1:8" ht="18.5" x14ac:dyDescent="0.45">
      <c r="A330" s="4"/>
      <c r="B330" s="4"/>
      <c r="C330" s="4"/>
      <c r="D330" s="4"/>
      <c r="E330" s="4"/>
      <c r="F330" s="4"/>
      <c r="G330" s="4"/>
      <c r="H330" s="4"/>
    </row>
    <row r="331" spans="1:8" ht="18.5" x14ac:dyDescent="0.45">
      <c r="A331" s="4"/>
      <c r="B331" s="4"/>
      <c r="C331" s="4"/>
      <c r="D331" s="4"/>
      <c r="E331" s="4"/>
      <c r="F331" s="4"/>
      <c r="G331" s="4"/>
      <c r="H331" s="4"/>
    </row>
    <row r="332" spans="1:8" ht="18.5" x14ac:dyDescent="0.45">
      <c r="A332" s="4"/>
      <c r="B332" s="4"/>
      <c r="C332" s="4"/>
      <c r="D332" s="4"/>
      <c r="E332" s="4"/>
      <c r="F332" s="4"/>
      <c r="G332" s="4"/>
      <c r="H332" s="4"/>
    </row>
    <row r="333" spans="1:8" ht="18.5" x14ac:dyDescent="0.45">
      <c r="A333" s="4"/>
      <c r="B333" s="4"/>
      <c r="C333" s="4"/>
      <c r="D333" s="4"/>
      <c r="E333" s="4"/>
      <c r="F333" s="4"/>
      <c r="G333" s="4"/>
      <c r="H333" s="4"/>
    </row>
    <row r="334" spans="1:8" ht="18.5" x14ac:dyDescent="0.45">
      <c r="A334" s="4"/>
      <c r="B334" s="4"/>
      <c r="C334" s="4"/>
      <c r="D334" s="4"/>
      <c r="E334" s="4"/>
      <c r="F334" s="4"/>
      <c r="G334" s="4"/>
      <c r="H334" s="4"/>
    </row>
    <row r="335" spans="1:8" ht="18.5" x14ac:dyDescent="0.45">
      <c r="A335" s="4"/>
      <c r="B335" s="4"/>
      <c r="C335" s="4"/>
      <c r="D335" s="4"/>
      <c r="E335" s="4"/>
      <c r="F335" s="4"/>
      <c r="G335" s="4"/>
      <c r="H335" s="4"/>
    </row>
    <row r="336" spans="1:8" ht="18.5" x14ac:dyDescent="0.45">
      <c r="A336" s="4"/>
      <c r="B336" s="4"/>
      <c r="C336" s="4"/>
      <c r="D336" s="4"/>
      <c r="E336" s="4"/>
      <c r="F336" s="4"/>
      <c r="G336" s="4"/>
      <c r="H336" s="4"/>
    </row>
    <row r="337" spans="1:8" ht="18.5" x14ac:dyDescent="0.45">
      <c r="A337" s="4"/>
      <c r="B337" s="4"/>
      <c r="C337" s="4"/>
      <c r="D337" s="4"/>
      <c r="E337" s="4"/>
      <c r="F337" s="4"/>
      <c r="G337" s="4"/>
      <c r="H337" s="4"/>
    </row>
    <row r="338" spans="1:8" ht="18.5" x14ac:dyDescent="0.45">
      <c r="A338" s="4"/>
      <c r="B338" s="4"/>
      <c r="C338" s="4"/>
      <c r="D338" s="4"/>
      <c r="E338" s="4"/>
      <c r="F338" s="4"/>
      <c r="G338" s="4"/>
      <c r="H338" s="4"/>
    </row>
    <row r="339" spans="1:8" ht="18.5" x14ac:dyDescent="0.45">
      <c r="A339" s="4"/>
      <c r="B339" s="4"/>
      <c r="C339" s="4"/>
      <c r="D339" s="4"/>
      <c r="E339" s="4"/>
      <c r="F339" s="4"/>
      <c r="G339" s="4"/>
      <c r="H339" s="4"/>
    </row>
    <row r="340" spans="1:8" ht="18.5" x14ac:dyDescent="0.45">
      <c r="A340" s="4"/>
      <c r="B340" s="4"/>
      <c r="C340" s="4"/>
      <c r="D340" s="4"/>
      <c r="E340" s="4"/>
      <c r="F340" s="4"/>
      <c r="G340" s="4"/>
      <c r="H340" s="4"/>
    </row>
    <row r="341" spans="1:8" ht="18.5" x14ac:dyDescent="0.45">
      <c r="A341" s="4"/>
      <c r="B341" s="4"/>
      <c r="C341" s="4"/>
      <c r="D341" s="4"/>
      <c r="E341" s="4"/>
      <c r="F341" s="4"/>
      <c r="G341" s="4"/>
      <c r="H341" s="4"/>
    </row>
    <row r="342" spans="1:8" ht="18.5" x14ac:dyDescent="0.45">
      <c r="A342" s="4"/>
      <c r="B342" s="4"/>
      <c r="C342" s="4"/>
      <c r="D342" s="4"/>
      <c r="E342" s="4"/>
      <c r="F342" s="4"/>
      <c r="G342" s="4"/>
      <c r="H342" s="4"/>
    </row>
    <row r="343" spans="1:8" ht="18.5" x14ac:dyDescent="0.45">
      <c r="A343" s="4"/>
      <c r="B343" s="4"/>
      <c r="C343" s="4"/>
      <c r="D343" s="4"/>
      <c r="E343" s="4"/>
      <c r="F343" s="4"/>
      <c r="G343" s="4"/>
      <c r="H343" s="4"/>
    </row>
    <row r="344" spans="1:8" ht="18.5" x14ac:dyDescent="0.45">
      <c r="A344" s="4"/>
      <c r="B344" s="4"/>
      <c r="C344" s="4"/>
      <c r="D344" s="4"/>
      <c r="E344" s="4"/>
      <c r="F344" s="4"/>
      <c r="G344" s="4"/>
      <c r="H344" s="4"/>
    </row>
    <row r="345" spans="1:8" ht="18.5" x14ac:dyDescent="0.45">
      <c r="A345" s="4"/>
      <c r="B345" s="4"/>
      <c r="C345" s="4"/>
      <c r="D345" s="4"/>
      <c r="E345" s="4"/>
      <c r="F345" s="4"/>
      <c r="G345" s="4"/>
      <c r="H345" s="4"/>
    </row>
    <row r="346" spans="1:8" ht="18.5" x14ac:dyDescent="0.45">
      <c r="A346" s="4"/>
      <c r="B346" s="4"/>
      <c r="C346" s="4"/>
      <c r="D346" s="4"/>
      <c r="E346" s="4"/>
      <c r="F346" s="4"/>
      <c r="G346" s="4"/>
      <c r="H346" s="4"/>
    </row>
    <row r="347" spans="1:8" ht="18.5" x14ac:dyDescent="0.45">
      <c r="A347" s="4"/>
      <c r="B347" s="4"/>
      <c r="C347" s="4"/>
      <c r="D347" s="4"/>
      <c r="E347" s="4"/>
      <c r="F347" s="4"/>
      <c r="G347" s="4"/>
      <c r="H347" s="4"/>
    </row>
    <row r="348" spans="1:8" ht="18.5" x14ac:dyDescent="0.45">
      <c r="A348" s="4"/>
      <c r="B348" s="4"/>
      <c r="C348" s="4"/>
      <c r="D348" s="4"/>
      <c r="E348" s="4"/>
      <c r="F348" s="4"/>
      <c r="G348" s="4"/>
      <c r="H348" s="4"/>
    </row>
    <row r="349" spans="1:8" ht="18.5" x14ac:dyDescent="0.45">
      <c r="A349" s="4"/>
      <c r="B349" s="4"/>
      <c r="C349" s="4"/>
      <c r="D349" s="4"/>
      <c r="E349" s="4"/>
      <c r="F349" s="4"/>
      <c r="G349" s="4"/>
      <c r="H349" s="4"/>
    </row>
    <row r="350" spans="1:8" ht="18.5" x14ac:dyDescent="0.45">
      <c r="A350" s="4"/>
      <c r="B350" s="4"/>
      <c r="C350" s="4"/>
      <c r="D350" s="4"/>
      <c r="E350" s="4"/>
      <c r="F350" s="4"/>
      <c r="G350" s="4"/>
      <c r="H350" s="4"/>
    </row>
    <row r="351" spans="1:8" ht="18.5" x14ac:dyDescent="0.45">
      <c r="A351" s="4"/>
      <c r="B351" s="4"/>
      <c r="C351" s="4"/>
      <c r="D351" s="4"/>
      <c r="E351" s="4"/>
      <c r="F351" s="4"/>
      <c r="G351" s="4"/>
      <c r="H351" s="4"/>
    </row>
    <row r="352" spans="1:8" ht="18.5" x14ac:dyDescent="0.45">
      <c r="A352" s="4"/>
      <c r="B352" s="4"/>
      <c r="C352" s="4"/>
      <c r="D352" s="4"/>
      <c r="E352" s="4"/>
      <c r="F352" s="4"/>
      <c r="G352" s="4"/>
      <c r="H352" s="4"/>
    </row>
    <row r="353" spans="1:8" ht="18.5" x14ac:dyDescent="0.45">
      <c r="A353" s="4"/>
      <c r="B353" s="4"/>
      <c r="C353" s="4"/>
      <c r="D353" s="4"/>
      <c r="E353" s="4"/>
      <c r="F353" s="4"/>
      <c r="G353" s="4"/>
      <c r="H353" s="4"/>
    </row>
    <row r="354" spans="1:8" ht="18.5" x14ac:dyDescent="0.45">
      <c r="A354" s="4"/>
      <c r="B354" s="4"/>
      <c r="C354" s="4"/>
      <c r="D354" s="4"/>
      <c r="E354" s="4"/>
      <c r="F354" s="4"/>
      <c r="G354" s="4"/>
      <c r="H354" s="4"/>
    </row>
    <row r="355" spans="1:8" ht="18.5" x14ac:dyDescent="0.45">
      <c r="A355" s="4"/>
      <c r="B355" s="4"/>
      <c r="C355" s="4"/>
      <c r="D355" s="4"/>
      <c r="E355" s="4"/>
      <c r="F355" s="4"/>
      <c r="G355" s="4"/>
      <c r="H355" s="4"/>
    </row>
    <row r="356" spans="1:8" ht="18.5" x14ac:dyDescent="0.45">
      <c r="A356" s="4"/>
      <c r="B356" s="4"/>
      <c r="C356" s="4"/>
      <c r="D356" s="4"/>
      <c r="E356" s="4"/>
      <c r="F356" s="4"/>
      <c r="G356" s="4"/>
      <c r="H356" s="4"/>
    </row>
    <row r="357" spans="1:8" ht="18.5" x14ac:dyDescent="0.45">
      <c r="A357" s="4"/>
      <c r="B357" s="4"/>
      <c r="C357" s="4"/>
      <c r="D357" s="4"/>
      <c r="E357" s="4"/>
      <c r="F357" s="4"/>
      <c r="G357" s="4"/>
      <c r="H357" s="4"/>
    </row>
    <row r="358" spans="1:8" ht="18.5" x14ac:dyDescent="0.45">
      <c r="A358" s="4"/>
      <c r="B358" s="4"/>
      <c r="C358" s="4"/>
      <c r="D358" s="4"/>
      <c r="E358" s="4"/>
      <c r="F358" s="4"/>
      <c r="G358" s="4"/>
      <c r="H358" s="4"/>
    </row>
    <row r="359" spans="1:8" ht="18.5" x14ac:dyDescent="0.45">
      <c r="A359" s="4"/>
      <c r="B359" s="4"/>
      <c r="C359" s="4"/>
      <c r="D359" s="4"/>
      <c r="E359" s="4"/>
      <c r="F359" s="4"/>
      <c r="G359" s="4"/>
      <c r="H359" s="4"/>
    </row>
    <row r="360" spans="1:8" ht="18.5" x14ac:dyDescent="0.45">
      <c r="A360" s="4"/>
      <c r="B360" s="4"/>
      <c r="C360" s="4"/>
      <c r="D360" s="4"/>
      <c r="E360" s="4"/>
      <c r="F360" s="4"/>
      <c r="G360" s="4"/>
      <c r="H360" s="4"/>
    </row>
    <row r="361" spans="1:8" ht="18.5" x14ac:dyDescent="0.45">
      <c r="A361" s="4"/>
      <c r="B361" s="4"/>
      <c r="C361" s="4"/>
      <c r="D361" s="4"/>
      <c r="E361" s="4"/>
      <c r="F361" s="4"/>
      <c r="G361" s="4"/>
      <c r="H361" s="4"/>
    </row>
    <row r="362" spans="1:8" ht="18.5" x14ac:dyDescent="0.45">
      <c r="A362" s="4"/>
      <c r="B362" s="4"/>
      <c r="C362" s="4"/>
      <c r="D362" s="4"/>
      <c r="E362" s="4"/>
      <c r="F362" s="4"/>
      <c r="G362" s="4"/>
      <c r="H362" s="4"/>
    </row>
    <row r="363" spans="1:8" ht="18.5" x14ac:dyDescent="0.45">
      <c r="A363" s="4"/>
      <c r="B363" s="4"/>
      <c r="C363" s="4"/>
      <c r="D363" s="4"/>
      <c r="E363" s="4"/>
      <c r="F363" s="4"/>
      <c r="G363" s="4"/>
      <c r="H363" s="4"/>
    </row>
    <row r="364" spans="1:8" ht="18.5" x14ac:dyDescent="0.45">
      <c r="A364" s="4"/>
      <c r="B364" s="4"/>
      <c r="C364" s="4"/>
      <c r="D364" s="4"/>
      <c r="E364" s="4"/>
      <c r="F364" s="4"/>
      <c r="G364" s="4"/>
      <c r="H364" s="4"/>
    </row>
    <row r="365" spans="1:8" ht="18.5" x14ac:dyDescent="0.45">
      <c r="A365" s="4"/>
      <c r="B365" s="4"/>
      <c r="C365" s="4"/>
      <c r="D365" s="4"/>
      <c r="E365" s="4"/>
      <c r="F365" s="4"/>
      <c r="G365" s="4"/>
      <c r="H365" s="4"/>
    </row>
    <row r="366" spans="1:8" ht="18.5" x14ac:dyDescent="0.45">
      <c r="A366" s="4"/>
      <c r="B366" s="4"/>
      <c r="C366" s="4"/>
      <c r="D366" s="4"/>
      <c r="E366" s="4"/>
      <c r="F366" s="4"/>
      <c r="G366" s="4"/>
      <c r="H366" s="4"/>
    </row>
    <row r="367" spans="1:8" ht="18.5" x14ac:dyDescent="0.45">
      <c r="A367" s="4"/>
      <c r="B367" s="4"/>
      <c r="C367" s="4"/>
      <c r="D367" s="4"/>
      <c r="E367" s="4"/>
      <c r="F367" s="4"/>
      <c r="G367" s="4"/>
      <c r="H367" s="4"/>
    </row>
    <row r="368" spans="1:8" ht="18.5" x14ac:dyDescent="0.45">
      <c r="A368" s="4"/>
      <c r="B368" s="4"/>
      <c r="C368" s="4"/>
      <c r="D368" s="4"/>
      <c r="E368" s="4"/>
      <c r="F368" s="4"/>
      <c r="G368" s="4"/>
      <c r="H368" s="4"/>
    </row>
    <row r="369" spans="1:8" ht="18.5" x14ac:dyDescent="0.45">
      <c r="A369" s="4"/>
      <c r="B369" s="4"/>
      <c r="C369" s="4"/>
      <c r="D369" s="4"/>
      <c r="E369" s="4"/>
      <c r="F369" s="4"/>
      <c r="G369" s="4"/>
      <c r="H369" s="4"/>
    </row>
    <row r="370" spans="1:8" ht="18.5" x14ac:dyDescent="0.45">
      <c r="A370" s="4"/>
      <c r="B370" s="4"/>
      <c r="C370" s="4"/>
      <c r="D370" s="4"/>
      <c r="E370" s="4"/>
      <c r="F370" s="4"/>
      <c r="G370" s="4"/>
      <c r="H370" s="4"/>
    </row>
    <row r="371" spans="1:8" ht="18.5" x14ac:dyDescent="0.45">
      <c r="A371" s="4"/>
      <c r="B371" s="4"/>
      <c r="C371" s="4"/>
      <c r="D371" s="4"/>
      <c r="E371" s="4"/>
      <c r="F371" s="4"/>
      <c r="G371" s="4"/>
      <c r="H371" s="4"/>
    </row>
    <row r="372" spans="1:8" ht="18.5" x14ac:dyDescent="0.45">
      <c r="A372" s="4"/>
      <c r="B372" s="4"/>
      <c r="C372" s="4"/>
      <c r="D372" s="4"/>
      <c r="E372" s="4"/>
      <c r="F372" s="4"/>
      <c r="G372" s="4"/>
      <c r="H372" s="4"/>
    </row>
    <row r="373" spans="1:8" ht="18.5" x14ac:dyDescent="0.45">
      <c r="A373" s="4"/>
      <c r="B373" s="4"/>
      <c r="C373" s="4"/>
      <c r="D373" s="4"/>
      <c r="E373" s="4"/>
      <c r="F373" s="4"/>
      <c r="G373" s="4"/>
      <c r="H373" s="4"/>
    </row>
    <row r="374" spans="1:8" ht="18.5" x14ac:dyDescent="0.45">
      <c r="A374" s="4"/>
      <c r="B374" s="4"/>
      <c r="C374" s="4"/>
      <c r="D374" s="4"/>
      <c r="E374" s="4"/>
      <c r="F374" s="4"/>
      <c r="G374" s="4"/>
      <c r="H374" s="4"/>
    </row>
    <row r="375" spans="1:8" ht="18.5" x14ac:dyDescent="0.45">
      <c r="A375" s="4"/>
      <c r="B375" s="4"/>
      <c r="C375" s="4"/>
      <c r="D375" s="4"/>
      <c r="E375" s="4"/>
      <c r="F375" s="4"/>
      <c r="G375" s="4"/>
      <c r="H375" s="4"/>
    </row>
    <row r="376" spans="1:8" ht="18.5" x14ac:dyDescent="0.45">
      <c r="A376" s="4"/>
      <c r="B376" s="4"/>
      <c r="C376" s="4"/>
      <c r="D376" s="4"/>
      <c r="E376" s="4"/>
      <c r="F376" s="4"/>
      <c r="G376" s="4"/>
      <c r="H376" s="4"/>
    </row>
    <row r="377" spans="1:8" ht="18.5" x14ac:dyDescent="0.45">
      <c r="A377" s="4"/>
      <c r="B377" s="4"/>
      <c r="C377" s="4"/>
      <c r="D377" s="4"/>
      <c r="E377" s="4"/>
      <c r="F377" s="4"/>
      <c r="G377" s="4"/>
      <c r="H377" s="4"/>
    </row>
    <row r="378" spans="1:8" ht="18.5" x14ac:dyDescent="0.45">
      <c r="A378" s="4"/>
      <c r="B378" s="4"/>
      <c r="C378" s="4"/>
      <c r="D378" s="4"/>
      <c r="E378" s="4"/>
      <c r="F378" s="4"/>
      <c r="G378" s="4"/>
      <c r="H378" s="4"/>
    </row>
    <row r="379" spans="1:8" ht="18.5" x14ac:dyDescent="0.45">
      <c r="A379" s="4"/>
      <c r="B379" s="4"/>
      <c r="C379" s="4"/>
      <c r="D379" s="4"/>
      <c r="E379" s="4"/>
      <c r="F379" s="4"/>
      <c r="G379" s="4"/>
      <c r="H379" s="4"/>
    </row>
    <row r="380" spans="1:8" ht="18.5" x14ac:dyDescent="0.45">
      <c r="A380" s="4"/>
      <c r="B380" s="4"/>
      <c r="C380" s="4"/>
      <c r="D380" s="4"/>
      <c r="E380" s="4"/>
      <c r="F380" s="4"/>
      <c r="G380" s="4"/>
      <c r="H380" s="4"/>
    </row>
    <row r="381" spans="1:8" ht="18.5" x14ac:dyDescent="0.45">
      <c r="A381" s="4"/>
      <c r="B381" s="4"/>
      <c r="C381" s="4"/>
      <c r="D381" s="4"/>
      <c r="E381" s="4"/>
      <c r="F381" s="4"/>
      <c r="G381" s="4"/>
      <c r="H381" s="4"/>
    </row>
    <row r="382" spans="1:8" ht="18.5" x14ac:dyDescent="0.45">
      <c r="A382" s="4"/>
      <c r="B382" s="4"/>
      <c r="C382" s="4"/>
      <c r="D382" s="4"/>
      <c r="E382" s="4"/>
      <c r="F382" s="4"/>
      <c r="G382" s="4"/>
      <c r="H382" s="4"/>
    </row>
    <row r="383" spans="1:8" ht="18.5" x14ac:dyDescent="0.45">
      <c r="A383" s="4"/>
      <c r="B383" s="4"/>
      <c r="C383" s="4"/>
      <c r="D383" s="4"/>
      <c r="E383" s="4"/>
      <c r="F383" s="4"/>
      <c r="G383" s="4"/>
      <c r="H383" s="4"/>
    </row>
    <row r="384" spans="1:8" ht="18.5" x14ac:dyDescent="0.45">
      <c r="A384" s="4"/>
      <c r="B384" s="4"/>
      <c r="C384" s="4"/>
      <c r="D384" s="4"/>
      <c r="E384" s="4"/>
      <c r="F384" s="4"/>
      <c r="G384" s="4"/>
      <c r="H384" s="4"/>
    </row>
    <row r="385" spans="1:8" ht="18.5" x14ac:dyDescent="0.45">
      <c r="A385" s="4"/>
      <c r="B385" s="4"/>
      <c r="C385" s="4"/>
      <c r="D385" s="4"/>
      <c r="E385" s="4"/>
      <c r="F385" s="4"/>
      <c r="G385" s="4"/>
      <c r="H385" s="4"/>
    </row>
    <row r="386" spans="1:8" ht="18.5" x14ac:dyDescent="0.45">
      <c r="A386" s="4"/>
      <c r="B386" s="4"/>
      <c r="C386" s="4"/>
      <c r="D386" s="4"/>
      <c r="E386" s="4"/>
      <c r="F386" s="4"/>
      <c r="G386" s="4"/>
      <c r="H386" s="4"/>
    </row>
    <row r="387" spans="1:8" ht="18.5" x14ac:dyDescent="0.45">
      <c r="A387" s="4"/>
      <c r="B387" s="4"/>
      <c r="C387" s="4"/>
      <c r="D387" s="4"/>
      <c r="E387" s="4"/>
      <c r="F387" s="4"/>
      <c r="G387" s="4"/>
      <c r="H387" s="4"/>
    </row>
    <row r="388" spans="1:8" ht="18.5" x14ac:dyDescent="0.45">
      <c r="A388" s="4"/>
      <c r="B388" s="4"/>
      <c r="C388" s="4"/>
      <c r="D388" s="4"/>
      <c r="E388" s="4"/>
      <c r="F388" s="4"/>
      <c r="G388" s="4"/>
      <c r="H388" s="4"/>
    </row>
    <row r="389" spans="1:8" ht="18.5" x14ac:dyDescent="0.45">
      <c r="A389" s="4"/>
      <c r="B389" s="4"/>
      <c r="C389" s="4"/>
      <c r="D389" s="4"/>
      <c r="E389" s="4"/>
      <c r="F389" s="4"/>
      <c r="G389" s="4"/>
      <c r="H389" s="4"/>
    </row>
    <row r="390" spans="1:8" ht="18.5" x14ac:dyDescent="0.45">
      <c r="A390" s="4"/>
      <c r="B390" s="4"/>
      <c r="C390" s="4"/>
      <c r="D390" s="4"/>
      <c r="E390" s="4"/>
      <c r="F390" s="4"/>
      <c r="G390" s="4"/>
      <c r="H390" s="4"/>
    </row>
    <row r="391" spans="1:8" ht="18.5" x14ac:dyDescent="0.45">
      <c r="A391" s="4"/>
      <c r="B391" s="4"/>
      <c r="C391" s="4"/>
      <c r="D391" s="4"/>
      <c r="E391" s="4"/>
      <c r="F391" s="4"/>
      <c r="G391" s="4"/>
      <c r="H391" s="4"/>
    </row>
    <row r="392" spans="1:8" ht="18.5" x14ac:dyDescent="0.45">
      <c r="A392" s="4"/>
      <c r="B392" s="4"/>
      <c r="C392" s="4"/>
      <c r="D392" s="4"/>
      <c r="E392" s="4"/>
      <c r="F392" s="4"/>
      <c r="G392" s="4"/>
      <c r="H392" s="4"/>
    </row>
    <row r="393" spans="1:8" ht="18.5" x14ac:dyDescent="0.45">
      <c r="A393" s="4"/>
      <c r="B393" s="4"/>
      <c r="C393" s="4"/>
      <c r="D393" s="4"/>
      <c r="E393" s="4"/>
      <c r="F393" s="4"/>
      <c r="G393" s="4"/>
      <c r="H393" s="4"/>
    </row>
    <row r="394" spans="1:8" ht="18.5" x14ac:dyDescent="0.45">
      <c r="A394" s="4"/>
      <c r="B394" s="4"/>
      <c r="C394" s="4"/>
      <c r="D394" s="4"/>
      <c r="E394" s="4"/>
      <c r="F394" s="4"/>
      <c r="G394" s="4"/>
      <c r="H394" s="4"/>
    </row>
    <row r="395" spans="1:8" ht="18.5" x14ac:dyDescent="0.45">
      <c r="A395" s="4"/>
      <c r="B395" s="4"/>
      <c r="C395" s="4"/>
      <c r="D395" s="4"/>
      <c r="E395" s="4"/>
      <c r="F395" s="4"/>
      <c r="G395" s="4"/>
      <c r="H395" s="4"/>
    </row>
    <row r="396" spans="1:8" ht="18.5" x14ac:dyDescent="0.45">
      <c r="A396" s="4"/>
      <c r="B396" s="4"/>
      <c r="C396" s="4"/>
      <c r="D396" s="4"/>
      <c r="E396" s="4"/>
      <c r="F396" s="4"/>
      <c r="G396" s="4"/>
      <c r="H396" s="4"/>
    </row>
    <row r="397" spans="1:8" ht="18.5" x14ac:dyDescent="0.45">
      <c r="A397" s="4"/>
      <c r="B397" s="4"/>
      <c r="C397" s="4"/>
      <c r="D397" s="4"/>
      <c r="E397" s="4"/>
      <c r="F397" s="4"/>
      <c r="G397" s="4"/>
      <c r="H397" s="4"/>
    </row>
    <row r="398" spans="1:8" ht="18.5" x14ac:dyDescent="0.45">
      <c r="A398" s="4"/>
      <c r="B398" s="4"/>
      <c r="C398" s="4"/>
      <c r="D398" s="4"/>
      <c r="E398" s="4"/>
      <c r="F398" s="4"/>
      <c r="G398" s="4"/>
      <c r="H398" s="4"/>
    </row>
    <row r="399" spans="1:8" ht="18.5" x14ac:dyDescent="0.45">
      <c r="A399" s="4"/>
      <c r="B399" s="4"/>
      <c r="C399" s="4"/>
      <c r="D399" s="4"/>
      <c r="E399" s="4"/>
      <c r="F399" s="4"/>
      <c r="G399" s="4"/>
      <c r="H399" s="4"/>
    </row>
    <row r="400" spans="1:8" ht="18.5" x14ac:dyDescent="0.45">
      <c r="A400" s="4"/>
      <c r="B400" s="4"/>
      <c r="C400" s="4"/>
      <c r="D400" s="4"/>
      <c r="E400" s="4"/>
      <c r="F400" s="4"/>
      <c r="G400" s="4"/>
      <c r="H400" s="4"/>
    </row>
    <row r="401" spans="1:8" ht="18.5" x14ac:dyDescent="0.45">
      <c r="A401" s="4"/>
      <c r="B401" s="4"/>
      <c r="C401" s="4"/>
      <c r="D401" s="4"/>
      <c r="E401" s="4"/>
      <c r="F401" s="4"/>
      <c r="G401" s="4"/>
      <c r="H401" s="4"/>
    </row>
    <row r="402" spans="1:8" ht="18.5" x14ac:dyDescent="0.45">
      <c r="A402" s="4"/>
      <c r="B402" s="4"/>
      <c r="C402" s="4"/>
      <c r="D402" s="4"/>
      <c r="E402" s="4"/>
      <c r="F402" s="4"/>
      <c r="G402" s="4"/>
      <c r="H402" s="4"/>
    </row>
    <row r="403" spans="1:8" ht="18.5" x14ac:dyDescent="0.45">
      <c r="A403" s="4"/>
      <c r="B403" s="4"/>
      <c r="C403" s="4"/>
      <c r="D403" s="4"/>
      <c r="E403" s="4"/>
      <c r="F403" s="4"/>
      <c r="G403" s="4"/>
      <c r="H403" s="4"/>
    </row>
    <row r="404" spans="1:8" ht="18.5" x14ac:dyDescent="0.45">
      <c r="A404" s="4"/>
      <c r="B404" s="4"/>
      <c r="C404" s="4"/>
      <c r="D404" s="4"/>
      <c r="E404" s="4"/>
      <c r="F404" s="4"/>
      <c r="G404" s="4"/>
      <c r="H404" s="4"/>
    </row>
    <row r="405" spans="1:8" ht="18.5" x14ac:dyDescent="0.45">
      <c r="A405" s="4"/>
      <c r="B405" s="4"/>
      <c r="C405" s="4"/>
      <c r="D405" s="4"/>
      <c r="E405" s="4"/>
      <c r="F405" s="4"/>
      <c r="G405" s="4"/>
      <c r="H405" s="4"/>
    </row>
    <row r="406" spans="1:8" ht="18.5" x14ac:dyDescent="0.45">
      <c r="A406" s="4"/>
      <c r="B406" s="4"/>
      <c r="C406" s="4"/>
      <c r="D406" s="4"/>
      <c r="E406" s="4"/>
      <c r="F406" s="4"/>
      <c r="G406" s="4"/>
      <c r="H406" s="4"/>
    </row>
    <row r="407" spans="1:8" ht="18.5" x14ac:dyDescent="0.45">
      <c r="A407" s="4"/>
      <c r="B407" s="4"/>
      <c r="C407" s="4"/>
      <c r="D407" s="4"/>
      <c r="E407" s="4"/>
      <c r="F407" s="4"/>
      <c r="G407" s="4"/>
      <c r="H407" s="4"/>
    </row>
    <row r="408" spans="1:8" ht="18.5" x14ac:dyDescent="0.45">
      <c r="A408" s="4"/>
      <c r="B408" s="4"/>
      <c r="C408" s="4"/>
      <c r="D408" s="4"/>
      <c r="E408" s="4"/>
      <c r="F408" s="4"/>
      <c r="G408" s="4"/>
      <c r="H408" s="4"/>
    </row>
    <row r="409" spans="1:8" ht="18.5" x14ac:dyDescent="0.45">
      <c r="A409" s="4"/>
      <c r="B409" s="4"/>
      <c r="C409" s="4"/>
      <c r="D409" s="4"/>
      <c r="E409" s="4"/>
      <c r="F409" s="4"/>
      <c r="G409" s="4"/>
      <c r="H409" s="4"/>
    </row>
    <row r="410" spans="1:8" ht="18.5" x14ac:dyDescent="0.45">
      <c r="A410" s="4"/>
      <c r="B410" s="4"/>
      <c r="C410" s="4"/>
      <c r="D410" s="4"/>
      <c r="E410" s="4"/>
      <c r="F410" s="4"/>
      <c r="G410" s="4"/>
      <c r="H410" s="4"/>
    </row>
    <row r="411" spans="1:8" ht="18.5" x14ac:dyDescent="0.45">
      <c r="A411" s="4"/>
      <c r="B411" s="4"/>
      <c r="C411" s="4"/>
      <c r="D411" s="4"/>
      <c r="E411" s="4"/>
      <c r="F411" s="4"/>
      <c r="G411" s="4"/>
      <c r="H411" s="4"/>
    </row>
    <row r="412" spans="1:8" ht="18.5" x14ac:dyDescent="0.45">
      <c r="A412" s="4"/>
      <c r="B412" s="4"/>
      <c r="C412" s="4"/>
      <c r="D412" s="4"/>
      <c r="E412" s="4"/>
      <c r="F412" s="4"/>
      <c r="G412" s="4"/>
      <c r="H412" s="4"/>
    </row>
    <row r="413" spans="1:8" ht="18.5" x14ac:dyDescent="0.45">
      <c r="A413" s="4"/>
      <c r="B413" s="4"/>
      <c r="C413" s="4"/>
      <c r="D413" s="4"/>
      <c r="E413" s="4"/>
      <c r="F413" s="4"/>
      <c r="G413" s="4"/>
      <c r="H413" s="4"/>
    </row>
    <row r="414" spans="1:8" ht="18.5" x14ac:dyDescent="0.45">
      <c r="A414" s="4"/>
      <c r="B414" s="4"/>
      <c r="C414" s="4"/>
      <c r="D414" s="4"/>
      <c r="E414" s="4"/>
      <c r="F414" s="4"/>
      <c r="G414" s="4"/>
      <c r="H414" s="4"/>
    </row>
    <row r="415" spans="1:8" ht="18.5" x14ac:dyDescent="0.45">
      <c r="A415" s="4"/>
      <c r="B415" s="4"/>
      <c r="C415" s="4"/>
      <c r="D415" s="4"/>
      <c r="E415" s="4"/>
      <c r="F415" s="4"/>
      <c r="G415" s="4"/>
      <c r="H415" s="4"/>
    </row>
    <row r="416" spans="1:8" ht="18.5" x14ac:dyDescent="0.45">
      <c r="A416" s="4"/>
      <c r="B416" s="4"/>
      <c r="C416" s="4"/>
      <c r="D416" s="4"/>
      <c r="E416" s="4"/>
      <c r="F416" s="4"/>
      <c r="G416" s="4"/>
      <c r="H416" s="4"/>
    </row>
    <row r="417" spans="1:8" ht="18.5" x14ac:dyDescent="0.45">
      <c r="A417" s="4"/>
      <c r="B417" s="4"/>
      <c r="C417" s="4"/>
      <c r="D417" s="4"/>
      <c r="E417" s="4"/>
      <c r="F417" s="4"/>
      <c r="G417" s="4"/>
      <c r="H417" s="4"/>
    </row>
    <row r="418" spans="1:8" ht="18.5" x14ac:dyDescent="0.45">
      <c r="A418" s="4"/>
      <c r="B418" s="4"/>
      <c r="C418" s="4"/>
      <c r="D418" s="4"/>
      <c r="E418" s="4"/>
      <c r="F418" s="4"/>
      <c r="G418" s="4"/>
      <c r="H418" s="4"/>
    </row>
    <row r="419" spans="1:8" ht="18.5" x14ac:dyDescent="0.45">
      <c r="A419" s="4"/>
      <c r="B419" s="4"/>
      <c r="C419" s="4"/>
      <c r="D419" s="4"/>
      <c r="E419" s="4"/>
      <c r="F419" s="4"/>
      <c r="G419" s="4"/>
      <c r="H419" s="4"/>
    </row>
    <row r="420" spans="1:8" ht="18.5" x14ac:dyDescent="0.45">
      <c r="A420" s="4"/>
      <c r="B420" s="4"/>
      <c r="C420" s="4"/>
      <c r="D420" s="4"/>
      <c r="E420" s="4"/>
      <c r="F420" s="4"/>
      <c r="G420" s="4"/>
      <c r="H420" s="4"/>
    </row>
    <row r="421" spans="1:8" ht="18.5" x14ac:dyDescent="0.45">
      <c r="A421" s="4"/>
      <c r="B421" s="4"/>
      <c r="C421" s="4"/>
      <c r="D421" s="4"/>
      <c r="E421" s="4"/>
      <c r="F421" s="4"/>
      <c r="G421" s="4"/>
      <c r="H421" s="4"/>
    </row>
    <row r="422" spans="1:8" ht="18.5" x14ac:dyDescent="0.45">
      <c r="A422" s="4"/>
      <c r="B422" s="4"/>
      <c r="C422" s="4"/>
      <c r="D422" s="4"/>
      <c r="E422" s="4"/>
      <c r="F422" s="4"/>
      <c r="G422" s="4"/>
      <c r="H422" s="4"/>
    </row>
    <row r="423" spans="1:8" ht="18.5" x14ac:dyDescent="0.45">
      <c r="A423" s="4"/>
      <c r="B423" s="4"/>
      <c r="C423" s="4"/>
      <c r="D423" s="4"/>
      <c r="E423" s="4"/>
      <c r="F423" s="4"/>
      <c r="G423" s="4"/>
      <c r="H423" s="4"/>
    </row>
    <row r="424" spans="1:8" ht="18.5" x14ac:dyDescent="0.45">
      <c r="A424" s="4"/>
      <c r="B424" s="4"/>
      <c r="C424" s="4"/>
      <c r="D424" s="4"/>
      <c r="E424" s="4"/>
      <c r="F424" s="4"/>
      <c r="G424" s="4"/>
      <c r="H424" s="4"/>
    </row>
    <row r="425" spans="1:8" ht="18.5" x14ac:dyDescent="0.45">
      <c r="A425" s="4"/>
      <c r="B425" s="4"/>
      <c r="C425" s="4"/>
      <c r="D425" s="4"/>
      <c r="E425" s="4"/>
      <c r="F425" s="4"/>
      <c r="G425" s="4"/>
      <c r="H425" s="4"/>
    </row>
    <row r="426" spans="1:8" ht="18.5" x14ac:dyDescent="0.45">
      <c r="A426" s="4"/>
      <c r="B426" s="4"/>
      <c r="C426" s="4"/>
      <c r="D426" s="4"/>
      <c r="E426" s="4"/>
      <c r="F426" s="4"/>
      <c r="G426" s="4"/>
      <c r="H426" s="4"/>
    </row>
    <row r="427" spans="1:8" ht="18.5" x14ac:dyDescent="0.45">
      <c r="A427" s="4"/>
      <c r="B427" s="4"/>
      <c r="C427" s="4"/>
      <c r="D427" s="4"/>
      <c r="E427" s="4"/>
      <c r="F427" s="4"/>
      <c r="G427" s="4"/>
      <c r="H427" s="4"/>
    </row>
    <row r="428" spans="1:8" ht="18.5" x14ac:dyDescent="0.45">
      <c r="A428" s="4"/>
      <c r="B428" s="4"/>
      <c r="C428" s="4"/>
      <c r="D428" s="4"/>
      <c r="E428" s="4"/>
      <c r="F428" s="4"/>
      <c r="G428" s="4"/>
      <c r="H428" s="4"/>
    </row>
    <row r="429" spans="1:8" ht="18.5" x14ac:dyDescent="0.45">
      <c r="A429" s="4"/>
      <c r="B429" s="4"/>
      <c r="C429" s="4"/>
      <c r="D429" s="4"/>
      <c r="E429" s="4"/>
      <c r="F429" s="4"/>
      <c r="G429" s="4"/>
      <c r="H429" s="4"/>
    </row>
    <row r="430" spans="1:8" ht="18.5" x14ac:dyDescent="0.45">
      <c r="A430" s="4"/>
      <c r="B430" s="4"/>
      <c r="C430" s="4"/>
      <c r="D430" s="4"/>
      <c r="E430" s="4"/>
      <c r="F430" s="4"/>
      <c r="G430" s="4"/>
      <c r="H430" s="4"/>
    </row>
    <row r="431" spans="1:8" ht="18.5" x14ac:dyDescent="0.45">
      <c r="A431" s="4"/>
      <c r="B431" s="4"/>
      <c r="C431" s="4"/>
      <c r="D431" s="4"/>
      <c r="E431" s="4"/>
      <c r="F431" s="4"/>
      <c r="G431" s="4"/>
      <c r="H431" s="4"/>
    </row>
    <row r="432" spans="1:8" ht="18.5" x14ac:dyDescent="0.45">
      <c r="A432" s="4"/>
      <c r="B432" s="4"/>
      <c r="C432" s="4"/>
      <c r="D432" s="4"/>
      <c r="E432" s="4"/>
      <c r="F432" s="4"/>
      <c r="G432" s="4"/>
      <c r="H432" s="4"/>
    </row>
    <row r="433" spans="1:8" ht="18.5" x14ac:dyDescent="0.45">
      <c r="A433" s="4"/>
      <c r="B433" s="4"/>
      <c r="C433" s="4"/>
      <c r="D433" s="4"/>
      <c r="E433" s="4"/>
      <c r="F433" s="4"/>
      <c r="G433" s="4"/>
      <c r="H433" s="4"/>
    </row>
    <row r="434" spans="1:8" ht="18.5" x14ac:dyDescent="0.45">
      <c r="A434" s="4"/>
      <c r="B434" s="4"/>
      <c r="C434" s="4"/>
      <c r="D434" s="4"/>
      <c r="E434" s="4"/>
      <c r="F434" s="4"/>
      <c r="G434" s="4"/>
      <c r="H434" s="4"/>
    </row>
    <row r="435" spans="1:8" ht="18.5" x14ac:dyDescent="0.45">
      <c r="A435" s="4"/>
      <c r="B435" s="4"/>
      <c r="C435" s="4"/>
      <c r="D435" s="4"/>
      <c r="E435" s="4"/>
      <c r="F435" s="4"/>
      <c r="G435" s="4"/>
      <c r="H435" s="4"/>
    </row>
    <row r="436" spans="1:8" ht="18.5" x14ac:dyDescent="0.45">
      <c r="A436" s="4"/>
      <c r="B436" s="4"/>
      <c r="C436" s="4"/>
      <c r="D436" s="4"/>
      <c r="E436" s="4"/>
      <c r="F436" s="4"/>
      <c r="G436" s="4"/>
      <c r="H436" s="4"/>
    </row>
    <row r="437" spans="1:8" ht="18.5" x14ac:dyDescent="0.45">
      <c r="A437" s="4"/>
      <c r="B437" s="4"/>
      <c r="C437" s="4"/>
      <c r="D437" s="4"/>
      <c r="E437" s="4"/>
      <c r="F437" s="4"/>
      <c r="G437" s="4"/>
      <c r="H437" s="4"/>
    </row>
    <row r="438" spans="1:8" ht="18.5" x14ac:dyDescent="0.45">
      <c r="A438" s="4"/>
      <c r="B438" s="4"/>
      <c r="C438" s="4"/>
      <c r="D438" s="4"/>
      <c r="E438" s="4"/>
      <c r="F438" s="4"/>
      <c r="G438" s="4"/>
      <c r="H438" s="4"/>
    </row>
    <row r="439" spans="1:8" ht="18.5" x14ac:dyDescent="0.45">
      <c r="A439" s="4"/>
      <c r="B439" s="4"/>
      <c r="C439" s="4"/>
      <c r="D439" s="4"/>
      <c r="E439" s="4"/>
      <c r="F439" s="4"/>
      <c r="G439" s="4"/>
      <c r="H439" s="4"/>
    </row>
    <row r="440" spans="1:8" ht="18.5" x14ac:dyDescent="0.45">
      <c r="A440" s="4"/>
      <c r="B440" s="4"/>
      <c r="C440" s="4"/>
      <c r="D440" s="4"/>
      <c r="E440" s="4"/>
      <c r="F440" s="4"/>
      <c r="G440" s="4"/>
      <c r="H440" s="4"/>
    </row>
    <row r="441" spans="1:8" ht="18.5" x14ac:dyDescent="0.45">
      <c r="A441" s="4"/>
      <c r="B441" s="4"/>
      <c r="C441" s="4"/>
      <c r="D441" s="4"/>
      <c r="E441" s="4"/>
      <c r="F441" s="4"/>
      <c r="G441" s="4"/>
      <c r="H441" s="4"/>
    </row>
    <row r="442" spans="1:8" ht="18.5" x14ac:dyDescent="0.45">
      <c r="A442" s="4"/>
      <c r="B442" s="4"/>
      <c r="C442" s="4"/>
      <c r="D442" s="4"/>
      <c r="E442" s="4"/>
      <c r="F442" s="4"/>
      <c r="G442" s="4"/>
      <c r="H442" s="4"/>
    </row>
    <row r="443" spans="1:8" ht="18.5" x14ac:dyDescent="0.45">
      <c r="A443" s="4"/>
      <c r="B443" s="4"/>
      <c r="C443" s="4"/>
      <c r="D443" s="4"/>
      <c r="E443" s="4"/>
      <c r="F443" s="4"/>
      <c r="G443" s="4"/>
      <c r="H443" s="4"/>
    </row>
    <row r="444" spans="1:8" ht="18.5" x14ac:dyDescent="0.45">
      <c r="A444" s="4"/>
      <c r="B444" s="4"/>
      <c r="C444" s="4"/>
      <c r="D444" s="4"/>
      <c r="E444" s="4"/>
      <c r="F444" s="4"/>
      <c r="G444" s="4"/>
      <c r="H444" s="4"/>
    </row>
    <row r="445" spans="1:8" ht="18.5" x14ac:dyDescent="0.45">
      <c r="A445" s="4"/>
      <c r="B445" s="4"/>
      <c r="C445" s="4"/>
      <c r="D445" s="4"/>
      <c r="E445" s="4"/>
      <c r="F445" s="4"/>
      <c r="G445" s="4"/>
      <c r="H445" s="4"/>
    </row>
    <row r="446" spans="1:8" ht="18.5" x14ac:dyDescent="0.45">
      <c r="A446" s="4"/>
      <c r="B446" s="4"/>
      <c r="C446" s="4"/>
      <c r="D446" s="4"/>
      <c r="E446" s="4"/>
      <c r="F446" s="4"/>
      <c r="G446" s="4"/>
      <c r="H446" s="4"/>
    </row>
    <row r="447" spans="1:8" ht="18.5" x14ac:dyDescent="0.45">
      <c r="A447" s="4"/>
      <c r="B447" s="4"/>
      <c r="C447" s="4"/>
      <c r="D447" s="4"/>
      <c r="E447" s="4"/>
      <c r="F447" s="4"/>
      <c r="G447" s="4"/>
      <c r="H447" s="4"/>
    </row>
    <row r="448" spans="1:8" ht="18.5" x14ac:dyDescent="0.45">
      <c r="A448" s="4"/>
      <c r="B448" s="4"/>
      <c r="C448" s="4"/>
      <c r="D448" s="4"/>
      <c r="E448" s="4"/>
      <c r="F448" s="4"/>
      <c r="G448" s="4"/>
      <c r="H448" s="4"/>
    </row>
    <row r="449" spans="1:8" ht="18.5" x14ac:dyDescent="0.45">
      <c r="A449" s="4"/>
      <c r="B449" s="4"/>
      <c r="C449" s="4"/>
      <c r="D449" s="4"/>
      <c r="E449" s="4"/>
      <c r="F449" s="4"/>
      <c r="G449" s="4"/>
      <c r="H449" s="4"/>
    </row>
    <row r="450" spans="1:8" ht="18.5" x14ac:dyDescent="0.45">
      <c r="A450" s="4"/>
      <c r="B450" s="4"/>
      <c r="C450" s="4"/>
      <c r="D450" s="4"/>
      <c r="E450" s="4"/>
      <c r="F450" s="4"/>
      <c r="G450" s="4"/>
      <c r="H450" s="4"/>
    </row>
    <row r="451" spans="1:8" ht="18.5" x14ac:dyDescent="0.45">
      <c r="A451" s="4"/>
      <c r="B451" s="4"/>
      <c r="C451" s="4"/>
      <c r="D451" s="4"/>
      <c r="E451" s="4"/>
      <c r="F451" s="4"/>
      <c r="G451" s="4"/>
      <c r="H451" s="4"/>
    </row>
    <row r="452" spans="1:8" ht="18.5" x14ac:dyDescent="0.45">
      <c r="A452" s="4"/>
      <c r="B452" s="4"/>
      <c r="C452" s="4"/>
      <c r="D452" s="4"/>
      <c r="E452" s="4"/>
      <c r="F452" s="4"/>
      <c r="G452" s="4"/>
      <c r="H452" s="4"/>
    </row>
    <row r="453" spans="1:8" ht="18.5" x14ac:dyDescent="0.45">
      <c r="A453" s="4"/>
      <c r="B453" s="4"/>
      <c r="C453" s="4"/>
      <c r="D453" s="4"/>
      <c r="E453" s="4"/>
      <c r="F453" s="4"/>
      <c r="G453" s="4"/>
      <c r="H453" s="4"/>
    </row>
    <row r="454" spans="1:8" ht="18.5" x14ac:dyDescent="0.45">
      <c r="A454" s="4"/>
      <c r="B454" s="4"/>
      <c r="C454" s="4"/>
      <c r="D454" s="4"/>
      <c r="E454" s="4"/>
      <c r="F454" s="4"/>
      <c r="G454" s="4"/>
      <c r="H454" s="4"/>
    </row>
    <row r="455" spans="1:8" ht="18.5" x14ac:dyDescent="0.45">
      <c r="A455" s="4"/>
      <c r="B455" s="4"/>
      <c r="C455" s="4"/>
      <c r="D455" s="4"/>
      <c r="E455" s="4"/>
      <c r="F455" s="4"/>
      <c r="G455" s="4"/>
      <c r="H455" s="4"/>
    </row>
    <row r="456" spans="1:8" ht="18.5" x14ac:dyDescent="0.45">
      <c r="A456" s="4"/>
      <c r="B456" s="4"/>
      <c r="C456" s="4"/>
      <c r="D456" s="4"/>
      <c r="E456" s="4"/>
      <c r="F456" s="4"/>
      <c r="G456" s="4"/>
      <c r="H456" s="4"/>
    </row>
    <row r="457" spans="1:8" ht="18.5" x14ac:dyDescent="0.45">
      <c r="A457" s="4"/>
      <c r="B457" s="4"/>
      <c r="C457" s="4"/>
      <c r="D457" s="4"/>
      <c r="E457" s="4"/>
      <c r="F457" s="4"/>
      <c r="G457" s="4"/>
      <c r="H457" s="4"/>
    </row>
    <row r="458" spans="1:8" ht="18.5" x14ac:dyDescent="0.45">
      <c r="A458" s="4"/>
      <c r="B458" s="4"/>
      <c r="C458" s="4"/>
      <c r="D458" s="4"/>
      <c r="E458" s="4"/>
      <c r="F458" s="4"/>
      <c r="G458" s="4"/>
      <c r="H458" s="4"/>
    </row>
    <row r="459" spans="1:8" ht="18.5" x14ac:dyDescent="0.45">
      <c r="A459" s="4"/>
      <c r="B459" s="4"/>
      <c r="C459" s="4"/>
      <c r="D459" s="4"/>
      <c r="E459" s="4"/>
      <c r="F459" s="4"/>
      <c r="G459" s="4"/>
      <c r="H459" s="4"/>
    </row>
    <row r="460" spans="1:8" ht="18.5" x14ac:dyDescent="0.45">
      <c r="A460" s="4"/>
      <c r="B460" s="4"/>
      <c r="C460" s="4"/>
      <c r="D460" s="4"/>
      <c r="E460" s="4"/>
      <c r="F460" s="4"/>
      <c r="G460" s="4"/>
      <c r="H460" s="4"/>
    </row>
    <row r="461" spans="1:8" ht="18.5" x14ac:dyDescent="0.45">
      <c r="A461" s="4"/>
      <c r="B461" s="4"/>
      <c r="C461" s="4"/>
      <c r="D461" s="4"/>
      <c r="E461" s="4"/>
      <c r="F461" s="4"/>
      <c r="G461" s="4"/>
      <c r="H461" s="4"/>
    </row>
    <row r="462" spans="1:8" ht="18.5" x14ac:dyDescent="0.45">
      <c r="A462" s="4"/>
      <c r="B462" s="4"/>
      <c r="C462" s="4"/>
      <c r="D462" s="4"/>
      <c r="E462" s="4"/>
      <c r="F462" s="4"/>
      <c r="G462" s="4"/>
      <c r="H462" s="4"/>
    </row>
    <row r="463" spans="1:8" ht="18.5" x14ac:dyDescent="0.45">
      <c r="A463" s="4"/>
      <c r="B463" s="4"/>
      <c r="C463" s="4"/>
      <c r="D463" s="4"/>
      <c r="E463" s="4"/>
      <c r="F463" s="4"/>
      <c r="G463" s="4"/>
      <c r="H463" s="4"/>
    </row>
    <row r="464" spans="1:8" ht="18.5" x14ac:dyDescent="0.45">
      <c r="A464" s="4"/>
      <c r="B464" s="4"/>
      <c r="C464" s="4"/>
      <c r="D464" s="4"/>
      <c r="E464" s="4"/>
      <c r="F464" s="4"/>
      <c r="G464" s="4"/>
      <c r="H464" s="4"/>
    </row>
    <row r="465" spans="1:8" ht="18.5" x14ac:dyDescent="0.45">
      <c r="A465" s="4"/>
      <c r="B465" s="4"/>
      <c r="C465" s="4"/>
      <c r="D465" s="4"/>
      <c r="E465" s="4"/>
      <c r="F465" s="4"/>
      <c r="G465" s="4"/>
      <c r="H465" s="4"/>
    </row>
    <row r="466" spans="1:8" ht="18.5" x14ac:dyDescent="0.45">
      <c r="A466" s="4"/>
      <c r="B466" s="4"/>
      <c r="C466" s="4"/>
      <c r="D466" s="4"/>
      <c r="E466" s="4"/>
      <c r="F466" s="4"/>
      <c r="G466" s="4"/>
      <c r="H466" s="4"/>
    </row>
    <row r="467" spans="1:8" ht="18.5" x14ac:dyDescent="0.45">
      <c r="A467" s="4"/>
      <c r="B467" s="4"/>
      <c r="C467" s="4"/>
      <c r="D467" s="4"/>
      <c r="E467" s="4"/>
      <c r="F467" s="4"/>
      <c r="G467" s="4"/>
      <c r="H467" s="4"/>
    </row>
    <row r="468" spans="1:8" ht="18.5" x14ac:dyDescent="0.45">
      <c r="A468" s="4"/>
      <c r="B468" s="4"/>
      <c r="C468" s="4"/>
      <c r="D468" s="4"/>
      <c r="E468" s="4"/>
      <c r="F468" s="4"/>
      <c r="G468" s="4"/>
      <c r="H468" s="4"/>
    </row>
    <row r="469" spans="1:8" ht="18.5" x14ac:dyDescent="0.45">
      <c r="A469" s="4"/>
      <c r="B469" s="4"/>
      <c r="C469" s="4"/>
      <c r="D469" s="4"/>
      <c r="E469" s="4"/>
      <c r="F469" s="4"/>
      <c r="G469" s="4"/>
      <c r="H469" s="4"/>
    </row>
    <row r="470" spans="1:8" ht="18.5" x14ac:dyDescent="0.45">
      <c r="A470" s="4"/>
      <c r="B470" s="4"/>
      <c r="C470" s="4"/>
      <c r="D470" s="4"/>
      <c r="E470" s="4"/>
      <c r="F470" s="4"/>
      <c r="G470" s="4"/>
      <c r="H470" s="4"/>
    </row>
    <row r="471" spans="1:8" ht="18.5" x14ac:dyDescent="0.45">
      <c r="A471" s="4"/>
      <c r="B471" s="4"/>
      <c r="C471" s="4"/>
      <c r="D471" s="4"/>
      <c r="E471" s="4"/>
      <c r="F471" s="4"/>
      <c r="G471" s="4"/>
      <c r="H471" s="4"/>
    </row>
    <row r="472" spans="1:8" ht="18.5" x14ac:dyDescent="0.45">
      <c r="A472" s="4"/>
      <c r="B472" s="4"/>
      <c r="C472" s="4"/>
      <c r="D472" s="4"/>
      <c r="E472" s="4"/>
      <c r="F472" s="4"/>
      <c r="G472" s="4"/>
      <c r="H472" s="4"/>
    </row>
    <row r="473" spans="1:8" ht="18.5" x14ac:dyDescent="0.45">
      <c r="A473" s="4"/>
      <c r="B473" s="4"/>
      <c r="C473" s="4"/>
      <c r="D473" s="4"/>
      <c r="E473" s="4"/>
      <c r="F473" s="4"/>
      <c r="G473" s="4"/>
      <c r="H473" s="4"/>
    </row>
    <row r="474" spans="1:8" ht="18.5" x14ac:dyDescent="0.45">
      <c r="A474" s="4"/>
      <c r="B474" s="4"/>
      <c r="C474" s="4"/>
      <c r="D474" s="4"/>
      <c r="E474" s="4"/>
      <c r="F474" s="4"/>
      <c r="G474" s="4"/>
      <c r="H474" s="4"/>
    </row>
    <row r="475" spans="1:8" ht="18.5" x14ac:dyDescent="0.45">
      <c r="A475" s="4"/>
      <c r="B475" s="4"/>
      <c r="C475" s="4"/>
      <c r="D475" s="4"/>
      <c r="E475" s="4"/>
      <c r="F475" s="4"/>
      <c r="G475" s="4"/>
      <c r="H475" s="4"/>
    </row>
    <row r="476" spans="1:8" ht="18.5" x14ac:dyDescent="0.45">
      <c r="A476" s="4"/>
      <c r="B476" s="4"/>
      <c r="C476" s="4"/>
      <c r="D476" s="4"/>
      <c r="E476" s="4"/>
      <c r="F476" s="4"/>
      <c r="G476" s="4"/>
      <c r="H476" s="4"/>
    </row>
    <row r="477" spans="1:8" ht="18.5" x14ac:dyDescent="0.45">
      <c r="A477" s="4"/>
      <c r="B477" s="4"/>
      <c r="C477" s="4"/>
      <c r="D477" s="4"/>
      <c r="E477" s="4"/>
      <c r="F477" s="4"/>
      <c r="G477" s="4"/>
      <c r="H477" s="4"/>
    </row>
    <row r="478" spans="1:8" ht="18.5" x14ac:dyDescent="0.45">
      <c r="A478" s="4"/>
      <c r="B478" s="4"/>
      <c r="C478" s="4"/>
      <c r="D478" s="4"/>
      <c r="E478" s="4"/>
      <c r="F478" s="4"/>
      <c r="G478" s="4"/>
      <c r="H478" s="4"/>
    </row>
    <row r="479" spans="1:8" ht="18.5" x14ac:dyDescent="0.45">
      <c r="A479" s="4"/>
      <c r="B479" s="4"/>
      <c r="C479" s="4"/>
      <c r="D479" s="4"/>
      <c r="E479" s="4"/>
      <c r="F479" s="4"/>
      <c r="G479" s="4"/>
      <c r="H479" s="4"/>
    </row>
    <row r="480" spans="1:8" ht="18.5" x14ac:dyDescent="0.45">
      <c r="A480" s="4"/>
      <c r="B480" s="4"/>
      <c r="C480" s="4"/>
      <c r="D480" s="4"/>
      <c r="E480" s="4"/>
      <c r="F480" s="4"/>
      <c r="G480" s="4"/>
      <c r="H480" s="4"/>
    </row>
    <row r="481" spans="1:8" ht="18.5" x14ac:dyDescent="0.45">
      <c r="A481" s="4"/>
      <c r="B481" s="4"/>
      <c r="C481" s="4"/>
      <c r="D481" s="4"/>
      <c r="E481" s="4"/>
      <c r="F481" s="4"/>
      <c r="G481" s="4"/>
      <c r="H481" s="4"/>
    </row>
    <row r="482" spans="1:8" ht="18.5" x14ac:dyDescent="0.45">
      <c r="A482" s="4"/>
      <c r="B482" s="4"/>
      <c r="C482" s="4"/>
      <c r="D482" s="4"/>
      <c r="E482" s="4"/>
      <c r="F482" s="4"/>
      <c r="G482" s="4"/>
      <c r="H482" s="4"/>
    </row>
    <row r="483" spans="1:8" ht="18.5" x14ac:dyDescent="0.45">
      <c r="A483" s="4"/>
      <c r="B483" s="4"/>
      <c r="C483" s="4"/>
      <c r="D483" s="4"/>
      <c r="E483" s="4"/>
      <c r="F483" s="4"/>
      <c r="G483" s="4"/>
      <c r="H483" s="4"/>
    </row>
    <row r="484" spans="1:8" ht="18.5" x14ac:dyDescent="0.45">
      <c r="A484" s="4"/>
      <c r="B484" s="4"/>
      <c r="C484" s="4"/>
      <c r="D484" s="4"/>
      <c r="E484" s="4"/>
      <c r="F484" s="4"/>
      <c r="G484" s="4"/>
      <c r="H484" s="4"/>
    </row>
    <row r="485" spans="1:8" ht="18.5" x14ac:dyDescent="0.45">
      <c r="A485" s="4"/>
      <c r="B485" s="4"/>
      <c r="C485" s="4"/>
      <c r="D485" s="4"/>
      <c r="E485" s="4"/>
      <c r="F485" s="4"/>
      <c r="G485" s="4"/>
      <c r="H485" s="4"/>
    </row>
    <row r="486" spans="1:8" ht="18.5" x14ac:dyDescent="0.45">
      <c r="A486" s="4"/>
      <c r="B486" s="4"/>
      <c r="C486" s="4"/>
      <c r="D486" s="4"/>
      <c r="E486" s="4"/>
      <c r="F486" s="4"/>
      <c r="G486" s="4"/>
      <c r="H486" s="4"/>
    </row>
    <row r="487" spans="1:8" ht="18.5" x14ac:dyDescent="0.45">
      <c r="A487" s="4"/>
      <c r="B487" s="4"/>
      <c r="C487" s="4"/>
      <c r="D487" s="4"/>
      <c r="E487" s="4"/>
      <c r="F487" s="4"/>
      <c r="G487" s="4"/>
      <c r="H487" s="4"/>
    </row>
    <row r="488" spans="1:8" ht="18.5" x14ac:dyDescent="0.45">
      <c r="A488" s="4"/>
      <c r="B488" s="4"/>
      <c r="C488" s="4"/>
      <c r="D488" s="4"/>
      <c r="E488" s="4"/>
      <c r="F488" s="4"/>
      <c r="G488" s="4"/>
      <c r="H488" s="4"/>
    </row>
    <row r="489" spans="1:8" ht="18.5" x14ac:dyDescent="0.45">
      <c r="A489" s="4"/>
      <c r="B489" s="4"/>
      <c r="C489" s="4"/>
      <c r="D489" s="4"/>
      <c r="E489" s="4"/>
      <c r="F489" s="4"/>
      <c r="G489" s="4"/>
      <c r="H489" s="4"/>
    </row>
    <row r="490" spans="1:8" ht="18.5" x14ac:dyDescent="0.45">
      <c r="A490" s="4"/>
      <c r="B490" s="4"/>
      <c r="C490" s="4"/>
      <c r="D490" s="4"/>
      <c r="E490" s="4"/>
      <c r="F490" s="4"/>
      <c r="G490" s="4"/>
      <c r="H490" s="4"/>
    </row>
    <row r="491" spans="1:8" ht="18.5" x14ac:dyDescent="0.45">
      <c r="A491" s="4"/>
      <c r="B491" s="4"/>
      <c r="C491" s="4"/>
      <c r="D491" s="4"/>
      <c r="E491" s="4"/>
      <c r="F491" s="4"/>
      <c r="G491" s="4"/>
      <c r="H491" s="4"/>
    </row>
    <row r="492" spans="1:8" ht="18.5" x14ac:dyDescent="0.45">
      <c r="A492" s="4"/>
      <c r="B492" s="4"/>
      <c r="C492" s="4"/>
      <c r="D492" s="4"/>
      <c r="E492" s="4"/>
      <c r="F492" s="4"/>
      <c r="G492" s="4"/>
      <c r="H492" s="4"/>
    </row>
    <row r="493" spans="1:8" ht="18.5" x14ac:dyDescent="0.45">
      <c r="A493" s="4"/>
      <c r="B493" s="4"/>
      <c r="C493" s="4"/>
      <c r="D493" s="4"/>
      <c r="E493" s="4"/>
      <c r="F493" s="4"/>
      <c r="G493" s="4"/>
      <c r="H493" s="4"/>
    </row>
    <row r="494" spans="1:8" ht="18.5" x14ac:dyDescent="0.45">
      <c r="A494" s="4"/>
      <c r="B494" s="4"/>
      <c r="C494" s="4"/>
      <c r="D494" s="4"/>
      <c r="E494" s="4"/>
      <c r="F494" s="4"/>
      <c r="G494" s="4"/>
      <c r="H494" s="4"/>
    </row>
    <row r="495" spans="1:8" ht="18.5" x14ac:dyDescent="0.45">
      <c r="A495" s="4"/>
      <c r="B495" s="4"/>
      <c r="C495" s="4"/>
      <c r="D495" s="4"/>
      <c r="E495" s="4"/>
      <c r="F495" s="4"/>
      <c r="G495" s="4"/>
      <c r="H495" s="4"/>
    </row>
    <row r="496" spans="1:8" ht="18.5" x14ac:dyDescent="0.45">
      <c r="A496" s="4"/>
      <c r="B496" s="4"/>
      <c r="C496" s="4"/>
      <c r="D496" s="4"/>
      <c r="E496" s="4"/>
      <c r="F496" s="4"/>
      <c r="G496" s="4"/>
      <c r="H496" s="4"/>
    </row>
    <row r="497" spans="1:8" ht="18.5" x14ac:dyDescent="0.45">
      <c r="A497" s="4"/>
      <c r="B497" s="4"/>
      <c r="C497" s="4"/>
      <c r="D497" s="4"/>
      <c r="E497" s="4"/>
      <c r="F497" s="4"/>
      <c r="G497" s="4"/>
      <c r="H497" s="4"/>
    </row>
    <row r="498" spans="1:8" ht="18.5" x14ac:dyDescent="0.45">
      <c r="A498" s="4"/>
      <c r="B498" s="4"/>
      <c r="C498" s="4"/>
      <c r="D498" s="4"/>
      <c r="E498" s="4"/>
      <c r="F498" s="4"/>
      <c r="G498" s="4"/>
      <c r="H498" s="4"/>
    </row>
    <row r="499" spans="1:8" ht="18.5" x14ac:dyDescent="0.45">
      <c r="A499" s="4"/>
      <c r="B499" s="4"/>
      <c r="C499" s="4"/>
      <c r="D499" s="4"/>
      <c r="E499" s="4"/>
      <c r="F499" s="4"/>
      <c r="G499" s="4"/>
      <c r="H499" s="4"/>
    </row>
    <row r="500" spans="1:8" ht="18.5" x14ac:dyDescent="0.45">
      <c r="A500" s="4"/>
      <c r="B500" s="4"/>
      <c r="C500" s="4"/>
      <c r="D500" s="4"/>
      <c r="E500" s="4"/>
      <c r="F500" s="4"/>
      <c r="G500" s="4"/>
      <c r="H500" s="4"/>
    </row>
    <row r="501" spans="1:8" ht="18.5" x14ac:dyDescent="0.45">
      <c r="A501" s="4"/>
      <c r="B501" s="4"/>
      <c r="C501" s="4"/>
      <c r="D501" s="4"/>
      <c r="E501" s="4"/>
      <c r="F501" s="4"/>
      <c r="G501" s="4"/>
      <c r="H501" s="4"/>
    </row>
    <row r="502" spans="1:8" ht="18.5" x14ac:dyDescent="0.45">
      <c r="A502" s="4"/>
      <c r="B502" s="4"/>
      <c r="C502" s="4"/>
      <c r="D502" s="4"/>
      <c r="E502" s="4"/>
      <c r="F502" s="4"/>
      <c r="G502" s="4"/>
      <c r="H502" s="4"/>
    </row>
    <row r="503" spans="1:8" ht="18.5" x14ac:dyDescent="0.45">
      <c r="A503" s="4"/>
      <c r="B503" s="4"/>
      <c r="C503" s="4"/>
      <c r="D503" s="4"/>
      <c r="E503" s="4"/>
      <c r="F503" s="4"/>
      <c r="G503" s="4"/>
      <c r="H503" s="4"/>
    </row>
    <row r="504" spans="1:8" ht="18.5" x14ac:dyDescent="0.45">
      <c r="A504" s="4"/>
      <c r="B504" s="4"/>
      <c r="C504" s="4"/>
      <c r="D504" s="4"/>
      <c r="E504" s="4"/>
      <c r="F504" s="4"/>
      <c r="G504" s="4"/>
      <c r="H504" s="4"/>
    </row>
    <row r="505" spans="1:8" ht="18.5" x14ac:dyDescent="0.45">
      <c r="A505" s="4"/>
      <c r="B505" s="4"/>
      <c r="C505" s="4"/>
      <c r="D505" s="4"/>
      <c r="E505" s="4"/>
      <c r="F505" s="4"/>
      <c r="G505" s="4"/>
      <c r="H505" s="4"/>
    </row>
    <row r="506" spans="1:8" ht="18.5" x14ac:dyDescent="0.45">
      <c r="A506" s="4"/>
      <c r="B506" s="4"/>
      <c r="C506" s="4"/>
      <c r="D506" s="4"/>
      <c r="E506" s="4"/>
      <c r="F506" s="4"/>
      <c r="G506" s="4"/>
      <c r="H506" s="4"/>
    </row>
    <row r="507" spans="1:8" ht="18.5" x14ac:dyDescent="0.45">
      <c r="A507" s="4"/>
      <c r="B507" s="4"/>
      <c r="C507" s="4"/>
      <c r="D507" s="4"/>
      <c r="E507" s="4"/>
      <c r="F507" s="4"/>
      <c r="G507" s="4"/>
      <c r="H507" s="4"/>
    </row>
    <row r="508" spans="1:8" ht="18.5" x14ac:dyDescent="0.45">
      <c r="A508" s="4"/>
      <c r="B508" s="4"/>
      <c r="C508" s="4"/>
      <c r="D508" s="4"/>
      <c r="E508" s="4"/>
      <c r="F508" s="4"/>
      <c r="G508" s="4"/>
      <c r="H508" s="4"/>
    </row>
    <row r="509" spans="1:8" ht="18.5" x14ac:dyDescent="0.45">
      <c r="A509" s="4"/>
      <c r="B509" s="4"/>
      <c r="C509" s="4"/>
      <c r="D509" s="4"/>
      <c r="E509" s="4"/>
      <c r="F509" s="4"/>
      <c r="G509" s="4"/>
      <c r="H509" s="4"/>
    </row>
    <row r="510" spans="1:8" ht="18.5" x14ac:dyDescent="0.45">
      <c r="A510" s="4"/>
      <c r="B510" s="4"/>
      <c r="C510" s="4"/>
      <c r="D510" s="4"/>
      <c r="E510" s="4"/>
      <c r="F510" s="4"/>
      <c r="G510" s="4"/>
      <c r="H510" s="4"/>
    </row>
    <row r="511" spans="1:8" ht="18.5" x14ac:dyDescent="0.45">
      <c r="A511" s="4"/>
      <c r="B511" s="4"/>
      <c r="C511" s="4"/>
      <c r="D511" s="4"/>
      <c r="E511" s="4"/>
      <c r="F511" s="4"/>
      <c r="G511" s="4"/>
      <c r="H511" s="4"/>
    </row>
    <row r="512" spans="1:8" ht="18.5" x14ac:dyDescent="0.45">
      <c r="A512" s="4"/>
      <c r="B512" s="4"/>
      <c r="C512" s="4"/>
      <c r="D512" s="4"/>
      <c r="E512" s="4"/>
      <c r="F512" s="4"/>
      <c r="G512" s="4"/>
      <c r="H512" s="4"/>
    </row>
    <row r="513" spans="1:8" ht="18.5" x14ac:dyDescent="0.45">
      <c r="A513" s="4"/>
      <c r="B513" s="4"/>
      <c r="C513" s="4"/>
      <c r="D513" s="4"/>
      <c r="E513" s="4"/>
      <c r="F513" s="4"/>
      <c r="G513" s="4"/>
      <c r="H513" s="4"/>
    </row>
    <row r="514" spans="1:8" ht="18.5" x14ac:dyDescent="0.45">
      <c r="A514" s="4"/>
      <c r="B514" s="4"/>
      <c r="C514" s="4"/>
      <c r="D514" s="4"/>
      <c r="E514" s="4"/>
      <c r="F514" s="4"/>
      <c r="G514" s="4"/>
      <c r="H514" s="4"/>
    </row>
    <row r="515" spans="1:8" ht="18.5" x14ac:dyDescent="0.45">
      <c r="A515" s="4"/>
      <c r="B515" s="4"/>
      <c r="C515" s="4"/>
      <c r="D515" s="4"/>
      <c r="E515" s="4"/>
      <c r="F515" s="4"/>
      <c r="G515" s="4"/>
      <c r="H515" s="4"/>
    </row>
    <row r="516" spans="1:8" ht="18.5" x14ac:dyDescent="0.45">
      <c r="A516" s="4"/>
      <c r="B516" s="4"/>
      <c r="C516" s="4"/>
      <c r="D516" s="4"/>
      <c r="E516" s="4"/>
      <c r="F516" s="4"/>
      <c r="G516" s="4"/>
      <c r="H516" s="4"/>
    </row>
    <row r="517" spans="1:8" ht="18.5" x14ac:dyDescent="0.45">
      <c r="A517" s="4"/>
      <c r="B517" s="4"/>
      <c r="C517" s="4"/>
      <c r="D517" s="4"/>
      <c r="E517" s="4"/>
      <c r="F517" s="4"/>
      <c r="G517" s="4"/>
      <c r="H517" s="4"/>
    </row>
    <row r="518" spans="1:8" ht="18.5" x14ac:dyDescent="0.45">
      <c r="A518" s="4"/>
      <c r="B518" s="4"/>
      <c r="C518" s="4"/>
      <c r="D518" s="4"/>
      <c r="E518" s="4"/>
      <c r="F518" s="4"/>
      <c r="G518" s="4"/>
      <c r="H518" s="4"/>
    </row>
    <row r="519" spans="1:8" ht="18.5" x14ac:dyDescent="0.45">
      <c r="A519" s="4"/>
      <c r="B519" s="4"/>
      <c r="C519" s="4"/>
      <c r="D519" s="4"/>
      <c r="E519" s="4"/>
      <c r="F519" s="4"/>
      <c r="G519" s="4"/>
      <c r="H519" s="4"/>
    </row>
    <row r="520" spans="1:8" ht="18.5" x14ac:dyDescent="0.45">
      <c r="A520" s="4"/>
      <c r="B520" s="4"/>
      <c r="C520" s="4"/>
      <c r="D520" s="4"/>
      <c r="E520" s="4"/>
      <c r="F520" s="4"/>
      <c r="G520" s="4"/>
      <c r="H520" s="4"/>
    </row>
    <row r="521" spans="1:8" ht="18.5" x14ac:dyDescent="0.45">
      <c r="A521" s="4"/>
      <c r="B521" s="4"/>
      <c r="C521" s="4"/>
      <c r="D521" s="4"/>
      <c r="E521" s="4"/>
      <c r="F521" s="4"/>
      <c r="G521" s="4"/>
      <c r="H521" s="4"/>
    </row>
    <row r="522" spans="1:8" ht="18.5" x14ac:dyDescent="0.45">
      <c r="A522" s="4"/>
      <c r="B522" s="4"/>
      <c r="C522" s="4"/>
      <c r="D522" s="4"/>
      <c r="E522" s="4"/>
      <c r="F522" s="4"/>
      <c r="G522" s="4"/>
      <c r="H522" s="4"/>
    </row>
    <row r="523" spans="1:8" ht="18.5" x14ac:dyDescent="0.45">
      <c r="A523" s="4"/>
      <c r="B523" s="4"/>
      <c r="C523" s="4"/>
      <c r="D523" s="4"/>
      <c r="E523" s="4"/>
      <c r="F523" s="4"/>
      <c r="G523" s="4"/>
      <c r="H523" s="4"/>
    </row>
    <row r="524" spans="1:8" ht="18.5" x14ac:dyDescent="0.45">
      <c r="A524" s="4"/>
      <c r="B524" s="4"/>
      <c r="C524" s="4"/>
      <c r="D524" s="4"/>
      <c r="E524" s="4"/>
      <c r="F524" s="4"/>
      <c r="G524" s="4"/>
      <c r="H524" s="4"/>
    </row>
    <row r="525" spans="1:8" ht="18.5" x14ac:dyDescent="0.45">
      <c r="A525" s="4"/>
      <c r="B525" s="4"/>
      <c r="C525" s="4"/>
      <c r="D525" s="4"/>
      <c r="E525" s="4"/>
      <c r="F525" s="4"/>
      <c r="G525" s="4"/>
      <c r="H525" s="4"/>
    </row>
    <row r="526" spans="1:8" ht="18.5" x14ac:dyDescent="0.45">
      <c r="A526" s="4"/>
      <c r="B526" s="4"/>
      <c r="C526" s="4"/>
      <c r="D526" s="4"/>
      <c r="E526" s="4"/>
      <c r="F526" s="4"/>
      <c r="G526" s="4"/>
      <c r="H526" s="4"/>
    </row>
    <row r="527" spans="1:8" ht="18.5" x14ac:dyDescent="0.45">
      <c r="A527" s="4"/>
      <c r="B527" s="4"/>
      <c r="C527" s="4"/>
      <c r="D527" s="4"/>
      <c r="E527" s="4"/>
      <c r="F527" s="4"/>
      <c r="G527" s="4"/>
      <c r="H527" s="4"/>
    </row>
    <row r="528" spans="1:8" ht="18.5" x14ac:dyDescent="0.45">
      <c r="A528" s="4"/>
      <c r="B528" s="4"/>
      <c r="C528" s="4"/>
      <c r="D528" s="4"/>
      <c r="E528" s="4"/>
      <c r="F528" s="4"/>
      <c r="G528" s="4"/>
      <c r="H528" s="4"/>
    </row>
    <row r="529" spans="1:8" ht="18.5" x14ac:dyDescent="0.45">
      <c r="A529" s="4"/>
      <c r="B529" s="4"/>
      <c r="C529" s="4"/>
      <c r="D529" s="4"/>
      <c r="E529" s="4"/>
      <c r="F529" s="4"/>
      <c r="G529" s="4"/>
      <c r="H529" s="4"/>
    </row>
    <row r="530" spans="1:8" ht="18.5" x14ac:dyDescent="0.45">
      <c r="A530" s="4"/>
      <c r="B530" s="4"/>
      <c r="C530" s="4"/>
      <c r="D530" s="4"/>
      <c r="E530" s="4"/>
      <c r="F530" s="4"/>
      <c r="G530" s="4"/>
      <c r="H530" s="4"/>
    </row>
    <row r="531" spans="1:8" ht="18.5" x14ac:dyDescent="0.45">
      <c r="A531" s="4"/>
      <c r="B531" s="4"/>
      <c r="C531" s="4"/>
      <c r="D531" s="4"/>
      <c r="E531" s="4"/>
      <c r="F531" s="4"/>
      <c r="G531" s="4"/>
      <c r="H531" s="4"/>
    </row>
    <row r="532" spans="1:8" ht="18.5" x14ac:dyDescent="0.45">
      <c r="A532" s="4"/>
      <c r="B532" s="4"/>
      <c r="C532" s="4"/>
      <c r="D532" s="4"/>
      <c r="E532" s="4"/>
      <c r="F532" s="4"/>
      <c r="G532" s="4"/>
      <c r="H532" s="4"/>
    </row>
    <row r="533" spans="1:8" ht="18.5" x14ac:dyDescent="0.45">
      <c r="A533" s="4"/>
      <c r="B533" s="4"/>
      <c r="C533" s="4"/>
      <c r="D533" s="4"/>
      <c r="E533" s="4"/>
      <c r="F533" s="4"/>
      <c r="G533" s="4"/>
      <c r="H533" s="4"/>
    </row>
    <row r="534" spans="1:8" ht="18.5" x14ac:dyDescent="0.45">
      <c r="A534" s="4"/>
      <c r="B534" s="4"/>
      <c r="C534" s="4"/>
      <c r="D534" s="4"/>
      <c r="E534" s="4"/>
      <c r="F534" s="4"/>
      <c r="G534" s="4"/>
      <c r="H534" s="4"/>
    </row>
    <row r="535" spans="1:8" ht="18.5" x14ac:dyDescent="0.45">
      <c r="A535" s="4"/>
      <c r="B535" s="4"/>
      <c r="C535" s="4"/>
      <c r="D535" s="4"/>
      <c r="E535" s="4"/>
      <c r="F535" s="4"/>
      <c r="G535" s="4"/>
      <c r="H535" s="4"/>
    </row>
    <row r="536" spans="1:8" ht="18.5" x14ac:dyDescent="0.45">
      <c r="A536" s="4"/>
      <c r="B536" s="4"/>
      <c r="C536" s="4"/>
      <c r="D536" s="4"/>
      <c r="E536" s="4"/>
      <c r="F536" s="4"/>
      <c r="G536" s="4"/>
      <c r="H536" s="4"/>
    </row>
    <row r="537" spans="1:8" ht="18.5" x14ac:dyDescent="0.45">
      <c r="A537" s="4"/>
      <c r="B537" s="4"/>
      <c r="C537" s="4"/>
      <c r="D537" s="4"/>
      <c r="E537" s="4"/>
      <c r="F537" s="4"/>
      <c r="G537" s="4"/>
      <c r="H537" s="4"/>
    </row>
    <row r="538" spans="1:8" ht="18.5" x14ac:dyDescent="0.45">
      <c r="A538" s="4"/>
      <c r="B538" s="4"/>
      <c r="C538" s="4"/>
      <c r="D538" s="4"/>
      <c r="E538" s="4"/>
      <c r="F538" s="4"/>
      <c r="G538" s="4"/>
      <c r="H538" s="4"/>
    </row>
    <row r="539" spans="1:8" ht="18.5" x14ac:dyDescent="0.45">
      <c r="A539" s="4"/>
      <c r="B539" s="4"/>
      <c r="C539" s="4"/>
      <c r="D539" s="4"/>
      <c r="E539" s="4"/>
      <c r="F539" s="4"/>
      <c r="G539" s="4"/>
      <c r="H539" s="4"/>
    </row>
    <row r="540" spans="1:8" ht="18.5" x14ac:dyDescent="0.45">
      <c r="A540" s="4"/>
      <c r="B540" s="4"/>
      <c r="C540" s="4"/>
      <c r="D540" s="4"/>
      <c r="E540" s="4"/>
      <c r="F540" s="4"/>
      <c r="G540" s="4"/>
      <c r="H540" s="4"/>
    </row>
    <row r="541" spans="1:8" ht="18.5" x14ac:dyDescent="0.45">
      <c r="A541" s="4"/>
      <c r="B541" s="4"/>
      <c r="C541" s="4"/>
      <c r="D541" s="4"/>
      <c r="E541" s="4"/>
      <c r="F541" s="4"/>
      <c r="G541" s="4"/>
      <c r="H541" s="4"/>
    </row>
    <row r="542" spans="1:8" ht="18.5" x14ac:dyDescent="0.45">
      <c r="A542" s="4"/>
      <c r="B542" s="4"/>
      <c r="C542" s="4"/>
      <c r="D542" s="4"/>
      <c r="E542" s="4"/>
      <c r="F542" s="4"/>
      <c r="G542" s="4"/>
      <c r="H542" s="4"/>
    </row>
    <row r="543" spans="1:8" ht="18.5" x14ac:dyDescent="0.45">
      <c r="A543" s="4"/>
      <c r="B543" s="4"/>
      <c r="C543" s="4"/>
      <c r="D543" s="4"/>
      <c r="E543" s="4"/>
      <c r="F543" s="4"/>
      <c r="G543" s="4"/>
      <c r="H543" s="4"/>
    </row>
    <row r="544" spans="1:8" ht="18.5" x14ac:dyDescent="0.45">
      <c r="A544" s="4"/>
      <c r="B544" s="4"/>
      <c r="C544" s="4"/>
      <c r="D544" s="4"/>
      <c r="E544" s="4"/>
      <c r="F544" s="4"/>
      <c r="G544" s="4"/>
      <c r="H544" s="4"/>
    </row>
    <row r="545" spans="1:8" ht="18.5" x14ac:dyDescent="0.45">
      <c r="A545" s="4"/>
      <c r="B545" s="4"/>
      <c r="C545" s="4"/>
      <c r="D545" s="4"/>
      <c r="E545" s="4"/>
      <c r="F545" s="4"/>
      <c r="G545" s="4"/>
      <c r="H545" s="4"/>
    </row>
    <row r="546" spans="1:8" ht="18.5" x14ac:dyDescent="0.45">
      <c r="A546" s="4"/>
      <c r="B546" s="4"/>
      <c r="C546" s="4"/>
      <c r="D546" s="4"/>
      <c r="E546" s="4"/>
      <c r="F546" s="4"/>
      <c r="G546" s="4"/>
      <c r="H546" s="4"/>
    </row>
    <row r="547" spans="1:8" ht="18.5" x14ac:dyDescent="0.45">
      <c r="A547" s="4"/>
      <c r="B547" s="4"/>
      <c r="C547" s="4"/>
      <c r="D547" s="4"/>
      <c r="E547" s="4"/>
      <c r="F547" s="4"/>
      <c r="G547" s="4"/>
      <c r="H547" s="4"/>
    </row>
    <row r="548" spans="1:8" ht="18.5" x14ac:dyDescent="0.45">
      <c r="A548" s="4"/>
      <c r="B548" s="4"/>
      <c r="C548" s="4"/>
      <c r="D548" s="4"/>
      <c r="E548" s="4"/>
      <c r="F548" s="4"/>
      <c r="G548" s="4"/>
      <c r="H548" s="4"/>
    </row>
    <row r="549" spans="1:8" ht="18.5" x14ac:dyDescent="0.45">
      <c r="A549" s="4"/>
      <c r="B549" s="4"/>
      <c r="C549" s="4"/>
      <c r="D549" s="4"/>
      <c r="E549" s="4"/>
      <c r="F549" s="4"/>
      <c r="G549" s="4"/>
      <c r="H549" s="4"/>
    </row>
    <row r="550" spans="1:8" ht="18.5" x14ac:dyDescent="0.45">
      <c r="A550" s="4"/>
      <c r="B550" s="4"/>
      <c r="C550" s="4"/>
      <c r="D550" s="4"/>
      <c r="E550" s="4"/>
      <c r="F550" s="4"/>
      <c r="G550" s="4"/>
      <c r="H550" s="4"/>
    </row>
    <row r="551" spans="1:8" ht="18.5" x14ac:dyDescent="0.45">
      <c r="A551" s="4"/>
      <c r="B551" s="4"/>
      <c r="C551" s="4"/>
      <c r="D551" s="4"/>
      <c r="E551" s="4"/>
      <c r="F551" s="4"/>
      <c r="G551" s="4"/>
      <c r="H551" s="4"/>
    </row>
    <row r="552" spans="1:8" ht="18.5" x14ac:dyDescent="0.45">
      <c r="A552" s="4"/>
      <c r="B552" s="4"/>
      <c r="C552" s="4"/>
      <c r="D552" s="4"/>
      <c r="E552" s="4"/>
      <c r="F552" s="4"/>
      <c r="G552" s="4"/>
      <c r="H552" s="4"/>
    </row>
    <row r="553" spans="1:8" ht="18.5" x14ac:dyDescent="0.45">
      <c r="A553" s="4"/>
      <c r="B553" s="4"/>
      <c r="C553" s="4"/>
      <c r="D553" s="4"/>
      <c r="E553" s="4"/>
      <c r="F553" s="4"/>
      <c r="G553" s="4"/>
      <c r="H553" s="4"/>
    </row>
    <row r="554" spans="1:8" ht="18.5" x14ac:dyDescent="0.45">
      <c r="A554" s="4"/>
      <c r="B554" s="4"/>
      <c r="C554" s="4"/>
      <c r="D554" s="4"/>
      <c r="E554" s="4"/>
      <c r="F554" s="4"/>
      <c r="G554" s="4"/>
      <c r="H554" s="4"/>
    </row>
    <row r="555" spans="1:8" ht="18.5" x14ac:dyDescent="0.45">
      <c r="A555" s="4"/>
      <c r="B555" s="4"/>
      <c r="C555" s="4"/>
      <c r="D555" s="4"/>
      <c r="E555" s="4"/>
      <c r="F555" s="4"/>
      <c r="G555" s="4"/>
      <c r="H555" s="4"/>
    </row>
    <row r="556" spans="1:8" ht="18.5" x14ac:dyDescent="0.45">
      <c r="A556" s="4"/>
      <c r="B556" s="4"/>
      <c r="C556" s="4"/>
      <c r="D556" s="4"/>
      <c r="E556" s="4"/>
      <c r="F556" s="4"/>
      <c r="G556" s="4"/>
      <c r="H556" s="4"/>
    </row>
    <row r="557" spans="1:8" ht="18.5" x14ac:dyDescent="0.45">
      <c r="A557" s="4"/>
      <c r="B557" s="4"/>
      <c r="C557" s="4"/>
      <c r="D557" s="4"/>
      <c r="E557" s="4"/>
      <c r="F557" s="4"/>
      <c r="G557" s="4"/>
      <c r="H557" s="4"/>
    </row>
    <row r="558" spans="1:8" ht="18.5" x14ac:dyDescent="0.45">
      <c r="A558" s="4"/>
      <c r="B558" s="4"/>
      <c r="C558" s="4"/>
      <c r="D558" s="4"/>
      <c r="E558" s="4"/>
      <c r="F558" s="4"/>
      <c r="G558" s="4"/>
      <c r="H558" s="4"/>
    </row>
    <row r="559" spans="1:8" ht="18.5" x14ac:dyDescent="0.45">
      <c r="A559" s="4"/>
      <c r="B559" s="4"/>
      <c r="C559" s="4"/>
      <c r="D559" s="4"/>
      <c r="E559" s="4"/>
      <c r="F559" s="4"/>
      <c r="G559" s="4"/>
      <c r="H559" s="4"/>
    </row>
    <row r="560" spans="1:8" ht="18.5" x14ac:dyDescent="0.45">
      <c r="A560" s="4"/>
      <c r="B560" s="4"/>
      <c r="C560" s="4"/>
      <c r="D560" s="4"/>
      <c r="E560" s="4"/>
      <c r="F560" s="4"/>
      <c r="G560" s="4"/>
      <c r="H560" s="4"/>
    </row>
    <row r="561" spans="1:8" ht="18.5" x14ac:dyDescent="0.45">
      <c r="A561" s="4"/>
      <c r="B561" s="4"/>
      <c r="C561" s="4"/>
      <c r="D561" s="4"/>
      <c r="E561" s="4"/>
      <c r="F561" s="4"/>
      <c r="G561" s="4"/>
      <c r="H561" s="4"/>
    </row>
    <row r="562" spans="1:8" ht="18.5" x14ac:dyDescent="0.45">
      <c r="A562" s="4"/>
      <c r="B562" s="4"/>
      <c r="C562" s="4"/>
      <c r="D562" s="4"/>
      <c r="E562" s="4"/>
      <c r="F562" s="4"/>
      <c r="G562" s="4"/>
      <c r="H562" s="4"/>
    </row>
    <row r="563" spans="1:8" ht="18.5" x14ac:dyDescent="0.45">
      <c r="A563" s="4"/>
      <c r="B563" s="4"/>
      <c r="C563" s="4"/>
      <c r="D563" s="4"/>
      <c r="E563" s="4"/>
      <c r="F563" s="4"/>
      <c r="G563" s="4"/>
      <c r="H563" s="4"/>
    </row>
    <row r="564" spans="1:8" ht="18.5" x14ac:dyDescent="0.45">
      <c r="A564" s="4"/>
      <c r="B564" s="4"/>
      <c r="C564" s="4"/>
      <c r="D564" s="4"/>
      <c r="E564" s="4"/>
      <c r="F564" s="4"/>
      <c r="G564" s="4"/>
      <c r="H564" s="4"/>
    </row>
    <row r="565" spans="1:8" ht="18.5" x14ac:dyDescent="0.45">
      <c r="A565" s="4"/>
      <c r="B565" s="4"/>
      <c r="C565" s="4"/>
      <c r="D565" s="4"/>
      <c r="E565" s="4"/>
      <c r="F565" s="4"/>
      <c r="G565" s="4"/>
      <c r="H565" s="4"/>
    </row>
    <row r="566" spans="1:8" ht="18.5" x14ac:dyDescent="0.45">
      <c r="A566" s="4"/>
      <c r="B566" s="4"/>
      <c r="C566" s="4"/>
      <c r="D566" s="4"/>
      <c r="E566" s="4"/>
      <c r="F566" s="4"/>
      <c r="G566" s="4"/>
      <c r="H566" s="4"/>
    </row>
    <row r="567" spans="1:8" ht="18.5" x14ac:dyDescent="0.45">
      <c r="A567" s="4"/>
      <c r="B567" s="4"/>
      <c r="C567" s="4"/>
      <c r="D567" s="4"/>
      <c r="E567" s="4"/>
      <c r="F567" s="4"/>
      <c r="G567" s="4"/>
      <c r="H567" s="4"/>
    </row>
    <row r="568" spans="1:8" ht="18.5" x14ac:dyDescent="0.45">
      <c r="A568" s="4"/>
      <c r="B568" s="4"/>
      <c r="C568" s="4"/>
      <c r="D568" s="4"/>
      <c r="E568" s="4"/>
      <c r="F568" s="4"/>
      <c r="G568" s="4"/>
      <c r="H568" s="4"/>
    </row>
    <row r="569" spans="1:8" ht="18.5" x14ac:dyDescent="0.45">
      <c r="A569" s="4"/>
      <c r="B569" s="4"/>
      <c r="C569" s="4"/>
      <c r="D569" s="4"/>
      <c r="E569" s="4"/>
      <c r="F569" s="4"/>
      <c r="G569" s="4"/>
      <c r="H569" s="4"/>
    </row>
    <row r="570" spans="1:8" ht="18.5" x14ac:dyDescent="0.45">
      <c r="A570" s="4"/>
      <c r="B570" s="4"/>
      <c r="C570" s="4"/>
      <c r="D570" s="4"/>
      <c r="E570" s="4"/>
      <c r="F570" s="4"/>
      <c r="G570" s="4"/>
      <c r="H570" s="4"/>
    </row>
    <row r="571" spans="1:8" ht="18.5" x14ac:dyDescent="0.45">
      <c r="A571" s="4"/>
      <c r="B571" s="4"/>
      <c r="C571" s="4"/>
      <c r="D571" s="4"/>
      <c r="E571" s="4"/>
      <c r="F571" s="4"/>
      <c r="G571" s="4"/>
      <c r="H571" s="4"/>
    </row>
    <row r="572" spans="1:8" ht="18.5" x14ac:dyDescent="0.45">
      <c r="A572" s="4"/>
      <c r="B572" s="4"/>
      <c r="C572" s="4"/>
      <c r="D572" s="4"/>
      <c r="E572" s="4"/>
      <c r="F572" s="4"/>
      <c r="G572" s="4"/>
      <c r="H572" s="4"/>
    </row>
    <row r="573" spans="1:8" ht="18.5" x14ac:dyDescent="0.45">
      <c r="A573" s="4"/>
      <c r="B573" s="4"/>
      <c r="C573" s="4"/>
      <c r="D573" s="4"/>
      <c r="E573" s="4"/>
      <c r="F573" s="4"/>
      <c r="G573" s="4"/>
      <c r="H573" s="4"/>
    </row>
    <row r="574" spans="1:8" ht="18.5" x14ac:dyDescent="0.45">
      <c r="A574" s="4"/>
      <c r="B574" s="4"/>
      <c r="C574" s="4"/>
      <c r="D574" s="4"/>
      <c r="E574" s="4"/>
      <c r="F574" s="4"/>
      <c r="G574" s="4"/>
      <c r="H574" s="4"/>
    </row>
    <row r="575" spans="1:8" ht="18.5" x14ac:dyDescent="0.45">
      <c r="A575" s="4"/>
      <c r="B575" s="4"/>
      <c r="C575" s="4"/>
      <c r="D575" s="4"/>
      <c r="E575" s="4"/>
      <c r="F575" s="4"/>
      <c r="G575" s="4"/>
      <c r="H575" s="4"/>
    </row>
    <row r="576" spans="1:8" ht="18.5" x14ac:dyDescent="0.45">
      <c r="A576" s="4"/>
      <c r="B576" s="4"/>
      <c r="C576" s="4"/>
      <c r="D576" s="4"/>
      <c r="E576" s="4"/>
      <c r="F576" s="4"/>
      <c r="G576" s="4"/>
      <c r="H576" s="4"/>
    </row>
    <row r="577" spans="1:8" ht="18.5" x14ac:dyDescent="0.45">
      <c r="A577" s="4"/>
      <c r="B577" s="4"/>
      <c r="C577" s="4"/>
      <c r="D577" s="4"/>
      <c r="E577" s="4"/>
      <c r="F577" s="4"/>
      <c r="G577" s="4"/>
      <c r="H577" s="4"/>
    </row>
    <row r="578" spans="1:8" ht="18.5" x14ac:dyDescent="0.45">
      <c r="A578" s="4"/>
      <c r="B578" s="4"/>
      <c r="C578" s="4"/>
      <c r="D578" s="4"/>
      <c r="E578" s="4"/>
      <c r="F578" s="4"/>
      <c r="G578" s="4"/>
      <c r="H578" s="4"/>
    </row>
    <row r="579" spans="1:8" ht="18.5" x14ac:dyDescent="0.45">
      <c r="A579" s="4"/>
      <c r="B579" s="4"/>
      <c r="C579" s="4"/>
      <c r="D579" s="4"/>
      <c r="E579" s="4"/>
      <c r="F579" s="4"/>
      <c r="G579" s="4"/>
      <c r="H579" s="4"/>
    </row>
    <row r="580" spans="1:8" ht="18.5" x14ac:dyDescent="0.45">
      <c r="A580" s="4"/>
      <c r="B580" s="4"/>
      <c r="C580" s="4"/>
      <c r="D580" s="4"/>
      <c r="E580" s="4"/>
      <c r="F580" s="4"/>
      <c r="G580" s="4"/>
      <c r="H580" s="4"/>
    </row>
    <row r="581" spans="1:8" ht="18.5" x14ac:dyDescent="0.45">
      <c r="A581" s="4"/>
      <c r="B581" s="4"/>
      <c r="C581" s="4"/>
      <c r="D581" s="4"/>
      <c r="E581" s="4"/>
      <c r="F581" s="4"/>
      <c r="G581" s="4"/>
      <c r="H581" s="4"/>
    </row>
    <row r="582" spans="1:8" ht="18.5" x14ac:dyDescent="0.45">
      <c r="A582" s="4"/>
      <c r="B582" s="4"/>
      <c r="C582" s="4"/>
      <c r="D582" s="4"/>
      <c r="E582" s="4"/>
      <c r="F582" s="4"/>
      <c r="G582" s="4"/>
      <c r="H582" s="4"/>
    </row>
    <row r="583" spans="1:8" ht="18.5" x14ac:dyDescent="0.45">
      <c r="A583" s="4"/>
      <c r="B583" s="4"/>
      <c r="C583" s="4"/>
      <c r="D583" s="4"/>
      <c r="E583" s="4"/>
      <c r="F583" s="4"/>
      <c r="G583" s="4"/>
      <c r="H583" s="4"/>
    </row>
    <row r="584" spans="1:8" ht="18.5" x14ac:dyDescent="0.45">
      <c r="A584" s="4"/>
      <c r="B584" s="4"/>
      <c r="C584" s="4"/>
      <c r="D584" s="4"/>
      <c r="E584" s="4"/>
      <c r="F584" s="4"/>
      <c r="G584" s="4"/>
      <c r="H584" s="4"/>
    </row>
    <row r="585" spans="1:8" ht="18.5" x14ac:dyDescent="0.45">
      <c r="A585" s="4"/>
      <c r="B585" s="4"/>
      <c r="C585" s="4"/>
      <c r="D585" s="4"/>
      <c r="E585" s="4"/>
      <c r="F585" s="4"/>
      <c r="G585" s="4"/>
      <c r="H585" s="4"/>
    </row>
    <row r="586" spans="1:8" ht="18.5" x14ac:dyDescent="0.45">
      <c r="A586" s="4"/>
      <c r="B586" s="4"/>
      <c r="C586" s="4"/>
      <c r="D586" s="4"/>
      <c r="E586" s="4"/>
      <c r="F586" s="4"/>
      <c r="G586" s="4"/>
      <c r="H586" s="4"/>
    </row>
    <row r="587" spans="1:8" ht="18.5" x14ac:dyDescent="0.45">
      <c r="A587" s="4"/>
      <c r="B587" s="4"/>
      <c r="C587" s="4"/>
      <c r="D587" s="4"/>
      <c r="E587" s="4"/>
      <c r="F587" s="4"/>
      <c r="G587" s="4"/>
      <c r="H587" s="4"/>
    </row>
    <row r="588" spans="1:8" ht="18.5" x14ac:dyDescent="0.45">
      <c r="A588" s="4"/>
      <c r="B588" s="4"/>
      <c r="C588" s="4"/>
      <c r="D588" s="4"/>
      <c r="E588" s="4"/>
      <c r="F588" s="4"/>
      <c r="G588" s="4"/>
      <c r="H588" s="4"/>
    </row>
    <row r="589" spans="1:8" ht="18.5" x14ac:dyDescent="0.45">
      <c r="A589" s="4"/>
      <c r="B589" s="4"/>
      <c r="C589" s="4"/>
      <c r="D589" s="4"/>
      <c r="E589" s="4"/>
      <c r="F589" s="4"/>
      <c r="G589" s="4"/>
      <c r="H589" s="4"/>
    </row>
    <row r="590" spans="1:8" ht="18.5" x14ac:dyDescent="0.45">
      <c r="A590" s="4"/>
      <c r="B590" s="4"/>
      <c r="C590" s="4"/>
      <c r="D590" s="4"/>
      <c r="E590" s="4"/>
      <c r="F590" s="4"/>
      <c r="G590" s="4"/>
      <c r="H590" s="4"/>
    </row>
    <row r="591" spans="1:8" ht="18.5" x14ac:dyDescent="0.45">
      <c r="A591" s="4"/>
      <c r="B591" s="4"/>
      <c r="C591" s="4"/>
      <c r="D591" s="4"/>
      <c r="E591" s="4"/>
      <c r="F591" s="4"/>
      <c r="G591" s="4"/>
      <c r="H591" s="4"/>
    </row>
    <row r="592" spans="1:8" ht="18.5" x14ac:dyDescent="0.45">
      <c r="A592" s="4"/>
      <c r="B592" s="4"/>
      <c r="C592" s="4"/>
      <c r="D592" s="4"/>
      <c r="E592" s="4"/>
      <c r="F592" s="4"/>
      <c r="G592" s="4"/>
      <c r="H592" s="4"/>
    </row>
    <row r="593" spans="1:8" ht="18.5" x14ac:dyDescent="0.45">
      <c r="A593" s="4"/>
      <c r="B593" s="4"/>
      <c r="C593" s="4"/>
      <c r="D593" s="4"/>
      <c r="E593" s="4"/>
      <c r="F593" s="4"/>
      <c r="G593" s="4"/>
      <c r="H593" s="4"/>
    </row>
    <row r="594" spans="1:8" ht="18.5" x14ac:dyDescent="0.45">
      <c r="A594" s="4"/>
      <c r="B594" s="4"/>
      <c r="C594" s="4"/>
      <c r="D594" s="4"/>
      <c r="E594" s="4"/>
      <c r="F594" s="4"/>
      <c r="G594" s="4"/>
      <c r="H594" s="4"/>
    </row>
    <row r="595" spans="1:8" ht="18.5" x14ac:dyDescent="0.45">
      <c r="A595" s="4"/>
      <c r="B595" s="4"/>
      <c r="C595" s="4"/>
      <c r="D595" s="4"/>
      <c r="E595" s="4"/>
      <c r="F595" s="4"/>
      <c r="G595" s="4"/>
      <c r="H595" s="4"/>
    </row>
    <row r="596" spans="1:8" ht="18.5" x14ac:dyDescent="0.45">
      <c r="A596" s="4"/>
      <c r="B596" s="4"/>
      <c r="C596" s="4"/>
      <c r="D596" s="4"/>
      <c r="E596" s="4"/>
      <c r="F596" s="4"/>
      <c r="G596" s="4"/>
      <c r="H596" s="4"/>
    </row>
    <row r="597" spans="1:8" ht="18.5" x14ac:dyDescent="0.45">
      <c r="A597" s="4"/>
      <c r="B597" s="4"/>
      <c r="C597" s="4"/>
      <c r="D597" s="4"/>
      <c r="E597" s="4"/>
      <c r="F597" s="4"/>
      <c r="G597" s="4"/>
      <c r="H597" s="4"/>
    </row>
    <row r="598" spans="1:8" ht="18.5" x14ac:dyDescent="0.45">
      <c r="A598" s="4"/>
      <c r="B598" s="4"/>
      <c r="C598" s="4"/>
      <c r="D598" s="4"/>
      <c r="E598" s="4"/>
      <c r="F598" s="4"/>
      <c r="G598" s="4"/>
      <c r="H598" s="4"/>
    </row>
    <row r="599" spans="1:8" ht="18.5" x14ac:dyDescent="0.45">
      <c r="A599" s="4"/>
      <c r="B599" s="4"/>
      <c r="C599" s="4"/>
      <c r="D599" s="4"/>
      <c r="E599" s="4"/>
      <c r="F599" s="4"/>
      <c r="G599" s="4"/>
      <c r="H599" s="4"/>
    </row>
    <row r="600" spans="1:8" ht="18.5" x14ac:dyDescent="0.45">
      <c r="A600" s="4"/>
      <c r="B600" s="4"/>
      <c r="C600" s="4"/>
      <c r="D600" s="4"/>
      <c r="E600" s="4"/>
      <c r="F600" s="4"/>
      <c r="G600" s="4"/>
      <c r="H600" s="4"/>
    </row>
    <row r="601" spans="1:8" ht="18.5" x14ac:dyDescent="0.45">
      <c r="A601" s="4"/>
      <c r="B601" s="4"/>
      <c r="C601" s="4"/>
      <c r="D601" s="4"/>
      <c r="E601" s="4"/>
      <c r="F601" s="4"/>
      <c r="G601" s="4"/>
      <c r="H601" s="4"/>
    </row>
    <row r="602" spans="1:8" ht="18.5" x14ac:dyDescent="0.45">
      <c r="A602" s="4"/>
      <c r="B602" s="4"/>
      <c r="C602" s="4"/>
      <c r="D602" s="4"/>
      <c r="E602" s="4"/>
      <c r="F602" s="4"/>
      <c r="G602" s="4"/>
      <c r="H602" s="4"/>
    </row>
    <row r="603" spans="1:8" ht="18.5" x14ac:dyDescent="0.45">
      <c r="A603" s="4"/>
      <c r="B603" s="4"/>
      <c r="C603" s="4"/>
      <c r="D603" s="4"/>
      <c r="E603" s="4"/>
      <c r="F603" s="4"/>
      <c r="G603" s="4"/>
      <c r="H603" s="4"/>
    </row>
    <row r="604" spans="1:8" ht="18.5" x14ac:dyDescent="0.45">
      <c r="A604" s="4"/>
      <c r="B604" s="4"/>
      <c r="C604" s="4"/>
      <c r="D604" s="4"/>
      <c r="E604" s="4"/>
      <c r="F604" s="4"/>
      <c r="G604" s="4"/>
      <c r="H604" s="4"/>
    </row>
    <row r="605" spans="1:8" ht="18.5" x14ac:dyDescent="0.45">
      <c r="A605" s="4"/>
      <c r="B605" s="4"/>
      <c r="C605" s="4"/>
      <c r="D605" s="4"/>
      <c r="E605" s="4"/>
      <c r="F605" s="4"/>
      <c r="G605" s="4"/>
      <c r="H605" s="4"/>
    </row>
    <row r="606" spans="1:8" ht="18.5" x14ac:dyDescent="0.45">
      <c r="A606" s="4"/>
      <c r="B606" s="4"/>
      <c r="C606" s="4"/>
      <c r="D606" s="4"/>
      <c r="E606" s="4"/>
      <c r="F606" s="4"/>
      <c r="G606" s="4"/>
      <c r="H606" s="4"/>
    </row>
    <row r="607" spans="1:8" ht="18.5" x14ac:dyDescent="0.45">
      <c r="A607" s="4"/>
      <c r="B607" s="4"/>
      <c r="C607" s="4"/>
      <c r="D607" s="4"/>
      <c r="E607" s="4"/>
      <c r="F607" s="4"/>
      <c r="G607" s="4"/>
      <c r="H607" s="4"/>
    </row>
    <row r="608" spans="1:8" ht="18.5" x14ac:dyDescent="0.45">
      <c r="A608" s="4"/>
      <c r="B608" s="4"/>
      <c r="C608" s="4"/>
      <c r="D608" s="4"/>
      <c r="E608" s="4"/>
      <c r="F608" s="4"/>
      <c r="G608" s="4"/>
      <c r="H608" s="4"/>
    </row>
    <row r="609" spans="1:8" ht="18.5" x14ac:dyDescent="0.45">
      <c r="A609" s="4"/>
      <c r="B609" s="4"/>
      <c r="C609" s="4"/>
      <c r="D609" s="4"/>
      <c r="E609" s="4"/>
      <c r="F609" s="4"/>
      <c r="G609" s="4"/>
      <c r="H609" s="4"/>
    </row>
    <row r="610" spans="1:8" ht="18.5" x14ac:dyDescent="0.45">
      <c r="A610" s="4"/>
      <c r="B610" s="4"/>
      <c r="C610" s="4"/>
      <c r="D610" s="4"/>
      <c r="E610" s="4"/>
      <c r="F610" s="4"/>
      <c r="G610" s="4"/>
      <c r="H610" s="4"/>
    </row>
    <row r="611" spans="1:8" ht="18.5" x14ac:dyDescent="0.45">
      <c r="A611" s="4"/>
      <c r="B611" s="4"/>
      <c r="C611" s="4"/>
      <c r="D611" s="4"/>
      <c r="E611" s="4"/>
      <c r="F611" s="4"/>
      <c r="G611" s="4"/>
      <c r="H611" s="4"/>
    </row>
    <row r="612" spans="1:8" ht="18.5" x14ac:dyDescent="0.45">
      <c r="A612" s="4"/>
      <c r="B612" s="4"/>
      <c r="C612" s="4"/>
      <c r="D612" s="4"/>
      <c r="E612" s="4"/>
      <c r="F612" s="4"/>
      <c r="G612" s="4"/>
      <c r="H612" s="4"/>
    </row>
    <row r="613" spans="1:8" ht="18.5" x14ac:dyDescent="0.45">
      <c r="A613" s="4"/>
      <c r="B613" s="4"/>
      <c r="C613" s="4"/>
      <c r="D613" s="4"/>
      <c r="E613" s="4"/>
      <c r="F613" s="4"/>
      <c r="G613" s="4"/>
      <c r="H613" s="4"/>
    </row>
    <row r="614" spans="1:8" ht="18.5" x14ac:dyDescent="0.45">
      <c r="A614" s="4"/>
      <c r="B614" s="4"/>
      <c r="C614" s="4"/>
      <c r="D614" s="4"/>
      <c r="E614" s="4"/>
      <c r="F614" s="4"/>
      <c r="G614" s="4"/>
      <c r="H614" s="4"/>
    </row>
    <row r="615" spans="1:8" ht="18.5" x14ac:dyDescent="0.45">
      <c r="A615" s="4"/>
      <c r="B615" s="4"/>
      <c r="C615" s="4"/>
      <c r="D615" s="4"/>
      <c r="E615" s="4"/>
      <c r="F615" s="4"/>
      <c r="G615" s="4"/>
      <c r="H615" s="4"/>
    </row>
    <row r="616" spans="1:8" ht="18.5" x14ac:dyDescent="0.45">
      <c r="A616" s="4"/>
      <c r="B616" s="4"/>
      <c r="C616" s="4"/>
      <c r="D616" s="4"/>
      <c r="E616" s="4"/>
      <c r="F616" s="4"/>
      <c r="G616" s="4"/>
      <c r="H616" s="4"/>
    </row>
    <row r="617" spans="1:8" ht="18.5" x14ac:dyDescent="0.45">
      <c r="A617" s="4"/>
      <c r="B617" s="4"/>
      <c r="C617" s="4"/>
      <c r="D617" s="4"/>
      <c r="E617" s="4"/>
      <c r="F617" s="4"/>
      <c r="G617" s="4"/>
      <c r="H617" s="4"/>
    </row>
    <row r="618" spans="1:8" ht="18.5" x14ac:dyDescent="0.45">
      <c r="A618" s="4"/>
      <c r="B618" s="4"/>
      <c r="C618" s="4"/>
      <c r="D618" s="4"/>
      <c r="E618" s="4"/>
      <c r="F618" s="4"/>
      <c r="G618" s="4"/>
      <c r="H618" s="4"/>
    </row>
    <row r="619" spans="1:8" ht="18.5" x14ac:dyDescent="0.45">
      <c r="A619" s="4"/>
      <c r="B619" s="4"/>
      <c r="C619" s="4"/>
      <c r="D619" s="4"/>
      <c r="E619" s="4"/>
      <c r="F619" s="4"/>
      <c r="G619" s="4"/>
      <c r="H619" s="4"/>
    </row>
    <row r="620" spans="1:8" ht="18.5" x14ac:dyDescent="0.45">
      <c r="A620" s="4"/>
      <c r="B620" s="4"/>
      <c r="C620" s="4"/>
      <c r="D620" s="4"/>
      <c r="E620" s="4"/>
      <c r="F620" s="4"/>
      <c r="G620" s="4"/>
      <c r="H620" s="4"/>
    </row>
    <row r="621" spans="1:8" ht="18.5" x14ac:dyDescent="0.45">
      <c r="A621" s="4"/>
      <c r="B621" s="4"/>
      <c r="C621" s="4"/>
      <c r="D621" s="4"/>
      <c r="E621" s="4"/>
      <c r="F621" s="4"/>
      <c r="G621" s="4"/>
      <c r="H621" s="4"/>
    </row>
    <row r="622" spans="1:8" ht="18.5" x14ac:dyDescent="0.45">
      <c r="A622" s="4"/>
      <c r="B622" s="4"/>
      <c r="C622" s="4"/>
      <c r="D622" s="4"/>
      <c r="E622" s="4"/>
      <c r="F622" s="4"/>
      <c r="G622" s="4"/>
      <c r="H622" s="4"/>
    </row>
    <row r="623" spans="1:8" ht="18.5" x14ac:dyDescent="0.45">
      <c r="A623" s="4"/>
      <c r="B623" s="4"/>
      <c r="C623" s="4"/>
      <c r="D623" s="4"/>
      <c r="E623" s="4"/>
      <c r="F623" s="4"/>
      <c r="G623" s="4"/>
      <c r="H623" s="4"/>
    </row>
    <row r="624" spans="1:8" ht="18.5" x14ac:dyDescent="0.45">
      <c r="A624" s="4"/>
      <c r="B624" s="4"/>
      <c r="C624" s="4"/>
      <c r="D624" s="4"/>
      <c r="E624" s="4"/>
      <c r="F624" s="4"/>
      <c r="G624" s="4"/>
      <c r="H624" s="4"/>
    </row>
    <row r="625" spans="1:8" ht="18.5" x14ac:dyDescent="0.45">
      <c r="A625" s="4"/>
      <c r="B625" s="4"/>
      <c r="C625" s="4"/>
      <c r="D625" s="4"/>
      <c r="E625" s="4"/>
      <c r="F625" s="4"/>
      <c r="G625" s="4"/>
      <c r="H625" s="4"/>
    </row>
    <row r="626" spans="1:8" ht="18.5" x14ac:dyDescent="0.45">
      <c r="A626" s="4"/>
      <c r="B626" s="4"/>
      <c r="C626" s="4"/>
      <c r="D626" s="4"/>
      <c r="E626" s="4"/>
      <c r="F626" s="4"/>
      <c r="G626" s="4"/>
      <c r="H626" s="4"/>
    </row>
    <row r="627" spans="1:8" ht="18.5" x14ac:dyDescent="0.45">
      <c r="A627" s="4"/>
      <c r="B627" s="4"/>
      <c r="C627" s="4"/>
      <c r="D627" s="4"/>
      <c r="E627" s="4"/>
      <c r="F627" s="4"/>
      <c r="G627" s="4"/>
      <c r="H627" s="4"/>
    </row>
    <row r="628" spans="1:8" ht="18.5" x14ac:dyDescent="0.45">
      <c r="A628" s="4"/>
      <c r="B628" s="4"/>
      <c r="C628" s="4"/>
      <c r="D628" s="4"/>
      <c r="E628" s="4"/>
      <c r="F628" s="4"/>
      <c r="G628" s="4"/>
      <c r="H628" s="4"/>
    </row>
    <row r="629" spans="1:8" ht="18.5" x14ac:dyDescent="0.45">
      <c r="A629" s="4"/>
      <c r="B629" s="4"/>
      <c r="C629" s="4"/>
      <c r="D629" s="4"/>
      <c r="E629" s="4"/>
      <c r="F629" s="4"/>
      <c r="G629" s="4"/>
      <c r="H629" s="4"/>
    </row>
    <row r="630" spans="1:8" ht="18.5" x14ac:dyDescent="0.45">
      <c r="A630" s="4"/>
      <c r="B630" s="4"/>
      <c r="C630" s="4"/>
      <c r="D630" s="4"/>
      <c r="E630" s="4"/>
      <c r="F630" s="4"/>
      <c r="G630" s="4"/>
      <c r="H630" s="4"/>
    </row>
    <row r="631" spans="1:8" ht="18.5" x14ac:dyDescent="0.45">
      <c r="A631" s="4"/>
      <c r="B631" s="4"/>
      <c r="C631" s="4"/>
      <c r="D631" s="4"/>
      <c r="E631" s="4"/>
      <c r="F631" s="4"/>
      <c r="G631" s="4"/>
      <c r="H631" s="4"/>
    </row>
    <row r="632" spans="1:8" ht="18.5" x14ac:dyDescent="0.45">
      <c r="A632" s="4"/>
      <c r="B632" s="4"/>
      <c r="C632" s="4"/>
      <c r="D632" s="4"/>
      <c r="E632" s="4"/>
      <c r="F632" s="4"/>
      <c r="G632" s="4"/>
      <c r="H632" s="4"/>
    </row>
    <row r="633" spans="1:8" ht="18.5" x14ac:dyDescent="0.45">
      <c r="A633" s="4"/>
      <c r="B633" s="4"/>
      <c r="C633" s="4"/>
      <c r="D633" s="4"/>
      <c r="E633" s="4"/>
      <c r="F633" s="4"/>
      <c r="G633" s="4"/>
      <c r="H633" s="4"/>
    </row>
    <row r="634" spans="1:8" ht="18.5" x14ac:dyDescent="0.45">
      <c r="A634" s="4"/>
      <c r="B634" s="4"/>
      <c r="C634" s="4"/>
      <c r="D634" s="4"/>
      <c r="E634" s="4"/>
      <c r="F634" s="4"/>
      <c r="G634" s="4"/>
      <c r="H634" s="4"/>
    </row>
    <row r="635" spans="1:8" ht="18.5" x14ac:dyDescent="0.45">
      <c r="A635" s="4"/>
      <c r="B635" s="4"/>
      <c r="C635" s="4"/>
      <c r="D635" s="4"/>
      <c r="E635" s="4"/>
      <c r="F635" s="4"/>
      <c r="G635" s="4"/>
      <c r="H635" s="4"/>
    </row>
    <row r="636" spans="1:8" ht="18.5" x14ac:dyDescent="0.45">
      <c r="A636" s="4"/>
      <c r="B636" s="4"/>
      <c r="C636" s="4"/>
      <c r="D636" s="4"/>
      <c r="E636" s="4"/>
      <c r="F636" s="4"/>
      <c r="G636" s="4"/>
      <c r="H636" s="4"/>
    </row>
    <row r="637" spans="1:8" ht="18.5" x14ac:dyDescent="0.45">
      <c r="A637" s="4"/>
      <c r="B637" s="4"/>
      <c r="C637" s="4"/>
      <c r="D637" s="4"/>
      <c r="E637" s="4"/>
      <c r="F637" s="4"/>
      <c r="G637" s="4"/>
      <c r="H637" s="4"/>
    </row>
    <row r="638" spans="1:8" ht="18.5" x14ac:dyDescent="0.45">
      <c r="A638" s="4"/>
      <c r="B638" s="4"/>
      <c r="C638" s="4"/>
      <c r="D638" s="4"/>
      <c r="E638" s="4"/>
      <c r="F638" s="4"/>
      <c r="G638" s="4"/>
      <c r="H638" s="4"/>
    </row>
    <row r="639" spans="1:8" ht="18.5" x14ac:dyDescent="0.45">
      <c r="A639" s="4"/>
      <c r="B639" s="4"/>
      <c r="C639" s="4"/>
      <c r="D639" s="4"/>
      <c r="E639" s="4"/>
      <c r="F639" s="4"/>
      <c r="G639" s="4"/>
      <c r="H639" s="4"/>
    </row>
    <row r="640" spans="1:8" ht="18.5" x14ac:dyDescent="0.45">
      <c r="A640" s="4"/>
      <c r="B640" s="4"/>
      <c r="C640" s="4"/>
      <c r="D640" s="4"/>
      <c r="E640" s="4"/>
      <c r="F640" s="4"/>
      <c r="G640" s="4"/>
      <c r="H640" s="4"/>
    </row>
    <row r="641" spans="1:8" ht="18.5" x14ac:dyDescent="0.45">
      <c r="A641" s="4"/>
      <c r="B641" s="4"/>
      <c r="C641" s="4"/>
      <c r="D641" s="4"/>
      <c r="E641" s="4"/>
      <c r="F641" s="4"/>
      <c r="G641" s="4"/>
      <c r="H641" s="4"/>
    </row>
    <row r="642" spans="1:8" ht="18.5" x14ac:dyDescent="0.45">
      <c r="A642" s="4"/>
      <c r="B642" s="4"/>
      <c r="C642" s="4"/>
      <c r="D642" s="4"/>
      <c r="E642" s="4"/>
      <c r="F642" s="4"/>
      <c r="G642" s="4"/>
      <c r="H642" s="4"/>
    </row>
    <row r="643" spans="1:8" ht="18.5" x14ac:dyDescent="0.45">
      <c r="A643" s="4"/>
      <c r="B643" s="4"/>
      <c r="C643" s="4"/>
      <c r="D643" s="4"/>
      <c r="E643" s="4"/>
      <c r="F643" s="4"/>
      <c r="G643" s="4"/>
      <c r="H643" s="4"/>
    </row>
    <row r="644" spans="1:8" ht="18.5" x14ac:dyDescent="0.45">
      <c r="A644" s="4"/>
      <c r="B644" s="4"/>
      <c r="C644" s="4"/>
      <c r="D644" s="4"/>
      <c r="E644" s="4"/>
      <c r="F644" s="4"/>
      <c r="G644" s="4"/>
      <c r="H644" s="4"/>
    </row>
    <row r="645" spans="1:8" ht="18.5" x14ac:dyDescent="0.45">
      <c r="A645" s="4"/>
      <c r="B645" s="4"/>
      <c r="C645" s="4"/>
      <c r="D645" s="4"/>
      <c r="E645" s="4"/>
      <c r="F645" s="4"/>
      <c r="G645" s="4"/>
      <c r="H645" s="4"/>
    </row>
    <row r="646" spans="1:8" ht="18.5" x14ac:dyDescent="0.45">
      <c r="A646" s="4"/>
      <c r="B646" s="4"/>
      <c r="C646" s="4"/>
      <c r="D646" s="4"/>
      <c r="E646" s="4"/>
      <c r="F646" s="4"/>
      <c r="G646" s="4"/>
      <c r="H646" s="4"/>
    </row>
    <row r="647" spans="1:8" ht="18.5" x14ac:dyDescent="0.45">
      <c r="A647" s="4"/>
      <c r="B647" s="4"/>
      <c r="C647" s="4"/>
      <c r="D647" s="4"/>
      <c r="E647" s="4"/>
      <c r="F647" s="4"/>
      <c r="G647" s="4"/>
      <c r="H647" s="4"/>
    </row>
    <row r="648" spans="1:8" ht="18.5" x14ac:dyDescent="0.45">
      <c r="A648" s="4"/>
      <c r="B648" s="4"/>
      <c r="C648" s="4"/>
      <c r="D648" s="4"/>
      <c r="E648" s="4"/>
      <c r="F648" s="4"/>
      <c r="G648" s="4"/>
      <c r="H648" s="4"/>
    </row>
    <row r="649" spans="1:8" ht="18.5" x14ac:dyDescent="0.45">
      <c r="A649" s="4"/>
      <c r="B649" s="4"/>
      <c r="C649" s="4"/>
      <c r="D649" s="4"/>
      <c r="E649" s="4"/>
      <c r="F649" s="4"/>
      <c r="G649" s="4"/>
      <c r="H649" s="4"/>
    </row>
    <row r="650" spans="1:8" ht="18.5" x14ac:dyDescent="0.45">
      <c r="A650" s="4"/>
      <c r="B650" s="4"/>
      <c r="C650" s="4"/>
      <c r="D650" s="4"/>
      <c r="E650" s="4"/>
      <c r="F650" s="4"/>
      <c r="G650" s="4"/>
      <c r="H650" s="4"/>
    </row>
    <row r="651" spans="1:8" ht="18.5" x14ac:dyDescent="0.45">
      <c r="A651" s="4"/>
      <c r="B651" s="4"/>
      <c r="C651" s="4"/>
      <c r="D651" s="4"/>
      <c r="E651" s="4"/>
      <c r="F651" s="4"/>
      <c r="G651" s="4"/>
      <c r="H651" s="4"/>
    </row>
    <row r="652" spans="1:8" ht="18.5" x14ac:dyDescent="0.45">
      <c r="A652" s="4"/>
      <c r="B652" s="4"/>
      <c r="C652" s="4"/>
      <c r="D652" s="4"/>
      <c r="E652" s="4"/>
      <c r="F652" s="4"/>
      <c r="G652" s="4"/>
      <c r="H652" s="4"/>
    </row>
    <row r="653" spans="1:8" ht="18.5" x14ac:dyDescent="0.45">
      <c r="A653" s="4"/>
      <c r="B653" s="4"/>
      <c r="C653" s="4"/>
      <c r="D653" s="4"/>
      <c r="E653" s="4"/>
      <c r="F653" s="4"/>
      <c r="G653" s="4"/>
      <c r="H653" s="4"/>
    </row>
    <row r="654" spans="1:8" ht="18.5" x14ac:dyDescent="0.45">
      <c r="A654" s="4"/>
      <c r="B654" s="4"/>
      <c r="C654" s="4"/>
      <c r="D654" s="4"/>
      <c r="E654" s="4"/>
      <c r="F654" s="4"/>
      <c r="G654" s="4"/>
      <c r="H654" s="4"/>
    </row>
    <row r="655" spans="1:8" ht="18.5" x14ac:dyDescent="0.45">
      <c r="A655" s="4"/>
      <c r="B655" s="4"/>
      <c r="C655" s="4"/>
      <c r="D655" s="4"/>
      <c r="E655" s="4"/>
      <c r="F655" s="4"/>
      <c r="G655" s="4"/>
      <c r="H655" s="4"/>
    </row>
    <row r="656" spans="1:8" ht="18.5" x14ac:dyDescent="0.45">
      <c r="A656" s="4"/>
      <c r="B656" s="4"/>
      <c r="C656" s="4"/>
      <c r="D656" s="4"/>
      <c r="E656" s="4"/>
      <c r="F656" s="4"/>
      <c r="G656" s="4"/>
      <c r="H656" s="4"/>
    </row>
    <row r="657" spans="1:8" ht="18.5" x14ac:dyDescent="0.45">
      <c r="A657" s="4"/>
      <c r="B657" s="4"/>
      <c r="C657" s="4"/>
      <c r="D657" s="4"/>
      <c r="E657" s="4"/>
      <c r="F657" s="4"/>
      <c r="G657" s="4"/>
      <c r="H657" s="4"/>
    </row>
    <row r="658" spans="1:8" ht="18.5" x14ac:dyDescent="0.45">
      <c r="A658" s="4"/>
      <c r="B658" s="4"/>
      <c r="C658" s="4"/>
      <c r="D658" s="4"/>
      <c r="E658" s="4"/>
      <c r="F658" s="4"/>
      <c r="G658" s="4"/>
      <c r="H658" s="4"/>
    </row>
    <row r="659" spans="1:8" ht="18.5" x14ac:dyDescent="0.45">
      <c r="A659" s="4"/>
      <c r="B659" s="4"/>
      <c r="C659" s="4"/>
      <c r="D659" s="4"/>
      <c r="E659" s="4"/>
      <c r="F659" s="4"/>
      <c r="G659" s="4"/>
      <c r="H659" s="4"/>
    </row>
    <row r="660" spans="1:8" ht="18.5" x14ac:dyDescent="0.45">
      <c r="A660" s="4"/>
      <c r="B660" s="4"/>
      <c r="C660" s="4"/>
      <c r="D660" s="4"/>
      <c r="E660" s="4"/>
      <c r="F660" s="4"/>
      <c r="G660" s="4"/>
      <c r="H660" s="4"/>
    </row>
    <row r="661" spans="1:8" ht="18.5" x14ac:dyDescent="0.45">
      <c r="A661" s="4"/>
      <c r="B661" s="4"/>
      <c r="C661" s="4"/>
      <c r="D661" s="4"/>
      <c r="E661" s="4"/>
      <c r="F661" s="4"/>
      <c r="G661" s="4"/>
      <c r="H661" s="4"/>
    </row>
    <row r="662" spans="1:8" ht="18.5" x14ac:dyDescent="0.45">
      <c r="A662" s="4"/>
      <c r="B662" s="4"/>
      <c r="C662" s="4"/>
      <c r="D662" s="4"/>
      <c r="E662" s="4"/>
      <c r="F662" s="4"/>
      <c r="G662" s="4"/>
      <c r="H662" s="4"/>
    </row>
    <row r="663" spans="1:8" ht="18.5" x14ac:dyDescent="0.45">
      <c r="A663" s="4"/>
      <c r="B663" s="4"/>
      <c r="C663" s="4"/>
      <c r="D663" s="4"/>
      <c r="E663" s="4"/>
      <c r="F663" s="4"/>
      <c r="G663" s="4"/>
      <c r="H663" s="4"/>
    </row>
    <row r="664" spans="1:8" ht="18.5" x14ac:dyDescent="0.45">
      <c r="A664" s="4"/>
      <c r="B664" s="4"/>
      <c r="C664" s="4"/>
      <c r="D664" s="4"/>
      <c r="E664" s="4"/>
      <c r="F664" s="4"/>
      <c r="G664" s="4"/>
      <c r="H664" s="4"/>
    </row>
    <row r="665" spans="1:8" ht="18.5" x14ac:dyDescent="0.45">
      <c r="A665" s="4"/>
      <c r="B665" s="4"/>
      <c r="C665" s="4"/>
      <c r="D665" s="4"/>
      <c r="E665" s="4"/>
      <c r="F665" s="4"/>
      <c r="G665" s="4"/>
      <c r="H665" s="4"/>
    </row>
    <row r="666" spans="1:8" ht="18.5" x14ac:dyDescent="0.45">
      <c r="A666" s="4"/>
      <c r="B666" s="4"/>
      <c r="C666" s="4"/>
      <c r="D666" s="4"/>
      <c r="E666" s="4"/>
      <c r="F666" s="4"/>
      <c r="G666" s="4"/>
      <c r="H666" s="4"/>
    </row>
    <row r="667" spans="1:8" ht="18.5" x14ac:dyDescent="0.45">
      <c r="A667" s="4"/>
      <c r="B667" s="4"/>
      <c r="C667" s="4"/>
      <c r="D667" s="4"/>
      <c r="E667" s="4"/>
      <c r="F667" s="4"/>
      <c r="G667" s="4"/>
      <c r="H667" s="4"/>
    </row>
    <row r="668" spans="1:8" ht="18.5" x14ac:dyDescent="0.45">
      <c r="A668" s="4"/>
      <c r="B668" s="4"/>
      <c r="C668" s="4"/>
      <c r="D668" s="4"/>
      <c r="E668" s="4"/>
      <c r="F668" s="4"/>
      <c r="G668" s="4"/>
      <c r="H668" s="4"/>
    </row>
    <row r="669" spans="1:8" ht="18.5" x14ac:dyDescent="0.45">
      <c r="A669" s="4"/>
      <c r="B669" s="4"/>
      <c r="C669" s="4"/>
      <c r="D669" s="4"/>
      <c r="E669" s="4"/>
      <c r="F669" s="4"/>
      <c r="G669" s="4"/>
      <c r="H669" s="4"/>
    </row>
    <row r="670" spans="1:8" ht="18.5" x14ac:dyDescent="0.45">
      <c r="A670" s="4"/>
      <c r="B670" s="4"/>
      <c r="C670" s="4"/>
      <c r="D670" s="4"/>
      <c r="E670" s="4"/>
      <c r="F670" s="4"/>
      <c r="G670" s="4"/>
      <c r="H670" s="4"/>
    </row>
    <row r="671" spans="1:8" ht="18.5" x14ac:dyDescent="0.45">
      <c r="A671" s="4"/>
      <c r="B671" s="4"/>
      <c r="C671" s="4"/>
      <c r="D671" s="4"/>
      <c r="E671" s="4"/>
      <c r="F671" s="4"/>
      <c r="G671" s="4"/>
      <c r="H671" s="4"/>
    </row>
    <row r="672" spans="1:8" ht="18.5" x14ac:dyDescent="0.45">
      <c r="A672" s="4"/>
      <c r="B672" s="4"/>
      <c r="C672" s="4"/>
      <c r="D672" s="4"/>
      <c r="E672" s="4"/>
      <c r="F672" s="4"/>
      <c r="G672" s="4"/>
      <c r="H672" s="4"/>
    </row>
    <row r="673" spans="1:8" ht="18.5" x14ac:dyDescent="0.45">
      <c r="A673" s="4"/>
      <c r="B673" s="4"/>
      <c r="C673" s="4"/>
      <c r="D673" s="4"/>
      <c r="E673" s="4"/>
      <c r="F673" s="4"/>
      <c r="G673" s="4"/>
      <c r="H673" s="4"/>
    </row>
    <row r="674" spans="1:8" ht="18.5" x14ac:dyDescent="0.45">
      <c r="A674" s="4"/>
      <c r="B674" s="4"/>
      <c r="C674" s="4"/>
      <c r="D674" s="4"/>
      <c r="E674" s="4"/>
      <c r="F674" s="4"/>
      <c r="G674" s="4"/>
      <c r="H674" s="4"/>
    </row>
    <row r="675" spans="1:8" ht="18.5" x14ac:dyDescent="0.45">
      <c r="A675" s="4"/>
      <c r="B675" s="4"/>
      <c r="C675" s="4"/>
      <c r="D675" s="4"/>
      <c r="E675" s="4"/>
      <c r="F675" s="4"/>
      <c r="G675" s="4"/>
      <c r="H675" s="4"/>
    </row>
    <row r="676" spans="1:8" ht="18.5" x14ac:dyDescent="0.45">
      <c r="A676" s="4"/>
      <c r="B676" s="4"/>
      <c r="C676" s="4"/>
      <c r="D676" s="4"/>
      <c r="E676" s="4"/>
      <c r="F676" s="4"/>
      <c r="G676" s="4"/>
      <c r="H676" s="4"/>
    </row>
    <row r="677" spans="1:8" ht="18.5" x14ac:dyDescent="0.45">
      <c r="A677" s="4"/>
      <c r="B677" s="4"/>
      <c r="C677" s="4"/>
      <c r="D677" s="4"/>
      <c r="E677" s="4"/>
      <c r="F677" s="4"/>
      <c r="G677" s="4"/>
      <c r="H677" s="4"/>
    </row>
    <row r="678" spans="1:8" ht="18.5" x14ac:dyDescent="0.45">
      <c r="A678" s="4"/>
      <c r="B678" s="4"/>
      <c r="C678" s="4"/>
      <c r="D678" s="4"/>
      <c r="E678" s="4"/>
      <c r="F678" s="4"/>
      <c r="G678" s="4"/>
      <c r="H678" s="4"/>
    </row>
    <row r="679" spans="1:8" ht="18.5" x14ac:dyDescent="0.45">
      <c r="A679" s="4"/>
      <c r="B679" s="4"/>
      <c r="C679" s="4"/>
      <c r="D679" s="4"/>
      <c r="E679" s="4"/>
      <c r="F679" s="4"/>
      <c r="G679" s="4"/>
      <c r="H679" s="4"/>
    </row>
    <row r="680" spans="1:8" ht="18.5" x14ac:dyDescent="0.45">
      <c r="A680" s="4"/>
      <c r="B680" s="4"/>
      <c r="C680" s="4"/>
      <c r="D680" s="4"/>
      <c r="E680" s="4"/>
      <c r="F680" s="4"/>
      <c r="G680" s="4"/>
      <c r="H680" s="4"/>
    </row>
    <row r="681" spans="1:8" ht="18.5" x14ac:dyDescent="0.45">
      <c r="A681" s="4"/>
      <c r="B681" s="4"/>
      <c r="C681" s="4"/>
      <c r="D681" s="4"/>
      <c r="E681" s="4"/>
      <c r="F681" s="4"/>
      <c r="G681" s="4"/>
      <c r="H681" s="4"/>
    </row>
    <row r="682" spans="1:8" ht="18.5" x14ac:dyDescent="0.45">
      <c r="A682" s="4"/>
      <c r="B682" s="4"/>
      <c r="C682" s="4"/>
      <c r="D682" s="4"/>
      <c r="E682" s="4"/>
      <c r="F682" s="4"/>
      <c r="G682" s="4"/>
      <c r="H682" s="4"/>
    </row>
    <row r="683" spans="1:8" ht="18.5" x14ac:dyDescent="0.45">
      <c r="A683" s="4"/>
      <c r="B683" s="4"/>
      <c r="C683" s="4"/>
      <c r="D683" s="4"/>
      <c r="E683" s="4"/>
      <c r="F683" s="4"/>
      <c r="G683" s="4"/>
      <c r="H683" s="4"/>
    </row>
    <row r="684" spans="1:8" ht="18.5" x14ac:dyDescent="0.45">
      <c r="A684" s="4"/>
      <c r="B684" s="4"/>
      <c r="C684" s="4"/>
      <c r="D684" s="4"/>
      <c r="E684" s="4"/>
      <c r="F684" s="4"/>
      <c r="G684" s="4"/>
      <c r="H684" s="4"/>
    </row>
    <row r="685" spans="1:8" ht="18.5" x14ac:dyDescent="0.45">
      <c r="A685" s="4"/>
      <c r="B685" s="4"/>
      <c r="C685" s="4"/>
      <c r="D685" s="4"/>
      <c r="E685" s="4"/>
      <c r="F685" s="4"/>
      <c r="G685" s="4"/>
      <c r="H685" s="4"/>
    </row>
    <row r="686" spans="1:8" ht="18.5" x14ac:dyDescent="0.45">
      <c r="A686" s="4"/>
      <c r="B686" s="4"/>
      <c r="C686" s="4"/>
      <c r="D686" s="4"/>
      <c r="E686" s="4"/>
      <c r="F686" s="4"/>
      <c r="G686" s="4"/>
      <c r="H686" s="4"/>
    </row>
    <row r="687" spans="1:8" ht="18.5" x14ac:dyDescent="0.45">
      <c r="A687" s="4"/>
      <c r="B687" s="4"/>
      <c r="C687" s="4"/>
      <c r="D687" s="4"/>
      <c r="E687" s="4"/>
      <c r="F687" s="4"/>
      <c r="G687" s="4"/>
      <c r="H687" s="4"/>
    </row>
    <row r="688" spans="1:8" ht="18.5" x14ac:dyDescent="0.45">
      <c r="A688" s="4"/>
      <c r="B688" s="4"/>
      <c r="C688" s="4"/>
      <c r="D688" s="4"/>
      <c r="E688" s="4"/>
      <c r="F688" s="4"/>
      <c r="G688" s="4"/>
      <c r="H688" s="4"/>
    </row>
    <row r="689" spans="1:8" ht="18.5" x14ac:dyDescent="0.45">
      <c r="A689" s="4"/>
      <c r="B689" s="4"/>
      <c r="C689" s="4"/>
      <c r="D689" s="4"/>
      <c r="E689" s="4"/>
      <c r="F689" s="4"/>
      <c r="G689" s="4"/>
      <c r="H689" s="4"/>
    </row>
    <row r="690" spans="1:8" ht="18.5" x14ac:dyDescent="0.45">
      <c r="A690" s="4"/>
      <c r="B690" s="4"/>
      <c r="C690" s="4"/>
      <c r="D690" s="4"/>
      <c r="E690" s="4"/>
      <c r="F690" s="4"/>
      <c r="G690" s="4"/>
      <c r="H690" s="4"/>
    </row>
    <row r="691" spans="1:8" ht="18.5" x14ac:dyDescent="0.45">
      <c r="A691" s="4"/>
      <c r="B691" s="4"/>
      <c r="C691" s="4"/>
      <c r="D691" s="4"/>
      <c r="E691" s="4"/>
      <c r="F691" s="4"/>
      <c r="G691" s="4"/>
      <c r="H691" s="4"/>
    </row>
    <row r="692" spans="1:8" ht="18.5" x14ac:dyDescent="0.45">
      <c r="A692" s="4"/>
      <c r="B692" s="4"/>
      <c r="C692" s="4"/>
      <c r="D692" s="4"/>
      <c r="E692" s="4"/>
      <c r="F692" s="4"/>
      <c r="G692" s="4"/>
      <c r="H692" s="4"/>
    </row>
    <row r="693" spans="1:8" ht="18.5" x14ac:dyDescent="0.45">
      <c r="A693" s="4"/>
      <c r="B693" s="4"/>
      <c r="C693" s="4"/>
      <c r="D693" s="4"/>
      <c r="E693" s="4"/>
      <c r="F693" s="4"/>
      <c r="G693" s="4"/>
      <c r="H693" s="4"/>
    </row>
    <row r="694" spans="1:8" ht="18.5" x14ac:dyDescent="0.45">
      <c r="A694" s="4"/>
      <c r="B694" s="4"/>
      <c r="C694" s="4"/>
      <c r="D694" s="4"/>
      <c r="E694" s="4"/>
      <c r="F694" s="4"/>
      <c r="G694" s="4"/>
      <c r="H694" s="4"/>
    </row>
    <row r="695" spans="1:8" ht="18.5" x14ac:dyDescent="0.45">
      <c r="A695" s="4"/>
      <c r="B695" s="4"/>
      <c r="C695" s="4"/>
      <c r="D695" s="4"/>
      <c r="E695" s="4"/>
      <c r="F695" s="4"/>
      <c r="G695" s="4"/>
      <c r="H695" s="4"/>
    </row>
    <row r="696" spans="1:8" ht="18.5" x14ac:dyDescent="0.45">
      <c r="A696" s="4"/>
      <c r="B696" s="4"/>
      <c r="C696" s="4"/>
      <c r="D696" s="4"/>
      <c r="E696" s="4"/>
      <c r="F696" s="4"/>
      <c r="G696" s="4"/>
      <c r="H696" s="4"/>
    </row>
    <row r="697" spans="1:8" ht="18.5" x14ac:dyDescent="0.45">
      <c r="A697" s="4"/>
      <c r="B697" s="4"/>
      <c r="C697" s="4"/>
      <c r="D697" s="4"/>
      <c r="E697" s="4"/>
      <c r="F697" s="4"/>
      <c r="G697" s="4"/>
      <c r="H697" s="4"/>
    </row>
    <row r="698" spans="1:8" ht="18.5" x14ac:dyDescent="0.45">
      <c r="A698" s="4"/>
      <c r="B698" s="4"/>
      <c r="C698" s="4"/>
      <c r="D698" s="4"/>
      <c r="E698" s="4"/>
      <c r="F698" s="4"/>
      <c r="G698" s="4"/>
      <c r="H698" s="4"/>
    </row>
    <row r="699" spans="1:8" ht="18.5" x14ac:dyDescent="0.45">
      <c r="A699" s="4"/>
      <c r="B699" s="4"/>
      <c r="C699" s="4"/>
      <c r="D699" s="4"/>
      <c r="E699" s="4"/>
      <c r="F699" s="4"/>
      <c r="G699" s="4"/>
      <c r="H699" s="4"/>
    </row>
    <row r="700" spans="1:8" ht="18.5" x14ac:dyDescent="0.45">
      <c r="A700" s="4"/>
      <c r="B700" s="4"/>
      <c r="C700" s="4"/>
      <c r="D700" s="4"/>
      <c r="E700" s="4"/>
      <c r="F700" s="4"/>
      <c r="G700" s="4"/>
      <c r="H700" s="4"/>
    </row>
    <row r="701" spans="1:8" ht="18.5" x14ac:dyDescent="0.45">
      <c r="A701" s="4"/>
      <c r="B701" s="4"/>
      <c r="C701" s="4"/>
      <c r="D701" s="4"/>
      <c r="E701" s="4"/>
      <c r="F701" s="4"/>
      <c r="G701" s="4"/>
      <c r="H701" s="4"/>
    </row>
    <row r="702" spans="1:8" ht="18.5" x14ac:dyDescent="0.45">
      <c r="A702" s="4"/>
      <c r="B702" s="4"/>
      <c r="C702" s="4"/>
      <c r="D702" s="4"/>
      <c r="E702" s="4"/>
      <c r="F702" s="4"/>
      <c r="G702" s="4"/>
      <c r="H702" s="4"/>
    </row>
    <row r="703" spans="1:8" ht="18.5" x14ac:dyDescent="0.45">
      <c r="A703" s="4"/>
      <c r="B703" s="4"/>
      <c r="C703" s="4"/>
      <c r="D703" s="4"/>
      <c r="E703" s="4"/>
      <c r="F703" s="4"/>
      <c r="G703" s="4"/>
      <c r="H703" s="4"/>
    </row>
    <row r="704" spans="1:8" ht="18.5" x14ac:dyDescent="0.45">
      <c r="A704" s="4"/>
      <c r="B704" s="4"/>
      <c r="C704" s="4"/>
      <c r="D704" s="4"/>
      <c r="E704" s="4"/>
      <c r="F704" s="4"/>
      <c r="G704" s="4"/>
      <c r="H704" s="4"/>
    </row>
    <row r="705" spans="1:8" ht="18.5" x14ac:dyDescent="0.45">
      <c r="A705" s="4"/>
      <c r="B705" s="4"/>
      <c r="C705" s="4"/>
      <c r="D705" s="4"/>
      <c r="E705" s="4"/>
      <c r="F705" s="4"/>
      <c r="G705" s="4"/>
      <c r="H705" s="4"/>
    </row>
    <row r="706" spans="1:8" ht="18.5" x14ac:dyDescent="0.45">
      <c r="A706" s="4"/>
      <c r="B706" s="4"/>
      <c r="C706" s="4"/>
      <c r="D706" s="4"/>
      <c r="E706" s="4"/>
      <c r="F706" s="4"/>
      <c r="G706" s="4"/>
      <c r="H706" s="4"/>
    </row>
    <row r="707" spans="1:8" ht="18.5" x14ac:dyDescent="0.45">
      <c r="A707" s="4"/>
      <c r="B707" s="4"/>
      <c r="C707" s="4"/>
      <c r="D707" s="4"/>
      <c r="E707" s="4"/>
      <c r="F707" s="4"/>
      <c r="G707" s="4"/>
      <c r="H707" s="4"/>
    </row>
    <row r="708" spans="1:8" ht="18.5" x14ac:dyDescent="0.45">
      <c r="A708" s="4"/>
      <c r="B708" s="4"/>
      <c r="C708" s="4"/>
      <c r="D708" s="4"/>
      <c r="E708" s="4"/>
      <c r="F708" s="4"/>
      <c r="G708" s="4"/>
      <c r="H708" s="4"/>
    </row>
    <row r="709" spans="1:8" ht="18.5" x14ac:dyDescent="0.45">
      <c r="A709" s="4"/>
      <c r="B709" s="4"/>
      <c r="C709" s="4"/>
      <c r="D709" s="4"/>
      <c r="E709" s="4"/>
      <c r="F709" s="4"/>
      <c r="G709" s="4"/>
      <c r="H709" s="4"/>
    </row>
    <row r="710" spans="1:8" ht="18.5" x14ac:dyDescent="0.45">
      <c r="A710" s="4"/>
      <c r="B710" s="4"/>
      <c r="C710" s="4"/>
      <c r="D710" s="4"/>
      <c r="E710" s="4"/>
      <c r="F710" s="4"/>
      <c r="G710" s="4"/>
      <c r="H710" s="4"/>
    </row>
    <row r="711" spans="1:8" ht="18.5" x14ac:dyDescent="0.45">
      <c r="A711" s="4"/>
      <c r="B711" s="4"/>
      <c r="C711" s="4"/>
      <c r="D711" s="4"/>
      <c r="E711" s="4"/>
      <c r="F711" s="4"/>
      <c r="G711" s="4"/>
      <c r="H711" s="4"/>
    </row>
    <row r="712" spans="1:8" ht="18.5" x14ac:dyDescent="0.45">
      <c r="A712" s="4"/>
      <c r="B712" s="4"/>
      <c r="C712" s="4"/>
      <c r="D712" s="4"/>
      <c r="E712" s="4"/>
      <c r="F712" s="4"/>
      <c r="G712" s="4"/>
      <c r="H712" s="4"/>
    </row>
    <row r="713" spans="1:8" ht="18.5" x14ac:dyDescent="0.45">
      <c r="A713" s="4"/>
      <c r="B713" s="4"/>
      <c r="C713" s="4"/>
      <c r="D713" s="4"/>
      <c r="E713" s="4"/>
      <c r="F713" s="4"/>
      <c r="G713" s="4"/>
      <c r="H713" s="4"/>
    </row>
    <row r="714" spans="1:8" ht="18.5" x14ac:dyDescent="0.45">
      <c r="A714" s="4"/>
      <c r="B714" s="4"/>
      <c r="C714" s="4"/>
      <c r="D714" s="4"/>
      <c r="E714" s="4"/>
      <c r="F714" s="4"/>
      <c r="G714" s="4"/>
      <c r="H714" s="4"/>
    </row>
    <row r="715" spans="1:8" ht="18.5" x14ac:dyDescent="0.45">
      <c r="A715" s="4"/>
      <c r="B715" s="4"/>
      <c r="C715" s="4"/>
      <c r="D715" s="4"/>
      <c r="E715" s="4"/>
      <c r="F715" s="4"/>
      <c r="G715" s="4"/>
      <c r="H715" s="4"/>
    </row>
    <row r="716" spans="1:8" ht="18.5" x14ac:dyDescent="0.45">
      <c r="A716" s="4"/>
      <c r="B716" s="4"/>
      <c r="C716" s="4"/>
      <c r="D716" s="4"/>
      <c r="E716" s="4"/>
      <c r="F716" s="4"/>
      <c r="G716" s="4"/>
      <c r="H716" s="4"/>
    </row>
    <row r="717" spans="1:8" ht="18.5" x14ac:dyDescent="0.45">
      <c r="A717" s="4"/>
      <c r="B717" s="4"/>
      <c r="C717" s="4"/>
      <c r="D717" s="4"/>
      <c r="E717" s="4"/>
      <c r="F717" s="4"/>
      <c r="G717" s="4"/>
      <c r="H717" s="4"/>
    </row>
    <row r="718" spans="1:8" ht="18.5" x14ac:dyDescent="0.45">
      <c r="A718" s="4"/>
      <c r="B718" s="4"/>
      <c r="C718" s="4"/>
      <c r="D718" s="4"/>
      <c r="E718" s="4"/>
      <c r="F718" s="4"/>
      <c r="G718" s="4"/>
      <c r="H718" s="4"/>
    </row>
    <row r="719" spans="1:8" ht="18.5" x14ac:dyDescent="0.45">
      <c r="A719" s="4"/>
      <c r="B719" s="4"/>
      <c r="C719" s="4"/>
      <c r="D719" s="4"/>
      <c r="E719" s="4"/>
      <c r="F719" s="4"/>
      <c r="G719" s="4"/>
      <c r="H719" s="4"/>
    </row>
    <row r="720" spans="1:8" ht="18.5" x14ac:dyDescent="0.45">
      <c r="A720" s="4"/>
      <c r="B720" s="4"/>
      <c r="C720" s="4"/>
      <c r="D720" s="4"/>
      <c r="E720" s="4"/>
      <c r="F720" s="4"/>
      <c r="G720" s="4"/>
      <c r="H720" s="4"/>
    </row>
    <row r="721" spans="1:8" ht="18.5" x14ac:dyDescent="0.45">
      <c r="A721" s="4"/>
      <c r="B721" s="4"/>
      <c r="C721" s="4"/>
      <c r="D721" s="4"/>
      <c r="E721" s="4"/>
      <c r="F721" s="4"/>
      <c r="G721" s="4"/>
      <c r="H721" s="4"/>
    </row>
    <row r="722" spans="1:8" ht="18.5" x14ac:dyDescent="0.45">
      <c r="A722" s="4"/>
      <c r="B722" s="4"/>
      <c r="C722" s="4"/>
      <c r="D722" s="4"/>
      <c r="E722" s="4"/>
      <c r="F722" s="4"/>
      <c r="G722" s="4"/>
      <c r="H722" s="4"/>
    </row>
    <row r="723" spans="1:8" ht="18.5" x14ac:dyDescent="0.45">
      <c r="A723" s="4"/>
      <c r="B723" s="4"/>
      <c r="C723" s="4"/>
      <c r="D723" s="4"/>
      <c r="E723" s="4"/>
      <c r="F723" s="4"/>
      <c r="G723" s="4"/>
      <c r="H723" s="4"/>
    </row>
    <row r="724" spans="1:8" ht="18.5" x14ac:dyDescent="0.45">
      <c r="A724" s="4"/>
      <c r="B724" s="4"/>
      <c r="C724" s="4"/>
      <c r="D724" s="4"/>
      <c r="E724" s="4"/>
      <c r="F724" s="4"/>
      <c r="G724" s="4"/>
      <c r="H724" s="4"/>
    </row>
    <row r="725" spans="1:8" ht="18.5" x14ac:dyDescent="0.45">
      <c r="A725" s="4"/>
      <c r="B725" s="4"/>
      <c r="C725" s="4"/>
      <c r="D725" s="4"/>
      <c r="E725" s="4"/>
      <c r="F725" s="4"/>
      <c r="G725" s="4"/>
      <c r="H725" s="4"/>
    </row>
    <row r="726" spans="1:8" ht="18.5" x14ac:dyDescent="0.45">
      <c r="A726" s="4"/>
      <c r="B726" s="4"/>
      <c r="C726" s="4"/>
      <c r="D726" s="4"/>
      <c r="E726" s="4"/>
      <c r="F726" s="4"/>
      <c r="G726" s="4"/>
      <c r="H726" s="4"/>
    </row>
    <row r="727" spans="1:8" ht="18.5" x14ac:dyDescent="0.45">
      <c r="A727" s="4"/>
      <c r="B727" s="4"/>
      <c r="C727" s="4"/>
      <c r="D727" s="4"/>
      <c r="E727" s="4"/>
      <c r="F727" s="4"/>
      <c r="G727" s="4"/>
      <c r="H727" s="4"/>
    </row>
    <row r="728" spans="1:8" ht="18.5" x14ac:dyDescent="0.45">
      <c r="A728" s="4"/>
      <c r="B728" s="4"/>
      <c r="C728" s="4"/>
      <c r="D728" s="4"/>
      <c r="E728" s="4"/>
      <c r="F728" s="4"/>
      <c r="G728" s="4"/>
      <c r="H728" s="4"/>
    </row>
    <row r="729" spans="1:8" ht="18.5" x14ac:dyDescent="0.45">
      <c r="A729" s="4"/>
      <c r="B729" s="4"/>
      <c r="C729" s="4"/>
      <c r="D729" s="4"/>
      <c r="E729" s="4"/>
      <c r="F729" s="4"/>
      <c r="G729" s="4"/>
      <c r="H729" s="4"/>
    </row>
    <row r="730" spans="1:8" ht="18.5" x14ac:dyDescent="0.45">
      <c r="A730" s="4"/>
      <c r="B730" s="4"/>
      <c r="C730" s="4"/>
      <c r="D730" s="4"/>
      <c r="E730" s="4"/>
      <c r="F730" s="4"/>
      <c r="G730" s="4"/>
      <c r="H730" s="4"/>
    </row>
    <row r="731" spans="1:8" ht="18.5" x14ac:dyDescent="0.45">
      <c r="A731" s="4"/>
      <c r="B731" s="4"/>
      <c r="C731" s="4"/>
      <c r="D731" s="4"/>
      <c r="E731" s="4"/>
      <c r="F731" s="4"/>
      <c r="G731" s="4"/>
      <c r="H731" s="4"/>
    </row>
    <row r="732" spans="1:8" ht="18.5" x14ac:dyDescent="0.45">
      <c r="A732" s="4"/>
      <c r="B732" s="4"/>
      <c r="C732" s="4"/>
      <c r="D732" s="4"/>
      <c r="E732" s="4"/>
      <c r="F732" s="4"/>
      <c r="G732" s="4"/>
      <c r="H732" s="4"/>
    </row>
    <row r="733" spans="1:8" ht="18.5" x14ac:dyDescent="0.45">
      <c r="A733" s="4"/>
      <c r="B733" s="4"/>
      <c r="C733" s="4"/>
      <c r="D733" s="4"/>
      <c r="E733" s="4"/>
      <c r="F733" s="4"/>
      <c r="G733" s="4"/>
      <c r="H733" s="4"/>
    </row>
    <row r="734" spans="1:8" ht="18.5" x14ac:dyDescent="0.45">
      <c r="A734" s="4"/>
      <c r="B734" s="4"/>
      <c r="C734" s="4"/>
      <c r="D734" s="4"/>
      <c r="E734" s="4"/>
      <c r="F734" s="4"/>
      <c r="G734" s="4"/>
      <c r="H734" s="4"/>
    </row>
    <row r="735" spans="1:8" ht="18.5" x14ac:dyDescent="0.45">
      <c r="A735" s="4"/>
      <c r="B735" s="4"/>
      <c r="C735" s="4"/>
      <c r="D735" s="4"/>
      <c r="E735" s="4"/>
      <c r="F735" s="4"/>
      <c r="G735" s="4"/>
      <c r="H735" s="4"/>
    </row>
    <row r="736" spans="1:8" ht="18.5" x14ac:dyDescent="0.45">
      <c r="A736" s="4"/>
      <c r="B736" s="4"/>
      <c r="C736" s="4"/>
      <c r="D736" s="4"/>
      <c r="E736" s="4"/>
      <c r="F736" s="4"/>
      <c r="G736" s="4"/>
      <c r="H736" s="4"/>
    </row>
    <row r="737" spans="1:8" ht="18.5" x14ac:dyDescent="0.45">
      <c r="A737" s="4"/>
      <c r="B737" s="4"/>
      <c r="C737" s="4"/>
      <c r="D737" s="4"/>
      <c r="E737" s="4"/>
      <c r="F737" s="4"/>
      <c r="G737" s="4"/>
      <c r="H737" s="4"/>
    </row>
    <row r="738" spans="1:8" ht="18.5" x14ac:dyDescent="0.45">
      <c r="A738" s="4"/>
      <c r="B738" s="4"/>
      <c r="C738" s="4"/>
      <c r="D738" s="4"/>
      <c r="E738" s="4"/>
      <c r="F738" s="4"/>
      <c r="G738" s="4"/>
      <c r="H738" s="4"/>
    </row>
    <row r="739" spans="1:8" ht="18.5" x14ac:dyDescent="0.45">
      <c r="A739" s="4"/>
      <c r="B739" s="4"/>
      <c r="C739" s="4"/>
      <c r="D739" s="4"/>
      <c r="E739" s="4"/>
      <c r="F739" s="4"/>
      <c r="G739" s="4"/>
      <c r="H739" s="4"/>
    </row>
    <row r="740" spans="1:8" ht="18.5" x14ac:dyDescent="0.45">
      <c r="A740" s="4"/>
      <c r="B740" s="4"/>
      <c r="C740" s="4"/>
      <c r="D740" s="4"/>
      <c r="E740" s="4"/>
      <c r="F740" s="4"/>
      <c r="G740" s="4"/>
      <c r="H740" s="4"/>
    </row>
    <row r="741" spans="1:8" ht="18.5" x14ac:dyDescent="0.45">
      <c r="A741" s="4"/>
      <c r="B741" s="4"/>
      <c r="C741" s="4"/>
      <c r="D741" s="4"/>
      <c r="E741" s="4"/>
      <c r="F741" s="4"/>
      <c r="G741" s="4"/>
      <c r="H741" s="4"/>
    </row>
    <row r="742" spans="1:8" ht="18.5" x14ac:dyDescent="0.45">
      <c r="A742" s="4"/>
      <c r="B742" s="4"/>
      <c r="C742" s="4"/>
      <c r="D742" s="4"/>
      <c r="E742" s="4"/>
      <c r="F742" s="4"/>
      <c r="G742" s="4"/>
      <c r="H742" s="4"/>
    </row>
    <row r="743" spans="1:8" ht="18.5" x14ac:dyDescent="0.45">
      <c r="A743" s="4"/>
      <c r="B743" s="4"/>
      <c r="C743" s="4"/>
      <c r="D743" s="4"/>
      <c r="E743" s="4"/>
      <c r="F743" s="4"/>
      <c r="G743" s="4"/>
      <c r="H743" s="4"/>
    </row>
    <row r="744" spans="1:8" ht="18.5" x14ac:dyDescent="0.45">
      <c r="A744" s="4"/>
      <c r="B744" s="4"/>
      <c r="C744" s="4"/>
      <c r="D744" s="4"/>
      <c r="E744" s="4"/>
      <c r="F744" s="4"/>
      <c r="G744" s="4"/>
      <c r="H744" s="4"/>
    </row>
    <row r="745" spans="1:8" ht="18.5" x14ac:dyDescent="0.45">
      <c r="A745" s="4"/>
      <c r="B745" s="4"/>
      <c r="C745" s="4"/>
      <c r="D745" s="4"/>
      <c r="E745" s="4"/>
      <c r="F745" s="4"/>
      <c r="G745" s="4"/>
      <c r="H745" s="4"/>
    </row>
    <row r="746" spans="1:8" ht="18.5" x14ac:dyDescent="0.45">
      <c r="A746" s="4"/>
      <c r="B746" s="4"/>
      <c r="C746" s="4"/>
      <c r="D746" s="4"/>
      <c r="E746" s="4"/>
      <c r="F746" s="4"/>
      <c r="G746" s="4"/>
      <c r="H746" s="4"/>
    </row>
    <row r="747" spans="1:8" ht="18.5" x14ac:dyDescent="0.45">
      <c r="A747" s="4"/>
      <c r="B747" s="4"/>
      <c r="C747" s="4"/>
      <c r="D747" s="4"/>
      <c r="E747" s="4"/>
      <c r="F747" s="4"/>
      <c r="G747" s="4"/>
      <c r="H747" s="4"/>
    </row>
    <row r="748" spans="1:8" ht="18.5" x14ac:dyDescent="0.45">
      <c r="A748" s="4"/>
      <c r="B748" s="4"/>
      <c r="C748" s="4"/>
      <c r="D748" s="4"/>
      <c r="E748" s="4"/>
      <c r="F748" s="4"/>
      <c r="G748" s="4"/>
      <c r="H748" s="4"/>
    </row>
    <row r="749" spans="1:8" ht="18.5" x14ac:dyDescent="0.45">
      <c r="A749" s="4"/>
      <c r="B749" s="4"/>
      <c r="C749" s="4"/>
      <c r="D749" s="4"/>
      <c r="E749" s="4"/>
      <c r="F749" s="4"/>
      <c r="G749" s="4"/>
      <c r="H749" s="4"/>
    </row>
    <row r="750" spans="1:8" ht="18.5" x14ac:dyDescent="0.45">
      <c r="A750" s="4"/>
      <c r="B750" s="4"/>
      <c r="C750" s="4"/>
      <c r="D750" s="4"/>
      <c r="E750" s="4"/>
      <c r="F750" s="4"/>
      <c r="G750" s="4"/>
      <c r="H750" s="4"/>
    </row>
    <row r="751" spans="1:8" ht="18.5" x14ac:dyDescent="0.45">
      <c r="A751" s="4"/>
      <c r="B751" s="4"/>
      <c r="C751" s="4"/>
      <c r="D751" s="4"/>
      <c r="E751" s="4"/>
      <c r="F751" s="4"/>
      <c r="G751" s="4"/>
      <c r="H751" s="4"/>
    </row>
    <row r="752" spans="1:8" ht="18.5" x14ac:dyDescent="0.45">
      <c r="A752" s="4"/>
      <c r="B752" s="4"/>
      <c r="C752" s="4"/>
      <c r="D752" s="4"/>
      <c r="E752" s="4"/>
      <c r="F752" s="4"/>
      <c r="G752" s="4"/>
      <c r="H752" s="4"/>
    </row>
    <row r="753" spans="1:8" ht="18.5" x14ac:dyDescent="0.45">
      <c r="A753" s="4"/>
      <c r="B753" s="4"/>
      <c r="C753" s="4"/>
      <c r="D753" s="4"/>
      <c r="E753" s="4"/>
      <c r="F753" s="4"/>
      <c r="G753" s="4"/>
      <c r="H753" s="4"/>
    </row>
    <row r="754" spans="1:8" ht="18.5" x14ac:dyDescent="0.45">
      <c r="A754" s="4"/>
      <c r="B754" s="4"/>
      <c r="C754" s="4"/>
      <c r="D754" s="4"/>
      <c r="E754" s="4"/>
      <c r="F754" s="4"/>
      <c r="G754" s="4"/>
      <c r="H754" s="4"/>
    </row>
    <row r="755" spans="1:8" ht="18.5" x14ac:dyDescent="0.45">
      <c r="A755" s="4"/>
      <c r="B755" s="4"/>
      <c r="C755" s="4"/>
      <c r="D755" s="4"/>
      <c r="E755" s="4"/>
      <c r="F755" s="4"/>
      <c r="G755" s="4"/>
      <c r="H755" s="4"/>
    </row>
    <row r="756" spans="1:8" ht="18.5" x14ac:dyDescent="0.45">
      <c r="A756" s="4"/>
      <c r="B756" s="4"/>
      <c r="C756" s="4"/>
      <c r="D756" s="4"/>
      <c r="E756" s="4"/>
      <c r="F756" s="4"/>
      <c r="G756" s="4"/>
      <c r="H756" s="4"/>
    </row>
    <row r="757" spans="1:8" ht="18.5" x14ac:dyDescent="0.45">
      <c r="A757" s="4"/>
      <c r="B757" s="4"/>
      <c r="C757" s="4"/>
      <c r="D757" s="4"/>
      <c r="E757" s="4"/>
      <c r="F757" s="4"/>
      <c r="G757" s="4"/>
      <c r="H757" s="4"/>
    </row>
    <row r="758" spans="1:8" ht="18.5" x14ac:dyDescent="0.45">
      <c r="A758" s="4"/>
      <c r="B758" s="4"/>
      <c r="C758" s="4"/>
      <c r="D758" s="4"/>
      <c r="E758" s="4"/>
      <c r="F758" s="4"/>
      <c r="G758" s="4"/>
      <c r="H758" s="4"/>
    </row>
    <row r="759" spans="1:8" ht="18.5" x14ac:dyDescent="0.45">
      <c r="A759" s="4"/>
      <c r="B759" s="4"/>
      <c r="C759" s="4"/>
      <c r="D759" s="4"/>
      <c r="E759" s="4"/>
      <c r="F759" s="4"/>
      <c r="G759" s="4"/>
      <c r="H759" s="4"/>
    </row>
    <row r="760" spans="1:8" ht="18.5" x14ac:dyDescent="0.45">
      <c r="A760" s="4"/>
      <c r="B760" s="4"/>
      <c r="C760" s="4"/>
      <c r="D760" s="4"/>
      <c r="E760" s="4"/>
      <c r="F760" s="4"/>
      <c r="G760" s="4"/>
      <c r="H760" s="4"/>
    </row>
    <row r="761" spans="1:8" ht="18.5" x14ac:dyDescent="0.45">
      <c r="A761" s="4"/>
      <c r="B761" s="4"/>
      <c r="C761" s="4"/>
      <c r="D761" s="4"/>
      <c r="E761" s="4"/>
      <c r="F761" s="4"/>
      <c r="G761" s="4"/>
      <c r="H761" s="4"/>
    </row>
    <row r="762" spans="1:8" ht="18.5" x14ac:dyDescent="0.45">
      <c r="A762" s="4"/>
      <c r="B762" s="4"/>
      <c r="C762" s="4"/>
      <c r="D762" s="4"/>
      <c r="E762" s="4"/>
      <c r="F762" s="4"/>
      <c r="G762" s="4"/>
      <c r="H762" s="4"/>
    </row>
    <row r="763" spans="1:8" ht="18.5" x14ac:dyDescent="0.45">
      <c r="A763" s="4"/>
      <c r="B763" s="4"/>
      <c r="C763" s="4"/>
      <c r="D763" s="4"/>
      <c r="E763" s="4"/>
      <c r="F763" s="4"/>
      <c r="G763" s="4"/>
      <c r="H763" s="4"/>
    </row>
    <row r="764" spans="1:8" ht="18.5" x14ac:dyDescent="0.45">
      <c r="A764" s="4"/>
      <c r="B764" s="4"/>
      <c r="C764" s="4"/>
      <c r="D764" s="4"/>
      <c r="E764" s="4"/>
      <c r="F764" s="4"/>
      <c r="G764" s="4"/>
      <c r="H764" s="4"/>
    </row>
    <row r="765" spans="1:8" ht="18.5" x14ac:dyDescent="0.45">
      <c r="A765" s="4"/>
      <c r="B765" s="4"/>
      <c r="C765" s="4"/>
      <c r="D765" s="4"/>
      <c r="E765" s="4"/>
      <c r="F765" s="4"/>
      <c r="G765" s="4"/>
      <c r="H765" s="4"/>
    </row>
    <row r="766" spans="1:8" ht="18.5" x14ac:dyDescent="0.45">
      <c r="A766" s="4"/>
      <c r="B766" s="4"/>
      <c r="C766" s="4"/>
      <c r="D766" s="4"/>
      <c r="E766" s="4"/>
      <c r="F766" s="4"/>
      <c r="G766" s="4"/>
      <c r="H766" s="4"/>
    </row>
    <row r="767" spans="1:8" ht="18.5" x14ac:dyDescent="0.45">
      <c r="A767" s="4"/>
      <c r="B767" s="4"/>
      <c r="C767" s="4"/>
      <c r="D767" s="4"/>
      <c r="E767" s="4"/>
      <c r="F767" s="4"/>
      <c r="G767" s="4"/>
      <c r="H767" s="4"/>
    </row>
    <row r="768" spans="1:8" ht="18.5" x14ac:dyDescent="0.45">
      <c r="A768" s="4"/>
      <c r="B768" s="4"/>
      <c r="C768" s="4"/>
      <c r="D768" s="4"/>
      <c r="E768" s="4"/>
      <c r="F768" s="4"/>
      <c r="G768" s="4"/>
      <c r="H768" s="4"/>
    </row>
    <row r="769" spans="1:8" ht="18.5" x14ac:dyDescent="0.45">
      <c r="A769" s="4"/>
      <c r="B769" s="4"/>
      <c r="C769" s="4"/>
      <c r="D769" s="4"/>
      <c r="E769" s="4"/>
      <c r="F769" s="4"/>
      <c r="G769" s="4"/>
      <c r="H769" s="4"/>
    </row>
    <row r="770" spans="1:8" ht="18.5" x14ac:dyDescent="0.45">
      <c r="A770" s="4"/>
      <c r="B770" s="4"/>
      <c r="C770" s="4"/>
      <c r="D770" s="4"/>
      <c r="E770" s="4"/>
      <c r="F770" s="4"/>
      <c r="G770" s="4"/>
      <c r="H770" s="4"/>
    </row>
    <row r="771" spans="1:8" ht="18.5" x14ac:dyDescent="0.45">
      <c r="A771" s="4"/>
      <c r="B771" s="4"/>
      <c r="C771" s="4"/>
      <c r="D771" s="4"/>
      <c r="E771" s="4"/>
      <c r="F771" s="4"/>
      <c r="G771" s="4"/>
      <c r="H771" s="4"/>
    </row>
    <row r="772" spans="1:8" ht="18.5" x14ac:dyDescent="0.45">
      <c r="A772" s="4"/>
      <c r="B772" s="4"/>
      <c r="C772" s="4"/>
      <c r="D772" s="4"/>
      <c r="E772" s="4"/>
      <c r="F772" s="4"/>
      <c r="G772" s="4"/>
      <c r="H772" s="4"/>
    </row>
    <row r="773" spans="1:8" ht="18.5" x14ac:dyDescent="0.45">
      <c r="A773" s="4"/>
      <c r="B773" s="4"/>
      <c r="C773" s="4"/>
      <c r="D773" s="4"/>
      <c r="E773" s="4"/>
      <c r="F773" s="4"/>
      <c r="G773" s="4"/>
      <c r="H773" s="4"/>
    </row>
    <row r="774" spans="1:8" ht="18.5" x14ac:dyDescent="0.45">
      <c r="A774" s="4"/>
      <c r="B774" s="4"/>
      <c r="C774" s="4"/>
      <c r="D774" s="4"/>
      <c r="E774" s="4"/>
      <c r="F774" s="4"/>
      <c r="G774" s="4"/>
      <c r="H774" s="4"/>
    </row>
    <row r="775" spans="1:8" ht="18.5" x14ac:dyDescent="0.45">
      <c r="A775" s="4"/>
      <c r="B775" s="4"/>
      <c r="C775" s="4"/>
      <c r="D775" s="4"/>
      <c r="E775" s="4"/>
      <c r="F775" s="4"/>
      <c r="G775" s="4"/>
      <c r="H775" s="4"/>
    </row>
    <row r="776" spans="1:8" ht="18.5" x14ac:dyDescent="0.45">
      <c r="A776" s="4"/>
      <c r="B776" s="4"/>
      <c r="C776" s="4"/>
      <c r="D776" s="4"/>
      <c r="E776" s="4"/>
      <c r="F776" s="4"/>
      <c r="G776" s="4"/>
      <c r="H776" s="4"/>
    </row>
    <row r="777" spans="1:8" ht="18.5" x14ac:dyDescent="0.45">
      <c r="A777" s="4"/>
      <c r="B777" s="4"/>
      <c r="C777" s="4"/>
      <c r="D777" s="4"/>
      <c r="E777" s="4"/>
      <c r="F777" s="4"/>
      <c r="G777" s="4"/>
      <c r="H777" s="4"/>
    </row>
    <row r="778" spans="1:8" ht="18.5" x14ac:dyDescent="0.45">
      <c r="A778" s="4"/>
      <c r="B778" s="4"/>
      <c r="C778" s="4"/>
      <c r="D778" s="4"/>
      <c r="E778" s="4"/>
      <c r="F778" s="4"/>
      <c r="G778" s="4"/>
      <c r="H778" s="4"/>
    </row>
    <row r="779" spans="1:8" ht="18.5" x14ac:dyDescent="0.45">
      <c r="A779" s="4"/>
      <c r="B779" s="4"/>
      <c r="C779" s="4"/>
      <c r="D779" s="4"/>
      <c r="E779" s="4"/>
      <c r="F779" s="4"/>
      <c r="G779" s="4"/>
      <c r="H779" s="4"/>
    </row>
    <row r="780" spans="1:8" ht="18.5" x14ac:dyDescent="0.45">
      <c r="A780" s="4"/>
      <c r="B780" s="4"/>
      <c r="C780" s="4"/>
      <c r="D780" s="4"/>
      <c r="E780" s="4"/>
      <c r="F780" s="4"/>
      <c r="G780" s="4"/>
      <c r="H780" s="4"/>
    </row>
    <row r="781" spans="1:8" ht="18.5" x14ac:dyDescent="0.45">
      <c r="A781" s="4"/>
      <c r="B781" s="4"/>
      <c r="C781" s="4"/>
      <c r="D781" s="4"/>
      <c r="E781" s="4"/>
      <c r="F781" s="4"/>
      <c r="G781" s="4"/>
      <c r="H781" s="4"/>
    </row>
    <row r="782" spans="1:8" ht="18.5" x14ac:dyDescent="0.45">
      <c r="A782" s="4"/>
      <c r="B782" s="4"/>
      <c r="C782" s="4"/>
      <c r="D782" s="4"/>
      <c r="E782" s="4"/>
      <c r="F782" s="4"/>
      <c r="G782" s="4"/>
      <c r="H782" s="4"/>
    </row>
    <row r="783" spans="1:8" ht="18.5" x14ac:dyDescent="0.45">
      <c r="A783" s="4"/>
      <c r="B783" s="4"/>
      <c r="C783" s="4"/>
      <c r="D783" s="4"/>
      <c r="E783" s="4"/>
      <c r="F783" s="4"/>
      <c r="G783" s="4"/>
      <c r="H783" s="4"/>
    </row>
    <row r="784" spans="1:8" ht="18.5" x14ac:dyDescent="0.45">
      <c r="A784" s="4"/>
      <c r="B784" s="4"/>
      <c r="C784" s="4"/>
      <c r="D784" s="4"/>
      <c r="E784" s="4"/>
      <c r="F784" s="4"/>
      <c r="G784" s="4"/>
      <c r="H784" s="4"/>
    </row>
    <row r="785" spans="1:8" ht="18.5" x14ac:dyDescent="0.45">
      <c r="A785" s="4"/>
      <c r="B785" s="4"/>
      <c r="C785" s="4"/>
      <c r="D785" s="4"/>
      <c r="E785" s="4"/>
      <c r="F785" s="4"/>
      <c r="G785" s="4"/>
      <c r="H785" s="4"/>
    </row>
    <row r="786" spans="1:8" ht="18.5" x14ac:dyDescent="0.45">
      <c r="A786" s="4"/>
      <c r="B786" s="4"/>
      <c r="C786" s="4"/>
      <c r="D786" s="4"/>
      <c r="E786" s="4"/>
      <c r="F786" s="4"/>
      <c r="G786" s="4"/>
      <c r="H786" s="4"/>
    </row>
    <row r="787" spans="1:8" ht="18.5" x14ac:dyDescent="0.45">
      <c r="A787" s="4"/>
      <c r="B787" s="4"/>
      <c r="C787" s="4"/>
      <c r="D787" s="4"/>
      <c r="E787" s="4"/>
      <c r="F787" s="4"/>
      <c r="G787" s="4"/>
      <c r="H787" s="4"/>
    </row>
    <row r="788" spans="1:8" ht="18.5" x14ac:dyDescent="0.45">
      <c r="A788" s="4"/>
      <c r="B788" s="4"/>
      <c r="C788" s="4"/>
      <c r="D788" s="4"/>
      <c r="E788" s="4"/>
      <c r="F788" s="4"/>
      <c r="G788" s="4"/>
      <c r="H788" s="4"/>
    </row>
    <row r="789" spans="1:8" ht="18.5" x14ac:dyDescent="0.45">
      <c r="A789" s="4"/>
      <c r="B789" s="4"/>
      <c r="C789" s="4"/>
      <c r="D789" s="4"/>
      <c r="E789" s="4"/>
      <c r="F789" s="4"/>
      <c r="G789" s="4"/>
      <c r="H789" s="4"/>
    </row>
    <row r="790" spans="1:8" ht="18.5" x14ac:dyDescent="0.45">
      <c r="A790" s="4"/>
      <c r="B790" s="4"/>
      <c r="C790" s="4"/>
      <c r="D790" s="4"/>
      <c r="E790" s="4"/>
      <c r="F790" s="4"/>
      <c r="G790" s="4"/>
      <c r="H790" s="4"/>
    </row>
    <row r="791" spans="1:8" ht="18.5" x14ac:dyDescent="0.45">
      <c r="A791" s="4"/>
      <c r="B791" s="4"/>
      <c r="C791" s="4"/>
      <c r="D791" s="4"/>
      <c r="E791" s="4"/>
      <c r="F791" s="4"/>
      <c r="G791" s="4"/>
      <c r="H791" s="4"/>
    </row>
    <row r="792" spans="1:8" ht="18.5" x14ac:dyDescent="0.45">
      <c r="A792" s="4"/>
      <c r="B792" s="4"/>
      <c r="C792" s="4"/>
      <c r="D792" s="4"/>
      <c r="E792" s="4"/>
      <c r="F792" s="4"/>
      <c r="G792" s="4"/>
      <c r="H792" s="4"/>
    </row>
    <row r="793" spans="1:8" ht="18.5" x14ac:dyDescent="0.45">
      <c r="A793" s="4"/>
      <c r="B793" s="4"/>
      <c r="C793" s="4"/>
      <c r="D793" s="4"/>
      <c r="E793" s="4"/>
      <c r="F793" s="4"/>
      <c r="G793" s="4"/>
      <c r="H793" s="4"/>
    </row>
    <row r="794" spans="1:8" ht="18.5" x14ac:dyDescent="0.45">
      <c r="A794" s="4"/>
      <c r="B794" s="4"/>
      <c r="C794" s="4"/>
      <c r="D794" s="4"/>
      <c r="E794" s="4"/>
      <c r="F794" s="4"/>
      <c r="G794" s="4"/>
      <c r="H794" s="4"/>
    </row>
    <row r="795" spans="1:8" ht="18.5" x14ac:dyDescent="0.45">
      <c r="A795" s="4"/>
      <c r="B795" s="4"/>
      <c r="C795" s="4"/>
      <c r="D795" s="4"/>
      <c r="E795" s="4"/>
      <c r="F795" s="4"/>
      <c r="G795" s="4"/>
      <c r="H795" s="4"/>
    </row>
    <row r="796" spans="1:8" ht="18.5" x14ac:dyDescent="0.45">
      <c r="A796" s="4"/>
      <c r="B796" s="4"/>
      <c r="C796" s="4"/>
      <c r="D796" s="4"/>
      <c r="E796" s="4"/>
      <c r="F796" s="4"/>
      <c r="G796" s="4"/>
      <c r="H796" s="4"/>
    </row>
    <row r="797" spans="1:8" ht="18.5" x14ac:dyDescent="0.45">
      <c r="A797" s="4"/>
      <c r="B797" s="4"/>
      <c r="C797" s="4"/>
      <c r="D797" s="4"/>
      <c r="E797" s="4"/>
      <c r="F797" s="4"/>
      <c r="G797" s="4"/>
      <c r="H797" s="4"/>
    </row>
    <row r="798" spans="1:8" ht="18.5" x14ac:dyDescent="0.45">
      <c r="A798" s="4"/>
      <c r="B798" s="4"/>
      <c r="C798" s="4"/>
      <c r="D798" s="4"/>
      <c r="E798" s="4"/>
      <c r="F798" s="4"/>
      <c r="G798" s="4"/>
      <c r="H798" s="4"/>
    </row>
    <row r="799" spans="1:8" ht="18.5" x14ac:dyDescent="0.45">
      <c r="A799" s="4"/>
      <c r="B799" s="4"/>
      <c r="C799" s="4"/>
      <c r="D799" s="4"/>
      <c r="E799" s="4"/>
      <c r="F799" s="4"/>
      <c r="G799" s="4"/>
      <c r="H799" s="4"/>
    </row>
    <row r="800" spans="1:8" ht="18.5" x14ac:dyDescent="0.45">
      <c r="A800" s="4"/>
      <c r="B800" s="4"/>
      <c r="C800" s="4"/>
      <c r="D800" s="4"/>
      <c r="E800" s="4"/>
      <c r="F800" s="4"/>
      <c r="G800" s="4"/>
      <c r="H800" s="4"/>
    </row>
    <row r="801" spans="1:8" ht="18.5" x14ac:dyDescent="0.45">
      <c r="A801" s="4"/>
      <c r="B801" s="4"/>
      <c r="C801" s="4"/>
      <c r="D801" s="4"/>
      <c r="E801" s="4"/>
      <c r="F801" s="4"/>
      <c r="G801" s="4"/>
      <c r="H801" s="4"/>
    </row>
    <row r="802" spans="1:8" ht="18.5" x14ac:dyDescent="0.45">
      <c r="A802" s="4"/>
      <c r="B802" s="4"/>
      <c r="C802" s="4"/>
      <c r="D802" s="4"/>
      <c r="E802" s="4"/>
      <c r="F802" s="4"/>
      <c r="G802" s="4"/>
      <c r="H802" s="4"/>
    </row>
    <row r="803" spans="1:8" ht="18.5" x14ac:dyDescent="0.45">
      <c r="A803" s="4"/>
      <c r="B803" s="4"/>
      <c r="C803" s="4"/>
      <c r="D803" s="4"/>
      <c r="E803" s="4"/>
      <c r="F803" s="4"/>
      <c r="G803" s="4"/>
      <c r="H803" s="4"/>
    </row>
    <row r="804" spans="1:8" ht="18.5" x14ac:dyDescent="0.45">
      <c r="A804" s="4"/>
      <c r="B804" s="4"/>
      <c r="C804" s="4"/>
      <c r="D804" s="4"/>
      <c r="E804" s="4"/>
      <c r="F804" s="4"/>
      <c r="G804" s="4"/>
      <c r="H804" s="4"/>
    </row>
    <row r="805" spans="1:8" ht="18.5" x14ac:dyDescent="0.45">
      <c r="A805" s="4"/>
      <c r="B805" s="4"/>
      <c r="C805" s="4"/>
      <c r="D805" s="4"/>
      <c r="E805" s="4"/>
      <c r="F805" s="4"/>
      <c r="G805" s="4"/>
      <c r="H805" s="4"/>
    </row>
    <row r="806" spans="1:8" ht="18.5" x14ac:dyDescent="0.45">
      <c r="A806" s="4"/>
      <c r="B806" s="4"/>
      <c r="C806" s="4"/>
      <c r="D806" s="4"/>
      <c r="E806" s="4"/>
      <c r="F806" s="4"/>
      <c r="G806" s="4"/>
      <c r="H806" s="4"/>
    </row>
    <row r="807" spans="1:8" ht="18.5" x14ac:dyDescent="0.45">
      <c r="A807" s="4"/>
      <c r="B807" s="4"/>
      <c r="C807" s="4"/>
      <c r="D807" s="4"/>
      <c r="E807" s="4"/>
      <c r="F807" s="4"/>
      <c r="G807" s="4"/>
      <c r="H807" s="4"/>
    </row>
    <row r="808" spans="1:8" ht="18.5" x14ac:dyDescent="0.45">
      <c r="A808" s="4"/>
      <c r="B808" s="4"/>
      <c r="C808" s="4"/>
      <c r="D808" s="4"/>
      <c r="E808" s="4"/>
      <c r="F808" s="4"/>
      <c r="G808" s="4"/>
      <c r="H808" s="4"/>
    </row>
    <row r="809" spans="1:8" ht="18.5" x14ac:dyDescent="0.45">
      <c r="A809" s="4"/>
      <c r="B809" s="4"/>
      <c r="C809" s="4"/>
      <c r="D809" s="4"/>
      <c r="E809" s="4"/>
      <c r="F809" s="4"/>
      <c r="G809" s="4"/>
      <c r="H809" s="4"/>
    </row>
    <row r="810" spans="1:8" ht="18.5" x14ac:dyDescent="0.45">
      <c r="A810" s="4"/>
      <c r="B810" s="4"/>
      <c r="C810" s="4"/>
      <c r="D810" s="4"/>
      <c r="E810" s="4"/>
      <c r="F810" s="4"/>
      <c r="G810" s="4"/>
      <c r="H810" s="4"/>
    </row>
    <row r="811" spans="1:8" ht="18.5" x14ac:dyDescent="0.45">
      <c r="A811" s="4"/>
      <c r="B811" s="4"/>
      <c r="C811" s="4"/>
      <c r="D811" s="4"/>
      <c r="E811" s="4"/>
      <c r="F811" s="4"/>
      <c r="G811" s="4"/>
      <c r="H811" s="4"/>
    </row>
    <row r="812" spans="1:8" ht="18.5" x14ac:dyDescent="0.45">
      <c r="A812" s="4"/>
      <c r="B812" s="4"/>
      <c r="C812" s="4"/>
      <c r="D812" s="4"/>
      <c r="E812" s="4"/>
      <c r="F812" s="4"/>
      <c r="G812" s="4"/>
      <c r="H812" s="4"/>
    </row>
    <row r="813" spans="1:8" ht="18.5" x14ac:dyDescent="0.45">
      <c r="A813" s="4"/>
      <c r="B813" s="4"/>
      <c r="C813" s="4"/>
      <c r="D813" s="4"/>
      <c r="E813" s="4"/>
      <c r="F813" s="4"/>
      <c r="G813" s="4"/>
      <c r="H813" s="4"/>
    </row>
    <row r="814" spans="1:8" ht="18.5" x14ac:dyDescent="0.45">
      <c r="A814" s="4"/>
      <c r="B814" s="4"/>
      <c r="C814" s="4"/>
      <c r="D814" s="4"/>
      <c r="E814" s="4"/>
      <c r="F814" s="4"/>
      <c r="G814" s="4"/>
      <c r="H814" s="4"/>
    </row>
    <row r="815" spans="1:8" ht="18.5" x14ac:dyDescent="0.45">
      <c r="A815" s="4"/>
      <c r="B815" s="4"/>
      <c r="C815" s="4"/>
      <c r="D815" s="4"/>
      <c r="E815" s="4"/>
      <c r="F815" s="4"/>
      <c r="G815" s="4"/>
      <c r="H815" s="4"/>
    </row>
    <row r="816" spans="1:8" ht="18.5" x14ac:dyDescent="0.45">
      <c r="A816" s="4"/>
      <c r="B816" s="4"/>
      <c r="C816" s="4"/>
      <c r="D816" s="4"/>
      <c r="E816" s="4"/>
      <c r="F816" s="4"/>
      <c r="G816" s="4"/>
      <c r="H816" s="4"/>
    </row>
    <row r="817" spans="1:8" ht="18.5" x14ac:dyDescent="0.45">
      <c r="A817" s="4"/>
      <c r="B817" s="4"/>
      <c r="C817" s="4"/>
      <c r="D817" s="4"/>
      <c r="E817" s="4"/>
      <c r="F817" s="4"/>
      <c r="G817" s="4"/>
      <c r="H817" s="4"/>
    </row>
    <row r="818" spans="1:8" ht="18.5" x14ac:dyDescent="0.45">
      <c r="A818" s="4"/>
      <c r="B818" s="4"/>
      <c r="C818" s="4"/>
      <c r="D818" s="4"/>
      <c r="E818" s="4"/>
      <c r="F818" s="4"/>
      <c r="G818" s="4"/>
      <c r="H818" s="4"/>
    </row>
    <row r="819" spans="1:8" ht="18.5" x14ac:dyDescent="0.45">
      <c r="A819" s="4"/>
      <c r="B819" s="4"/>
      <c r="C819" s="4"/>
      <c r="D819" s="4"/>
      <c r="E819" s="4"/>
      <c r="F819" s="4"/>
      <c r="G819" s="4"/>
      <c r="H819" s="4"/>
    </row>
    <row r="820" spans="1:8" ht="18.5" x14ac:dyDescent="0.45">
      <c r="A820" s="4"/>
      <c r="B820" s="4"/>
      <c r="C820" s="4"/>
      <c r="D820" s="4"/>
      <c r="E820" s="4"/>
      <c r="F820" s="4"/>
      <c r="G820" s="4"/>
      <c r="H820" s="4"/>
    </row>
    <row r="821" spans="1:8" ht="18.5" x14ac:dyDescent="0.45">
      <c r="A821" s="4"/>
      <c r="B821" s="4"/>
      <c r="C821" s="4"/>
      <c r="D821" s="4"/>
      <c r="E821" s="4"/>
      <c r="F821" s="4"/>
      <c r="G821" s="4"/>
      <c r="H821" s="4"/>
    </row>
    <row r="822" spans="1:8" ht="18.5" x14ac:dyDescent="0.45">
      <c r="A822" s="4"/>
      <c r="B822" s="4"/>
      <c r="C822" s="4"/>
      <c r="D822" s="4"/>
      <c r="E822" s="4"/>
      <c r="F822" s="4"/>
      <c r="G822" s="4"/>
      <c r="H822" s="4"/>
    </row>
    <row r="823" spans="1:8" ht="18.5" x14ac:dyDescent="0.45">
      <c r="A823" s="4"/>
      <c r="B823" s="4"/>
      <c r="C823" s="4"/>
      <c r="D823" s="4"/>
      <c r="E823" s="4"/>
      <c r="F823" s="4"/>
      <c r="G823" s="4"/>
      <c r="H823" s="4"/>
    </row>
    <row r="824" spans="1:8" ht="18.5" x14ac:dyDescent="0.45">
      <c r="A824" s="4"/>
      <c r="B824" s="4"/>
      <c r="C824" s="4"/>
      <c r="D824" s="4"/>
      <c r="E824" s="4"/>
      <c r="F824" s="4"/>
      <c r="G824" s="4"/>
      <c r="H824" s="4"/>
    </row>
    <row r="825" spans="1:8" ht="18.5" x14ac:dyDescent="0.45">
      <c r="A825" s="4"/>
      <c r="B825" s="4"/>
      <c r="C825" s="4"/>
      <c r="D825" s="4"/>
      <c r="E825" s="4"/>
      <c r="F825" s="4"/>
      <c r="G825" s="4"/>
      <c r="H825" s="4"/>
    </row>
    <row r="826" spans="1:8" ht="18.5" x14ac:dyDescent="0.45">
      <c r="A826" s="4"/>
      <c r="B826" s="4"/>
      <c r="C826" s="4"/>
      <c r="D826" s="4"/>
      <c r="E826" s="4"/>
      <c r="F826" s="4"/>
      <c r="G826" s="4"/>
      <c r="H826" s="4"/>
    </row>
    <row r="827" spans="1:8" ht="18.5" x14ac:dyDescent="0.45">
      <c r="A827" s="4"/>
      <c r="B827" s="4"/>
      <c r="C827" s="4"/>
      <c r="D827" s="4"/>
      <c r="E827" s="4"/>
      <c r="F827" s="4"/>
      <c r="G827" s="4"/>
      <c r="H827" s="4"/>
    </row>
    <row r="828" spans="1:8" ht="18.5" x14ac:dyDescent="0.45">
      <c r="A828" s="4"/>
      <c r="B828" s="4"/>
      <c r="C828" s="4"/>
      <c r="D828" s="4"/>
      <c r="E828" s="4"/>
      <c r="F828" s="4"/>
      <c r="G828" s="4"/>
      <c r="H828" s="4"/>
    </row>
    <row r="829" spans="1:8" ht="18.5" x14ac:dyDescent="0.45">
      <c r="A829" s="4"/>
      <c r="B829" s="4"/>
      <c r="C829" s="4"/>
      <c r="D829" s="4"/>
      <c r="E829" s="4"/>
      <c r="F829" s="4"/>
      <c r="G829" s="4"/>
      <c r="H829" s="4"/>
    </row>
    <row r="830" spans="1:8" ht="18.5" x14ac:dyDescent="0.45">
      <c r="A830" s="4"/>
      <c r="B830" s="4"/>
      <c r="C830" s="4"/>
      <c r="D830" s="4"/>
      <c r="E830" s="4"/>
      <c r="F830" s="4"/>
      <c r="G830" s="4"/>
      <c r="H830" s="4"/>
    </row>
    <row r="831" spans="1:8" ht="18.5" x14ac:dyDescent="0.45">
      <c r="A831" s="4"/>
      <c r="B831" s="4"/>
      <c r="C831" s="4"/>
      <c r="D831" s="4"/>
      <c r="E831" s="4"/>
      <c r="F831" s="4"/>
      <c r="G831" s="4"/>
      <c r="H831" s="4"/>
    </row>
    <row r="832" spans="1:8" ht="18.5" x14ac:dyDescent="0.45">
      <c r="A832" s="4"/>
      <c r="B832" s="4"/>
      <c r="C832" s="4"/>
      <c r="D832" s="4"/>
      <c r="E832" s="4"/>
      <c r="F832" s="4"/>
      <c r="G832" s="4"/>
      <c r="H832" s="4"/>
    </row>
    <row r="833" spans="1:8" ht="18.5" x14ac:dyDescent="0.45">
      <c r="A833" s="4"/>
      <c r="B833" s="4"/>
      <c r="C833" s="4"/>
      <c r="D833" s="4"/>
      <c r="E833" s="4"/>
      <c r="F833" s="4"/>
      <c r="G833" s="4"/>
      <c r="H833" s="4"/>
    </row>
    <row r="834" spans="1:8" ht="18.5" x14ac:dyDescent="0.45">
      <c r="A834" s="4"/>
      <c r="B834" s="4"/>
      <c r="C834" s="4"/>
      <c r="D834" s="4"/>
      <c r="E834" s="4"/>
      <c r="F834" s="4"/>
      <c r="G834" s="4"/>
      <c r="H834" s="4"/>
    </row>
    <row r="835" spans="1:8" ht="18.5" x14ac:dyDescent="0.45">
      <c r="A835" s="4"/>
      <c r="B835" s="4"/>
      <c r="C835" s="4"/>
      <c r="D835" s="4"/>
      <c r="E835" s="4"/>
      <c r="F835" s="4"/>
      <c r="G835" s="4"/>
      <c r="H835" s="4"/>
    </row>
    <row r="836" spans="1:8" ht="18.5" x14ac:dyDescent="0.45">
      <c r="A836" s="4"/>
      <c r="B836" s="4"/>
      <c r="C836" s="4"/>
      <c r="D836" s="4"/>
      <c r="E836" s="4"/>
      <c r="F836" s="4"/>
      <c r="G836" s="4"/>
      <c r="H836" s="4"/>
    </row>
    <row r="837" spans="1:8" ht="18.5" x14ac:dyDescent="0.45">
      <c r="A837" s="4"/>
      <c r="B837" s="4"/>
      <c r="C837" s="4"/>
      <c r="D837" s="4"/>
      <c r="E837" s="4"/>
      <c r="F837" s="4"/>
      <c r="G837" s="4"/>
      <c r="H837" s="4"/>
    </row>
    <row r="838" spans="1:8" ht="18.5" x14ac:dyDescent="0.45">
      <c r="A838" s="4"/>
      <c r="B838" s="4"/>
      <c r="C838" s="4"/>
      <c r="D838" s="4"/>
      <c r="E838" s="4"/>
      <c r="F838" s="4"/>
      <c r="G838" s="4"/>
      <c r="H838" s="4"/>
    </row>
    <row r="839" spans="1:8" ht="18.5" x14ac:dyDescent="0.45">
      <c r="A839" s="4"/>
      <c r="B839" s="4"/>
      <c r="C839" s="4"/>
      <c r="D839" s="4"/>
      <c r="E839" s="4"/>
      <c r="F839" s="4"/>
      <c r="G839" s="4"/>
      <c r="H839" s="4"/>
    </row>
    <row r="840" spans="1:8" ht="18.5" x14ac:dyDescent="0.45">
      <c r="A840" s="4"/>
      <c r="B840" s="4"/>
      <c r="C840" s="4"/>
      <c r="D840" s="4"/>
      <c r="E840" s="4"/>
      <c r="F840" s="4"/>
      <c r="G840" s="4"/>
      <c r="H840" s="4"/>
    </row>
    <row r="841" spans="1:8" ht="18.5" x14ac:dyDescent="0.45">
      <c r="A841" s="4"/>
      <c r="B841" s="4"/>
      <c r="C841" s="4"/>
      <c r="D841" s="4"/>
      <c r="E841" s="4"/>
      <c r="F841" s="4"/>
      <c r="G841" s="4"/>
      <c r="H841" s="4"/>
    </row>
    <row r="842" spans="1:8" ht="18.5" x14ac:dyDescent="0.45">
      <c r="A842" s="4"/>
      <c r="B842" s="4"/>
      <c r="C842" s="4"/>
      <c r="D842" s="4"/>
      <c r="E842" s="4"/>
      <c r="F842" s="4"/>
      <c r="G842" s="4"/>
      <c r="H842" s="4"/>
    </row>
    <row r="843" spans="1:8" ht="18.5" x14ac:dyDescent="0.45">
      <c r="A843" s="4"/>
      <c r="B843" s="4"/>
      <c r="C843" s="4"/>
      <c r="D843" s="4"/>
      <c r="E843" s="4"/>
      <c r="F843" s="4"/>
      <c r="G843" s="4"/>
      <c r="H843" s="4"/>
    </row>
    <row r="844" spans="1:8" ht="18.5" x14ac:dyDescent="0.45">
      <c r="A844" s="4"/>
      <c r="B844" s="4"/>
      <c r="C844" s="4"/>
      <c r="D844" s="4"/>
      <c r="E844" s="4"/>
      <c r="F844" s="4"/>
      <c r="G844" s="4"/>
      <c r="H844" s="4"/>
    </row>
    <row r="845" spans="1:8" ht="18.5" x14ac:dyDescent="0.45">
      <c r="A845" s="4"/>
      <c r="B845" s="4"/>
      <c r="C845" s="4"/>
      <c r="D845" s="4"/>
      <c r="E845" s="4"/>
      <c r="F845" s="4"/>
      <c r="G845" s="4"/>
      <c r="H845" s="4"/>
    </row>
    <row r="846" spans="1:8" ht="18.5" x14ac:dyDescent="0.45">
      <c r="A846" s="4"/>
      <c r="B846" s="4"/>
      <c r="C846" s="4"/>
      <c r="D846" s="4"/>
      <c r="E846" s="4"/>
      <c r="F846" s="4"/>
      <c r="G846" s="4"/>
      <c r="H846" s="4"/>
    </row>
    <row r="847" spans="1:8" ht="18.5" x14ac:dyDescent="0.45">
      <c r="A847" s="4"/>
      <c r="B847" s="4"/>
      <c r="C847" s="4"/>
      <c r="D847" s="4"/>
      <c r="E847" s="4"/>
      <c r="F847" s="4"/>
      <c r="G847" s="4"/>
      <c r="H847" s="4"/>
    </row>
    <row r="848" spans="1:8" ht="18.5" x14ac:dyDescent="0.45">
      <c r="A848" s="4"/>
      <c r="B848" s="4"/>
      <c r="C848" s="4"/>
      <c r="D848" s="4"/>
      <c r="E848" s="4"/>
      <c r="F848" s="4"/>
      <c r="G848" s="4"/>
      <c r="H848" s="4"/>
    </row>
    <row r="849" spans="1:8" ht="18.5" x14ac:dyDescent="0.45">
      <c r="A849" s="4"/>
      <c r="B849" s="4"/>
      <c r="C849" s="4"/>
      <c r="D849" s="4"/>
      <c r="E849" s="4"/>
      <c r="F849" s="4"/>
      <c r="G849" s="4"/>
      <c r="H849" s="4"/>
    </row>
    <row r="850" spans="1:8" ht="18.5" x14ac:dyDescent="0.45">
      <c r="A850" s="4"/>
      <c r="B850" s="4"/>
      <c r="C850" s="4"/>
      <c r="D850" s="4"/>
      <c r="E850" s="4"/>
      <c r="F850" s="4"/>
      <c r="G850" s="4"/>
      <c r="H850" s="4"/>
    </row>
    <row r="851" spans="1:8" ht="18.5" x14ac:dyDescent="0.45">
      <c r="A851" s="4"/>
      <c r="B851" s="4"/>
      <c r="C851" s="4"/>
      <c r="D851" s="4"/>
      <c r="E851" s="4"/>
      <c r="F851" s="4"/>
      <c r="G851" s="4"/>
      <c r="H851" s="4"/>
    </row>
    <row r="852" spans="1:8" ht="18.5" x14ac:dyDescent="0.45">
      <c r="A852" s="4"/>
      <c r="B852" s="4"/>
      <c r="C852" s="4"/>
      <c r="D852" s="4"/>
      <c r="E852" s="4"/>
      <c r="F852" s="4"/>
      <c r="G852" s="4"/>
      <c r="H852" s="4"/>
    </row>
    <row r="853" spans="1:8" ht="18.5" x14ac:dyDescent="0.45">
      <c r="A853" s="4"/>
      <c r="B853" s="4"/>
      <c r="C853" s="4"/>
      <c r="D853" s="4"/>
      <c r="E853" s="4"/>
      <c r="F853" s="4"/>
      <c r="G853" s="4"/>
      <c r="H853" s="4"/>
    </row>
    <row r="854" spans="1:8" ht="18.5" x14ac:dyDescent="0.45">
      <c r="A854" s="4"/>
      <c r="B854" s="4"/>
      <c r="C854" s="4"/>
      <c r="D854" s="4"/>
      <c r="E854" s="4"/>
      <c r="F854" s="4"/>
      <c r="G854" s="4"/>
      <c r="H854" s="4"/>
    </row>
    <row r="855" spans="1:8" ht="18.5" x14ac:dyDescent="0.45">
      <c r="A855" s="4"/>
      <c r="B855" s="4"/>
      <c r="C855" s="4"/>
      <c r="D855" s="4"/>
      <c r="E855" s="4"/>
      <c r="F855" s="4"/>
      <c r="G855" s="4"/>
      <c r="H855" s="4"/>
    </row>
    <row r="856" spans="1:8" ht="18.5" x14ac:dyDescent="0.45">
      <c r="A856" s="4"/>
      <c r="B856" s="4"/>
      <c r="C856" s="4"/>
      <c r="D856" s="4"/>
      <c r="E856" s="4"/>
      <c r="F856" s="4"/>
      <c r="G856" s="4"/>
      <c r="H856" s="4"/>
    </row>
    <row r="857" spans="1:8" ht="18.5" x14ac:dyDescent="0.45">
      <c r="A857" s="4"/>
      <c r="B857" s="4"/>
      <c r="C857" s="4"/>
      <c r="D857" s="4"/>
      <c r="E857" s="4"/>
      <c r="F857" s="4"/>
      <c r="G857" s="4"/>
      <c r="H857" s="4"/>
    </row>
    <row r="858" spans="1:8" ht="18.5" x14ac:dyDescent="0.45">
      <c r="A858" s="4"/>
      <c r="B858" s="4"/>
      <c r="C858" s="4"/>
      <c r="D858" s="4"/>
      <c r="E858" s="4"/>
      <c r="F858" s="4"/>
      <c r="G858" s="4"/>
      <c r="H858" s="4"/>
    </row>
    <row r="859" spans="1:8" ht="18.5" x14ac:dyDescent="0.45">
      <c r="A859" s="4"/>
      <c r="B859" s="4"/>
      <c r="C859" s="4"/>
      <c r="D859" s="4"/>
      <c r="E859" s="4"/>
      <c r="F859" s="4"/>
      <c r="G859" s="4"/>
      <c r="H859" s="4"/>
    </row>
    <row r="860" spans="1:8" ht="18.5" x14ac:dyDescent="0.45">
      <c r="A860" s="4"/>
      <c r="B860" s="4"/>
      <c r="C860" s="4"/>
      <c r="D860" s="4"/>
      <c r="E860" s="4"/>
      <c r="F860" s="4"/>
      <c r="G860" s="4"/>
      <c r="H860" s="4"/>
    </row>
    <row r="861" spans="1:8" ht="18.5" x14ac:dyDescent="0.45">
      <c r="A861" s="4"/>
      <c r="B861" s="4"/>
      <c r="C861" s="4"/>
      <c r="D861" s="4"/>
      <c r="E861" s="4"/>
      <c r="F861" s="4"/>
      <c r="G861" s="4"/>
      <c r="H861" s="4"/>
    </row>
    <row r="862" spans="1:8" ht="18.5" x14ac:dyDescent="0.45">
      <c r="A862" s="4"/>
      <c r="B862" s="4"/>
      <c r="C862" s="4"/>
      <c r="D862" s="4"/>
      <c r="E862" s="4"/>
      <c r="F862" s="4"/>
      <c r="G862" s="4"/>
      <c r="H862" s="4"/>
    </row>
    <row r="863" spans="1:8" ht="18.5" x14ac:dyDescent="0.45">
      <c r="A863" s="4"/>
      <c r="B863" s="4"/>
      <c r="C863" s="4"/>
      <c r="D863" s="4"/>
      <c r="E863" s="4"/>
      <c r="F863" s="4"/>
      <c r="G863" s="4"/>
      <c r="H863" s="4"/>
    </row>
    <row r="864" spans="1:8" ht="18.5" x14ac:dyDescent="0.45">
      <c r="A864" s="4"/>
      <c r="B864" s="4"/>
      <c r="C864" s="4"/>
      <c r="D864" s="4"/>
      <c r="E864" s="4"/>
      <c r="F864" s="4"/>
      <c r="G864" s="4"/>
      <c r="H864" s="4"/>
    </row>
    <row r="865" spans="1:8" ht="18.5" x14ac:dyDescent="0.45">
      <c r="A865" s="4"/>
      <c r="B865" s="4"/>
      <c r="C865" s="4"/>
      <c r="D865" s="4"/>
      <c r="E865" s="4"/>
      <c r="F865" s="4"/>
      <c r="G865" s="4"/>
      <c r="H865" s="4"/>
    </row>
    <row r="866" spans="1:8" ht="18.5" x14ac:dyDescent="0.45">
      <c r="A866" s="4"/>
      <c r="B866" s="4"/>
      <c r="C866" s="4"/>
      <c r="D866" s="4"/>
      <c r="E866" s="4"/>
      <c r="F866" s="4"/>
      <c r="G866" s="4"/>
      <c r="H866" s="4"/>
    </row>
    <row r="867" spans="1:8" ht="18.5" x14ac:dyDescent="0.45">
      <c r="A867" s="4"/>
      <c r="B867" s="4"/>
      <c r="C867" s="4"/>
      <c r="D867" s="4"/>
      <c r="E867" s="4"/>
      <c r="F867" s="4"/>
      <c r="G867" s="4"/>
      <c r="H867" s="4"/>
    </row>
    <row r="868" spans="1:8" ht="18.5" x14ac:dyDescent="0.45">
      <c r="A868" s="4"/>
      <c r="B868" s="4"/>
      <c r="C868" s="4"/>
      <c r="D868" s="4"/>
      <c r="E868" s="4"/>
      <c r="F868" s="4"/>
      <c r="G868" s="4"/>
      <c r="H868" s="4"/>
    </row>
    <row r="869" spans="1:8" ht="18.5" x14ac:dyDescent="0.45">
      <c r="A869" s="4"/>
      <c r="B869" s="4"/>
      <c r="C869" s="4"/>
      <c r="D869" s="4"/>
      <c r="E869" s="4"/>
      <c r="F869" s="4"/>
      <c r="G869" s="4"/>
      <c r="H869" s="4"/>
    </row>
    <row r="870" spans="1:8" ht="18.5" x14ac:dyDescent="0.45">
      <c r="A870" s="4"/>
      <c r="B870" s="4"/>
      <c r="C870" s="4"/>
      <c r="D870" s="4"/>
      <c r="E870" s="4"/>
      <c r="F870" s="4"/>
      <c r="G870" s="4"/>
      <c r="H870" s="4"/>
    </row>
    <row r="871" spans="1:8" ht="18.5" x14ac:dyDescent="0.45">
      <c r="A871" s="4"/>
      <c r="B871" s="4"/>
      <c r="C871" s="4"/>
      <c r="D871" s="4"/>
      <c r="E871" s="4"/>
      <c r="F871" s="4"/>
      <c r="G871" s="4"/>
      <c r="H871" s="4"/>
    </row>
    <row r="872" spans="1:8" ht="18.5" x14ac:dyDescent="0.45">
      <c r="A872" s="4"/>
      <c r="B872" s="4"/>
      <c r="C872" s="4"/>
      <c r="D872" s="4"/>
      <c r="E872" s="4"/>
      <c r="F872" s="4"/>
      <c r="G872" s="4"/>
      <c r="H872" s="4"/>
    </row>
    <row r="873" spans="1:8" ht="18.5" x14ac:dyDescent="0.45">
      <c r="A873" s="4"/>
      <c r="B873" s="4"/>
      <c r="C873" s="4"/>
      <c r="D873" s="4"/>
      <c r="E873" s="4"/>
      <c r="F873" s="4"/>
      <c r="G873" s="4"/>
      <c r="H873" s="4"/>
    </row>
    <row r="874" spans="1:8" ht="18.5" x14ac:dyDescent="0.45">
      <c r="A874" s="4"/>
      <c r="B874" s="4"/>
      <c r="C874" s="4"/>
      <c r="D874" s="4"/>
      <c r="E874" s="4"/>
      <c r="F874" s="4"/>
      <c r="G874" s="4"/>
      <c r="H874" s="4"/>
    </row>
    <row r="875" spans="1:8" ht="18.5" x14ac:dyDescent="0.45">
      <c r="A875" s="4"/>
      <c r="B875" s="4"/>
      <c r="C875" s="4"/>
      <c r="D875" s="4"/>
      <c r="E875" s="4"/>
      <c r="F875" s="4"/>
      <c r="G875" s="4"/>
      <c r="H875" s="4"/>
    </row>
    <row r="876" spans="1:8" ht="18.5" x14ac:dyDescent="0.45">
      <c r="A876" s="4"/>
      <c r="B876" s="4"/>
      <c r="C876" s="4"/>
      <c r="D876" s="4"/>
      <c r="E876" s="4"/>
      <c r="F876" s="4"/>
      <c r="G876" s="4"/>
      <c r="H876" s="4"/>
    </row>
    <row r="877" spans="1:8" ht="18.5" x14ac:dyDescent="0.45">
      <c r="A877" s="4"/>
      <c r="B877" s="4"/>
      <c r="C877" s="4"/>
      <c r="D877" s="4"/>
      <c r="E877" s="4"/>
      <c r="F877" s="4"/>
      <c r="G877" s="4"/>
      <c r="H877" s="4"/>
    </row>
    <row r="878" spans="1:8" ht="18.5" x14ac:dyDescent="0.45">
      <c r="A878" s="4"/>
      <c r="B878" s="4"/>
      <c r="C878" s="4"/>
      <c r="D878" s="4"/>
      <c r="E878" s="4"/>
      <c r="F878" s="4"/>
      <c r="G878" s="4"/>
      <c r="H878" s="4"/>
    </row>
    <row r="879" spans="1:8" ht="18.5" x14ac:dyDescent="0.45">
      <c r="A879" s="4"/>
      <c r="B879" s="4"/>
      <c r="C879" s="4"/>
      <c r="D879" s="4"/>
      <c r="E879" s="4"/>
      <c r="F879" s="4"/>
      <c r="G879" s="4"/>
      <c r="H879" s="4"/>
    </row>
    <row r="880" spans="1:8" ht="18.5" x14ac:dyDescent="0.45">
      <c r="A880" s="4"/>
      <c r="B880" s="4"/>
      <c r="C880" s="4"/>
      <c r="D880" s="4"/>
      <c r="E880" s="4"/>
      <c r="F880" s="4"/>
      <c r="G880" s="4"/>
      <c r="H880" s="4"/>
    </row>
    <row r="881" spans="1:8" ht="18.5" x14ac:dyDescent="0.45">
      <c r="A881" s="4"/>
      <c r="B881" s="4"/>
      <c r="C881" s="4"/>
      <c r="D881" s="4"/>
      <c r="E881" s="4"/>
      <c r="F881" s="4"/>
      <c r="G881" s="4"/>
      <c r="H881" s="4"/>
    </row>
    <row r="882" spans="1:8" ht="18.5" x14ac:dyDescent="0.45">
      <c r="A882" s="4"/>
      <c r="B882" s="4"/>
      <c r="C882" s="4"/>
      <c r="D882" s="4"/>
      <c r="E882" s="4"/>
      <c r="F882" s="4"/>
      <c r="G882" s="4"/>
      <c r="H882" s="4"/>
    </row>
    <row r="883" spans="1:8" ht="18.5" x14ac:dyDescent="0.45">
      <c r="A883" s="4"/>
      <c r="B883" s="4"/>
      <c r="C883" s="4"/>
      <c r="D883" s="4"/>
      <c r="E883" s="4"/>
      <c r="F883" s="4"/>
      <c r="G883" s="4"/>
      <c r="H883" s="4"/>
    </row>
    <row r="884" spans="1:8" ht="18.5" x14ac:dyDescent="0.45">
      <c r="A884" s="4"/>
      <c r="B884" s="4"/>
      <c r="C884" s="4"/>
      <c r="D884" s="4"/>
      <c r="E884" s="4"/>
      <c r="F884" s="4"/>
      <c r="G884" s="4"/>
      <c r="H884" s="4"/>
    </row>
    <row r="885" spans="1:8" ht="18.5" x14ac:dyDescent="0.45">
      <c r="A885" s="4"/>
      <c r="B885" s="4"/>
      <c r="C885" s="4"/>
      <c r="D885" s="4"/>
      <c r="E885" s="4"/>
      <c r="F885" s="4"/>
      <c r="G885" s="4"/>
      <c r="H885" s="4"/>
    </row>
    <row r="886" spans="1:8" ht="18.5" x14ac:dyDescent="0.45">
      <c r="A886" s="4"/>
      <c r="B886" s="4"/>
      <c r="C886" s="4"/>
      <c r="D886" s="4"/>
      <c r="E886" s="4"/>
      <c r="F886" s="4"/>
      <c r="G886" s="4"/>
      <c r="H886" s="4"/>
    </row>
    <row r="887" spans="1:8" ht="18.5" x14ac:dyDescent="0.45">
      <c r="A887" s="4"/>
      <c r="B887" s="4"/>
      <c r="C887" s="4"/>
      <c r="D887" s="4"/>
      <c r="E887" s="4"/>
      <c r="F887" s="4"/>
      <c r="G887" s="4"/>
      <c r="H887" s="4"/>
    </row>
    <row r="888" spans="1:8" ht="18.5" x14ac:dyDescent="0.45">
      <c r="A888" s="4"/>
      <c r="B888" s="4"/>
      <c r="C888" s="4"/>
      <c r="D888" s="4"/>
      <c r="E888" s="4"/>
      <c r="F888" s="4"/>
      <c r="G888" s="4"/>
      <c r="H888" s="4"/>
    </row>
    <row r="889" spans="1:8" ht="18.5" x14ac:dyDescent="0.45">
      <c r="A889" s="4"/>
      <c r="B889" s="4"/>
      <c r="C889" s="4"/>
      <c r="D889" s="4"/>
      <c r="E889" s="4"/>
      <c r="F889" s="4"/>
      <c r="G889" s="4"/>
      <c r="H889" s="4"/>
    </row>
    <row r="890" spans="1:8" ht="18.5" x14ac:dyDescent="0.45">
      <c r="A890" s="4"/>
      <c r="B890" s="4"/>
      <c r="C890" s="4"/>
      <c r="D890" s="4"/>
      <c r="E890" s="4"/>
      <c r="F890" s="4"/>
      <c r="G890" s="4"/>
      <c r="H890" s="4"/>
    </row>
    <row r="891" spans="1:8" ht="18.5" x14ac:dyDescent="0.45">
      <c r="A891" s="4"/>
      <c r="B891" s="4"/>
      <c r="C891" s="4"/>
      <c r="D891" s="4"/>
      <c r="E891" s="4"/>
      <c r="F891" s="4"/>
      <c r="G891" s="4"/>
      <c r="H891" s="4"/>
    </row>
    <row r="892" spans="1:8" ht="18.5" x14ac:dyDescent="0.45">
      <c r="A892" s="4"/>
      <c r="B892" s="4"/>
      <c r="C892" s="4"/>
      <c r="D892" s="4"/>
      <c r="E892" s="4"/>
      <c r="F892" s="4"/>
      <c r="G892" s="4"/>
      <c r="H892" s="4"/>
    </row>
    <row r="893" spans="1:8" ht="18.5" x14ac:dyDescent="0.45">
      <c r="A893" s="4"/>
      <c r="B893" s="4"/>
      <c r="C893" s="4"/>
      <c r="D893" s="4"/>
      <c r="E893" s="4"/>
      <c r="F893" s="4"/>
      <c r="G893" s="4"/>
      <c r="H893" s="4"/>
    </row>
    <row r="894" spans="1:8" ht="18.5" x14ac:dyDescent="0.45">
      <c r="A894" s="4"/>
      <c r="B894" s="4"/>
      <c r="C894" s="4"/>
      <c r="D894" s="4"/>
      <c r="E894" s="4"/>
      <c r="F894" s="4"/>
      <c r="G894" s="4"/>
      <c r="H894" s="4"/>
    </row>
    <row r="895" spans="1:8" ht="18.5" x14ac:dyDescent="0.45">
      <c r="A895" s="4"/>
      <c r="B895" s="4"/>
      <c r="C895" s="4"/>
      <c r="D895" s="4"/>
      <c r="E895" s="4"/>
      <c r="F895" s="4"/>
      <c r="G895" s="4"/>
      <c r="H895" s="4"/>
    </row>
    <row r="896" spans="1:8" ht="18.5" x14ac:dyDescent="0.45">
      <c r="A896" s="4"/>
      <c r="B896" s="4"/>
      <c r="C896" s="4"/>
      <c r="D896" s="4"/>
      <c r="E896" s="4"/>
      <c r="F896" s="4"/>
      <c r="G896" s="4"/>
      <c r="H896" s="4"/>
    </row>
    <row r="897" spans="1:8" ht="18.5" x14ac:dyDescent="0.45">
      <c r="A897" s="4"/>
      <c r="B897" s="4"/>
      <c r="C897" s="4"/>
      <c r="D897" s="4"/>
      <c r="E897" s="4"/>
      <c r="F897" s="4"/>
      <c r="G897" s="4"/>
      <c r="H897" s="4"/>
    </row>
    <row r="898" spans="1:8" ht="18.5" x14ac:dyDescent="0.45">
      <c r="A898" s="4"/>
      <c r="B898" s="4"/>
      <c r="C898" s="4"/>
      <c r="D898" s="4"/>
      <c r="E898" s="4"/>
      <c r="F898" s="4"/>
      <c r="G898" s="4"/>
      <c r="H898" s="4"/>
    </row>
    <row r="899" spans="1:8" ht="18.5" x14ac:dyDescent="0.45">
      <c r="A899" s="4"/>
      <c r="B899" s="4"/>
      <c r="C899" s="4"/>
      <c r="D899" s="4"/>
      <c r="E899" s="4"/>
      <c r="F899" s="4"/>
      <c r="G899" s="4"/>
      <c r="H899" s="4"/>
    </row>
    <row r="900" spans="1:8" ht="18.5" x14ac:dyDescent="0.45">
      <c r="A900" s="4"/>
      <c r="B900" s="4"/>
      <c r="C900" s="4"/>
      <c r="D900" s="4"/>
      <c r="E900" s="4"/>
      <c r="F900" s="4"/>
      <c r="G900" s="4"/>
      <c r="H900" s="4"/>
    </row>
    <row r="901" spans="1:8" ht="18.5" x14ac:dyDescent="0.45">
      <c r="A901" s="4"/>
      <c r="B901" s="4"/>
      <c r="C901" s="4"/>
      <c r="D901" s="4"/>
      <c r="E901" s="4"/>
      <c r="F901" s="4"/>
      <c r="G901" s="4"/>
      <c r="H901" s="4"/>
    </row>
    <row r="902" spans="1:8" ht="18.5" x14ac:dyDescent="0.45">
      <c r="A902" s="4"/>
      <c r="B902" s="4"/>
      <c r="C902" s="4"/>
      <c r="D902" s="4"/>
      <c r="E902" s="4"/>
      <c r="F902" s="4"/>
      <c r="G902" s="4"/>
      <c r="H902" s="4"/>
    </row>
    <row r="903" spans="1:8" ht="18.5" x14ac:dyDescent="0.45">
      <c r="A903" s="4"/>
      <c r="B903" s="4"/>
      <c r="C903" s="4"/>
      <c r="D903" s="4"/>
      <c r="E903" s="4"/>
      <c r="F903" s="4"/>
      <c r="G903" s="4"/>
      <c r="H903" s="4"/>
    </row>
    <row r="904" spans="1:8" ht="18.5" x14ac:dyDescent="0.45">
      <c r="A904" s="4"/>
      <c r="B904" s="4"/>
      <c r="C904" s="4"/>
      <c r="D904" s="4"/>
      <c r="E904" s="4"/>
      <c r="F904" s="4"/>
      <c r="G904" s="4"/>
      <c r="H904" s="4"/>
    </row>
    <row r="905" spans="1:8" ht="18.5" x14ac:dyDescent="0.45">
      <c r="A905" s="4"/>
      <c r="B905" s="4"/>
      <c r="C905" s="4"/>
      <c r="D905" s="4"/>
      <c r="E905" s="4"/>
      <c r="F905" s="4"/>
      <c r="G905" s="4"/>
      <c r="H905" s="4"/>
    </row>
    <row r="906" spans="1:8" ht="18.5" x14ac:dyDescent="0.45">
      <c r="A906" s="4"/>
      <c r="B906" s="4"/>
      <c r="C906" s="4"/>
      <c r="D906" s="4"/>
      <c r="E906" s="4"/>
      <c r="F906" s="4"/>
      <c r="G906" s="4"/>
      <c r="H906" s="4"/>
    </row>
    <row r="907" spans="1:8" ht="18.5" x14ac:dyDescent="0.45">
      <c r="A907" s="4"/>
      <c r="B907" s="4"/>
      <c r="C907" s="4"/>
      <c r="D907" s="4"/>
      <c r="E907" s="4"/>
      <c r="F907" s="4"/>
      <c r="G907" s="4"/>
      <c r="H907" s="4"/>
    </row>
    <row r="908" spans="1:8" ht="18.5" x14ac:dyDescent="0.45">
      <c r="A908" s="4"/>
      <c r="B908" s="4"/>
      <c r="C908" s="4"/>
      <c r="D908" s="4"/>
      <c r="E908" s="4"/>
      <c r="F908" s="4"/>
      <c r="G908" s="4"/>
      <c r="H908" s="4"/>
    </row>
    <row r="909" spans="1:8" ht="18.5" x14ac:dyDescent="0.45">
      <c r="A909" s="4"/>
      <c r="B909" s="4"/>
      <c r="C909" s="4"/>
      <c r="D909" s="4"/>
      <c r="E909" s="4"/>
      <c r="F909" s="4"/>
      <c r="G909" s="4"/>
      <c r="H909" s="4"/>
    </row>
    <row r="910" spans="1:8" ht="18.5" x14ac:dyDescent="0.45">
      <c r="A910" s="4"/>
      <c r="B910" s="4"/>
      <c r="C910" s="4"/>
      <c r="D910" s="4"/>
      <c r="E910" s="4"/>
      <c r="F910" s="4"/>
      <c r="G910" s="4"/>
      <c r="H910" s="4"/>
    </row>
    <row r="911" spans="1:8" ht="18.5" x14ac:dyDescent="0.45">
      <c r="A911" s="4"/>
      <c r="B911" s="4"/>
      <c r="C911" s="4"/>
      <c r="D911" s="4"/>
      <c r="E911" s="4"/>
      <c r="F911" s="4"/>
      <c r="G911" s="4"/>
      <c r="H911" s="4"/>
    </row>
    <row r="912" spans="1:8" ht="18.5" x14ac:dyDescent="0.45">
      <c r="A912" s="4"/>
      <c r="B912" s="4"/>
      <c r="C912" s="4"/>
      <c r="D912" s="4"/>
      <c r="E912" s="4"/>
      <c r="F912" s="4"/>
      <c r="G912" s="4"/>
      <c r="H912" s="4"/>
    </row>
    <row r="913" spans="1:8" ht="18.5" x14ac:dyDescent="0.45">
      <c r="A913" s="4"/>
      <c r="B913" s="4"/>
      <c r="C913" s="4"/>
      <c r="D913" s="4"/>
      <c r="E913" s="4"/>
      <c r="F913" s="4"/>
      <c r="G913" s="4"/>
      <c r="H913" s="4"/>
    </row>
    <row r="914" spans="1:8" ht="18.5" x14ac:dyDescent="0.45">
      <c r="A914" s="4"/>
      <c r="B914" s="4"/>
      <c r="C914" s="4"/>
      <c r="D914" s="4"/>
      <c r="E914" s="4"/>
      <c r="F914" s="4"/>
      <c r="G914" s="4"/>
      <c r="H914" s="4"/>
    </row>
    <row r="915" spans="1:8" ht="18.5" x14ac:dyDescent="0.45">
      <c r="A915" s="4"/>
      <c r="B915" s="4"/>
      <c r="C915" s="4"/>
      <c r="D915" s="4"/>
      <c r="E915" s="4"/>
      <c r="F915" s="4"/>
      <c r="G915" s="4"/>
      <c r="H915" s="4"/>
    </row>
    <row r="916" spans="1:8" ht="18.5" x14ac:dyDescent="0.45">
      <c r="A916" s="4"/>
      <c r="B916" s="4"/>
      <c r="C916" s="4"/>
      <c r="D916" s="4"/>
      <c r="E916" s="4"/>
      <c r="F916" s="4"/>
      <c r="G916" s="4"/>
      <c r="H916" s="4"/>
    </row>
    <row r="917" spans="1:8" ht="18.5" x14ac:dyDescent="0.45">
      <c r="A917" s="4"/>
      <c r="B917" s="4"/>
      <c r="C917" s="4"/>
      <c r="D917" s="4"/>
      <c r="E917" s="4"/>
      <c r="F917" s="4"/>
      <c r="G917" s="4"/>
      <c r="H917" s="4"/>
    </row>
    <row r="918" spans="1:8" ht="18.5" x14ac:dyDescent="0.45">
      <c r="A918" s="4"/>
      <c r="B918" s="4"/>
      <c r="C918" s="4"/>
      <c r="D918" s="4"/>
      <c r="E918" s="4"/>
      <c r="F918" s="4"/>
      <c r="G918" s="4"/>
      <c r="H918" s="4"/>
    </row>
    <row r="919" spans="1:8" ht="18.5" x14ac:dyDescent="0.45">
      <c r="A919" s="4"/>
      <c r="B919" s="4"/>
      <c r="C919" s="4"/>
      <c r="D919" s="4"/>
      <c r="E919" s="4"/>
      <c r="F919" s="4"/>
      <c r="G919" s="4"/>
      <c r="H919" s="4"/>
    </row>
    <row r="920" spans="1:8" ht="18.5" x14ac:dyDescent="0.45">
      <c r="A920" s="4"/>
      <c r="B920" s="4"/>
      <c r="C920" s="4"/>
      <c r="D920" s="4"/>
      <c r="E920" s="4"/>
      <c r="F920" s="4"/>
      <c r="G920" s="4"/>
      <c r="H920" s="4"/>
    </row>
    <row r="921" spans="1:8" ht="18.5" x14ac:dyDescent="0.45">
      <c r="A921" s="4"/>
      <c r="B921" s="4"/>
      <c r="C921" s="4"/>
      <c r="D921" s="4"/>
      <c r="E921" s="4"/>
      <c r="F921" s="4"/>
      <c r="G921" s="4"/>
      <c r="H921" s="4"/>
    </row>
    <row r="922" spans="1:8" ht="18.5" x14ac:dyDescent="0.45">
      <c r="A922" s="4"/>
      <c r="B922" s="4"/>
      <c r="C922" s="4"/>
      <c r="D922" s="4"/>
      <c r="E922" s="4"/>
      <c r="F922" s="4"/>
      <c r="G922" s="4"/>
      <c r="H922" s="4"/>
    </row>
    <row r="923" spans="1:8" ht="18.5" x14ac:dyDescent="0.45">
      <c r="A923" s="4"/>
      <c r="B923" s="4"/>
      <c r="C923" s="4"/>
      <c r="D923" s="4"/>
      <c r="E923" s="4"/>
      <c r="F923" s="4"/>
      <c r="G923" s="4"/>
      <c r="H923" s="4"/>
    </row>
    <row r="924" spans="1:8" ht="18.5" x14ac:dyDescent="0.45">
      <c r="A924" s="4"/>
      <c r="B924" s="4"/>
      <c r="C924" s="4"/>
      <c r="D924" s="4"/>
      <c r="E924" s="4"/>
      <c r="F924" s="4"/>
      <c r="G924" s="4"/>
      <c r="H924" s="4"/>
    </row>
    <row r="925" spans="1:8" ht="18.5" x14ac:dyDescent="0.45">
      <c r="A925" s="4"/>
      <c r="B925" s="4"/>
      <c r="C925" s="4"/>
      <c r="D925" s="4"/>
      <c r="E925" s="4"/>
      <c r="F925" s="4"/>
      <c r="G925" s="4"/>
      <c r="H925" s="4"/>
    </row>
    <row r="926" spans="1:8" ht="18.5" x14ac:dyDescent="0.45">
      <c r="A926" s="4"/>
      <c r="B926" s="4"/>
      <c r="C926" s="4"/>
      <c r="D926" s="4"/>
      <c r="E926" s="4"/>
      <c r="F926" s="4"/>
      <c r="G926" s="4"/>
      <c r="H926" s="4"/>
    </row>
    <row r="927" spans="1:8" ht="18.5" x14ac:dyDescent="0.45">
      <c r="A927" s="4"/>
      <c r="B927" s="4"/>
      <c r="C927" s="4"/>
      <c r="D927" s="4"/>
      <c r="E927" s="4"/>
      <c r="F927" s="4"/>
      <c r="G927" s="4"/>
      <c r="H927" s="4"/>
    </row>
    <row r="928" spans="1:8" ht="18.5" x14ac:dyDescent="0.45">
      <c r="A928" s="4"/>
      <c r="B928" s="4"/>
      <c r="C928" s="4"/>
      <c r="D928" s="4"/>
      <c r="E928" s="4"/>
      <c r="F928" s="4"/>
      <c r="G928" s="4"/>
      <c r="H928" s="4"/>
    </row>
    <row r="929" spans="1:8" ht="18.5" x14ac:dyDescent="0.45">
      <c r="A929" s="4"/>
      <c r="B929" s="4"/>
      <c r="C929" s="4"/>
      <c r="D929" s="4"/>
      <c r="E929" s="4"/>
      <c r="F929" s="4"/>
      <c r="G929" s="4"/>
      <c r="H929" s="4"/>
    </row>
    <row r="930" spans="1:8" ht="18.5" x14ac:dyDescent="0.45">
      <c r="A930" s="4"/>
      <c r="B930" s="4"/>
      <c r="C930" s="4"/>
      <c r="D930" s="4"/>
      <c r="E930" s="4"/>
      <c r="F930" s="4"/>
      <c r="G930" s="4"/>
      <c r="H930" s="4"/>
    </row>
    <row r="931" spans="1:8" ht="18.5" x14ac:dyDescent="0.45">
      <c r="A931" s="4"/>
      <c r="B931" s="4"/>
      <c r="C931" s="4"/>
      <c r="D931" s="4"/>
      <c r="E931" s="4"/>
      <c r="F931" s="4"/>
      <c r="G931" s="4"/>
      <c r="H931" s="4"/>
    </row>
    <row r="932" spans="1:8" ht="18.5" x14ac:dyDescent="0.45">
      <c r="A932" s="4"/>
      <c r="B932" s="4"/>
      <c r="C932" s="4"/>
      <c r="D932" s="4"/>
      <c r="E932" s="4"/>
      <c r="F932" s="4"/>
      <c r="G932" s="4"/>
      <c r="H932" s="4"/>
    </row>
    <row r="933" spans="1:8" ht="18.5" x14ac:dyDescent="0.45">
      <c r="A933" s="4"/>
      <c r="B933" s="4"/>
      <c r="C933" s="4"/>
      <c r="D933" s="4"/>
      <c r="E933" s="4"/>
      <c r="F933" s="4"/>
      <c r="G933" s="4"/>
      <c r="H933" s="4"/>
    </row>
    <row r="934" spans="1:8" ht="18.5" x14ac:dyDescent="0.45">
      <c r="A934" s="4"/>
      <c r="B934" s="4"/>
      <c r="C934" s="4"/>
      <c r="D934" s="4"/>
      <c r="E934" s="4"/>
      <c r="F934" s="4"/>
      <c r="G934" s="4"/>
      <c r="H934" s="4"/>
    </row>
    <row r="935" spans="1:8" ht="18.5" x14ac:dyDescent="0.45">
      <c r="A935" s="4"/>
      <c r="B935" s="4"/>
      <c r="C935" s="4"/>
      <c r="D935" s="4"/>
      <c r="E935" s="4"/>
      <c r="F935" s="4"/>
      <c r="G935" s="4"/>
      <c r="H935" s="4"/>
    </row>
    <row r="936" spans="1:8" ht="18.5" x14ac:dyDescent="0.45">
      <c r="A936" s="4"/>
      <c r="B936" s="4"/>
      <c r="C936" s="4"/>
      <c r="D936" s="4"/>
      <c r="E936" s="4"/>
      <c r="F936" s="4"/>
      <c r="G936" s="4"/>
      <c r="H936" s="4"/>
    </row>
    <row r="937" spans="1:8" ht="18.5" x14ac:dyDescent="0.45">
      <c r="A937" s="4"/>
      <c r="B937" s="4"/>
      <c r="C937" s="4"/>
      <c r="D937" s="4"/>
      <c r="E937" s="4"/>
      <c r="F937" s="4"/>
      <c r="G937" s="4"/>
      <c r="H937" s="4"/>
    </row>
    <row r="938" spans="1:8" ht="18.5" x14ac:dyDescent="0.45">
      <c r="A938" s="4"/>
      <c r="B938" s="4"/>
      <c r="C938" s="4"/>
      <c r="D938" s="4"/>
      <c r="E938" s="4"/>
      <c r="F938" s="4"/>
      <c r="G938" s="4"/>
      <c r="H938" s="4"/>
    </row>
    <row r="939" spans="1:8" ht="18.5" x14ac:dyDescent="0.45">
      <c r="A939" s="4"/>
      <c r="B939" s="4"/>
      <c r="C939" s="4"/>
      <c r="D939" s="4"/>
      <c r="E939" s="4"/>
      <c r="F939" s="4"/>
      <c r="G939" s="4"/>
      <c r="H939" s="4"/>
    </row>
    <row r="940" spans="1:8" ht="18.5" x14ac:dyDescent="0.45">
      <c r="A940" s="4"/>
      <c r="B940" s="4"/>
      <c r="C940" s="4"/>
      <c r="D940" s="4"/>
      <c r="E940" s="4"/>
      <c r="F940" s="4"/>
      <c r="G940" s="4"/>
      <c r="H940" s="4"/>
    </row>
    <row r="941" spans="1:8" ht="18.5" x14ac:dyDescent="0.45">
      <c r="A941" s="4"/>
      <c r="B941" s="4"/>
      <c r="C941" s="4"/>
      <c r="D941" s="4"/>
      <c r="E941" s="4"/>
      <c r="F941" s="4"/>
      <c r="G941" s="4"/>
      <c r="H941" s="4"/>
    </row>
    <row r="942" spans="1:8" ht="18.5" x14ac:dyDescent="0.45">
      <c r="A942" s="4"/>
      <c r="B942" s="4"/>
      <c r="C942" s="4"/>
      <c r="D942" s="4"/>
      <c r="E942" s="4"/>
      <c r="F942" s="4"/>
      <c r="G942" s="4"/>
      <c r="H942" s="4"/>
    </row>
    <row r="943" spans="1:8" ht="18.5" x14ac:dyDescent="0.45">
      <c r="A943" s="4"/>
      <c r="B943" s="4"/>
      <c r="C943" s="4"/>
      <c r="D943" s="4"/>
      <c r="E943" s="4"/>
      <c r="F943" s="4"/>
      <c r="G943" s="4"/>
      <c r="H943" s="4"/>
    </row>
    <row r="944" spans="1:8" ht="18.5" x14ac:dyDescent="0.45">
      <c r="A944" s="4"/>
      <c r="B944" s="4"/>
      <c r="C944" s="4"/>
      <c r="D944" s="4"/>
      <c r="E944" s="4"/>
      <c r="F944" s="4"/>
      <c r="G944" s="4"/>
      <c r="H944" s="4"/>
    </row>
    <row r="945" spans="1:8" ht="18.5" x14ac:dyDescent="0.45">
      <c r="A945" s="4"/>
      <c r="B945" s="4"/>
      <c r="C945" s="4"/>
      <c r="D945" s="4"/>
      <c r="E945" s="4"/>
      <c r="F945" s="4"/>
      <c r="G945" s="4"/>
      <c r="H945" s="4"/>
    </row>
    <row r="946" spans="1:8" ht="18.5" x14ac:dyDescent="0.45">
      <c r="A946" s="4"/>
      <c r="B946" s="4"/>
      <c r="C946" s="4"/>
      <c r="D946" s="4"/>
      <c r="E946" s="4"/>
      <c r="F946" s="4"/>
      <c r="G946" s="4"/>
      <c r="H946" s="4"/>
    </row>
    <row r="947" spans="1:8" ht="18.5" x14ac:dyDescent="0.45">
      <c r="A947" s="4"/>
      <c r="B947" s="4"/>
      <c r="C947" s="4"/>
      <c r="D947" s="4"/>
      <c r="E947" s="4"/>
      <c r="F947" s="4"/>
      <c r="G947" s="4"/>
      <c r="H947" s="4"/>
    </row>
    <row r="948" spans="1:8" ht="18.5" x14ac:dyDescent="0.45">
      <c r="A948" s="4"/>
      <c r="B948" s="4"/>
      <c r="C948" s="4"/>
      <c r="D948" s="4"/>
      <c r="E948" s="4"/>
      <c r="F948" s="4"/>
      <c r="G948" s="4"/>
      <c r="H948" s="4"/>
    </row>
    <row r="949" spans="1:8" ht="18.5" x14ac:dyDescent="0.45">
      <c r="A949" s="4"/>
      <c r="B949" s="4"/>
      <c r="C949" s="4"/>
      <c r="D949" s="4"/>
      <c r="E949" s="4"/>
      <c r="F949" s="4"/>
      <c r="G949" s="4"/>
      <c r="H949" s="4"/>
    </row>
    <row r="950" spans="1:8" ht="18.5" x14ac:dyDescent="0.45">
      <c r="A950" s="4"/>
      <c r="B950" s="4"/>
      <c r="C950" s="4"/>
      <c r="D950" s="4"/>
      <c r="E950" s="4"/>
      <c r="F950" s="4"/>
      <c r="G950" s="4"/>
      <c r="H950" s="4"/>
    </row>
    <row r="951" spans="1:8" ht="18.5" x14ac:dyDescent="0.45">
      <c r="A951" s="4"/>
      <c r="B951" s="4"/>
      <c r="C951" s="4"/>
      <c r="D951" s="4"/>
      <c r="E951" s="4"/>
      <c r="F951" s="4"/>
      <c r="G951" s="4"/>
      <c r="H951" s="4"/>
    </row>
    <row r="952" spans="1:8" ht="18.5" x14ac:dyDescent="0.45">
      <c r="A952" s="4"/>
      <c r="B952" s="4"/>
      <c r="C952" s="4"/>
      <c r="D952" s="4"/>
      <c r="E952" s="4"/>
      <c r="F952" s="4"/>
      <c r="G952" s="4"/>
      <c r="H952" s="4"/>
    </row>
    <row r="953" spans="1:8" ht="18.5" x14ac:dyDescent="0.45">
      <c r="A953" s="4"/>
      <c r="B953" s="4"/>
      <c r="C953" s="4"/>
      <c r="D953" s="4"/>
      <c r="E953" s="4"/>
      <c r="F953" s="4"/>
      <c r="G953" s="4"/>
      <c r="H953" s="4"/>
    </row>
    <row r="954" spans="1:8" ht="18.5" x14ac:dyDescent="0.45">
      <c r="A954" s="4"/>
      <c r="B954" s="4"/>
      <c r="C954" s="4"/>
      <c r="D954" s="4"/>
      <c r="E954" s="4"/>
      <c r="F954" s="4"/>
      <c r="G954" s="4"/>
      <c r="H954" s="4"/>
    </row>
    <row r="955" spans="1:8" ht="18.5" x14ac:dyDescent="0.45">
      <c r="A955" s="4"/>
      <c r="B955" s="4"/>
      <c r="C955" s="4"/>
      <c r="D955" s="4"/>
      <c r="E955" s="4"/>
      <c r="F955" s="4"/>
      <c r="G955" s="4"/>
      <c r="H955" s="4"/>
    </row>
    <row r="956" spans="1:8" ht="18.5" x14ac:dyDescent="0.45">
      <c r="A956" s="4"/>
      <c r="B956" s="4"/>
      <c r="C956" s="4"/>
      <c r="D956" s="4"/>
      <c r="E956" s="4"/>
      <c r="F956" s="4"/>
      <c r="G956" s="4"/>
      <c r="H956" s="4"/>
    </row>
    <row r="957" spans="1:8" ht="18.5" x14ac:dyDescent="0.45">
      <c r="A957" s="4"/>
      <c r="B957" s="4"/>
      <c r="C957" s="4"/>
      <c r="D957" s="4"/>
      <c r="E957" s="4"/>
      <c r="F957" s="4"/>
      <c r="G957" s="4"/>
      <c r="H957" s="4"/>
    </row>
    <row r="958" spans="1:8" ht="18.5" x14ac:dyDescent="0.45">
      <c r="A958" s="4"/>
      <c r="B958" s="4"/>
      <c r="C958" s="4"/>
      <c r="D958" s="4"/>
      <c r="E958" s="4"/>
      <c r="F958" s="4"/>
      <c r="G958" s="4"/>
      <c r="H958" s="4"/>
    </row>
    <row r="959" spans="1:8" ht="18.5" x14ac:dyDescent="0.45">
      <c r="A959" s="4"/>
      <c r="B959" s="4"/>
      <c r="C959" s="4"/>
      <c r="D959" s="4"/>
      <c r="E959" s="4"/>
      <c r="F959" s="4"/>
      <c r="G959" s="4"/>
      <c r="H959" s="4"/>
    </row>
    <row r="960" spans="1:8" ht="18.5" x14ac:dyDescent="0.45">
      <c r="A960" s="4"/>
      <c r="B960" s="4"/>
      <c r="C960" s="4"/>
      <c r="D960" s="4"/>
      <c r="E960" s="4"/>
      <c r="F960" s="4"/>
      <c r="G960" s="4"/>
      <c r="H960" s="4"/>
    </row>
    <row r="961" spans="1:8" ht="18.5" x14ac:dyDescent="0.45">
      <c r="A961" s="4"/>
      <c r="B961" s="4"/>
      <c r="C961" s="4"/>
      <c r="D961" s="4"/>
      <c r="E961" s="4"/>
      <c r="F961" s="4"/>
      <c r="G961" s="4"/>
      <c r="H961" s="4"/>
    </row>
    <row r="962" spans="1:8" ht="18.5" x14ac:dyDescent="0.45">
      <c r="A962" s="4"/>
      <c r="B962" s="4"/>
      <c r="C962" s="4"/>
      <c r="D962" s="4"/>
      <c r="E962" s="4"/>
      <c r="F962" s="4"/>
      <c r="G962" s="4"/>
      <c r="H962" s="4"/>
    </row>
    <row r="963" spans="1:8" ht="18.5" x14ac:dyDescent="0.45">
      <c r="A963" s="4"/>
      <c r="B963" s="4"/>
      <c r="C963" s="4"/>
      <c r="D963" s="4"/>
      <c r="E963" s="4"/>
      <c r="F963" s="4"/>
      <c r="G963" s="4"/>
      <c r="H963" s="4"/>
    </row>
    <row r="964" spans="1:8" ht="18.5" x14ac:dyDescent="0.45">
      <c r="A964" s="4"/>
      <c r="B964" s="4"/>
      <c r="C964" s="4"/>
      <c r="D964" s="4"/>
      <c r="E964" s="4"/>
      <c r="F964" s="4"/>
      <c r="G964" s="4"/>
      <c r="H964" s="4"/>
    </row>
    <row r="965" spans="1:8" ht="18.5" x14ac:dyDescent="0.45">
      <c r="A965" s="4"/>
      <c r="B965" s="4"/>
      <c r="C965" s="4"/>
      <c r="D965" s="4"/>
      <c r="E965" s="4"/>
      <c r="F965" s="4"/>
      <c r="G965" s="4"/>
      <c r="H965" s="4"/>
    </row>
    <row r="966" spans="1:8" ht="18.5" x14ac:dyDescent="0.45">
      <c r="A966" s="4"/>
      <c r="B966" s="4"/>
      <c r="C966" s="4"/>
      <c r="D966" s="4"/>
      <c r="E966" s="4"/>
      <c r="F966" s="4"/>
      <c r="G966" s="4"/>
      <c r="H966" s="4"/>
    </row>
    <row r="967" spans="1:8" ht="18.5" x14ac:dyDescent="0.45">
      <c r="A967" s="4"/>
      <c r="B967" s="4"/>
      <c r="C967" s="4"/>
      <c r="D967" s="4"/>
      <c r="E967" s="4"/>
      <c r="F967" s="4"/>
      <c r="G967" s="4"/>
      <c r="H967" s="4"/>
    </row>
    <row r="968" spans="1:8" ht="18.5" x14ac:dyDescent="0.45">
      <c r="A968" s="4"/>
      <c r="B968" s="4"/>
      <c r="C968" s="4"/>
      <c r="D968" s="4"/>
      <c r="E968" s="4"/>
      <c r="F968" s="4"/>
      <c r="G968" s="4"/>
      <c r="H968" s="4"/>
    </row>
    <row r="969" spans="1:8" ht="18.5" x14ac:dyDescent="0.45">
      <c r="A969" s="4"/>
      <c r="B969" s="4"/>
      <c r="C969" s="4"/>
      <c r="D969" s="4"/>
      <c r="E969" s="4"/>
      <c r="F969" s="4"/>
      <c r="G969" s="4"/>
      <c r="H969" s="4"/>
    </row>
    <row r="970" spans="1:8" ht="18.5" x14ac:dyDescent="0.45">
      <c r="A970" s="4"/>
      <c r="B970" s="4"/>
      <c r="C970" s="4"/>
      <c r="D970" s="4"/>
      <c r="E970" s="4"/>
      <c r="F970" s="4"/>
      <c r="G970" s="4"/>
      <c r="H970" s="4"/>
    </row>
    <row r="971" spans="1:8" ht="18.5" x14ac:dyDescent="0.45">
      <c r="A971" s="4"/>
      <c r="B971" s="4"/>
      <c r="C971" s="4"/>
      <c r="D971" s="4"/>
      <c r="E971" s="4"/>
      <c r="F971" s="4"/>
      <c r="G971" s="4"/>
      <c r="H971" s="4"/>
    </row>
    <row r="972" spans="1:8" ht="18.5" x14ac:dyDescent="0.45">
      <c r="A972" s="4"/>
      <c r="B972" s="4"/>
      <c r="C972" s="4"/>
      <c r="D972" s="4"/>
      <c r="E972" s="4"/>
      <c r="F972" s="4"/>
      <c r="G972" s="4"/>
      <c r="H972" s="4"/>
    </row>
    <row r="973" spans="1:8" ht="18.5" x14ac:dyDescent="0.45">
      <c r="A973" s="4"/>
      <c r="B973" s="4"/>
      <c r="C973" s="4"/>
      <c r="D973" s="4"/>
      <c r="E973" s="4"/>
      <c r="F973" s="4"/>
      <c r="G973" s="4"/>
      <c r="H973" s="4"/>
    </row>
    <row r="974" spans="1:8" ht="18.5" x14ac:dyDescent="0.45">
      <c r="A974" s="4"/>
      <c r="B974" s="4"/>
      <c r="C974" s="4"/>
      <c r="D974" s="4"/>
      <c r="E974" s="4"/>
      <c r="F974" s="4"/>
      <c r="G974" s="4"/>
      <c r="H974" s="4"/>
    </row>
    <row r="975" spans="1:8" ht="18.5" x14ac:dyDescent="0.45">
      <c r="A975" s="4"/>
      <c r="B975" s="4"/>
      <c r="C975" s="4"/>
      <c r="D975" s="4"/>
      <c r="E975" s="4"/>
      <c r="F975" s="4"/>
      <c r="G975" s="4"/>
      <c r="H975" s="4"/>
    </row>
    <row r="976" spans="1:8" ht="18.5" x14ac:dyDescent="0.45">
      <c r="A976" s="4"/>
      <c r="B976" s="4"/>
      <c r="C976" s="4"/>
      <c r="D976" s="4"/>
      <c r="E976" s="4"/>
      <c r="F976" s="4"/>
      <c r="G976" s="4"/>
      <c r="H976" s="4"/>
    </row>
    <row r="977" spans="1:8" ht="18.5" x14ac:dyDescent="0.45">
      <c r="A977" s="4"/>
      <c r="B977" s="4"/>
      <c r="C977" s="4"/>
      <c r="D977" s="4"/>
      <c r="E977" s="4"/>
      <c r="F977" s="4"/>
      <c r="G977" s="4"/>
      <c r="H977" s="4"/>
    </row>
    <row r="978" spans="1:8" ht="18.5" x14ac:dyDescent="0.45">
      <c r="A978" s="4"/>
      <c r="B978" s="4"/>
      <c r="C978" s="4"/>
      <c r="D978" s="4"/>
      <c r="E978" s="4"/>
      <c r="F978" s="4"/>
      <c r="G978" s="4"/>
      <c r="H978" s="4"/>
    </row>
    <row r="979" spans="1:8" ht="18.5" x14ac:dyDescent="0.45">
      <c r="A979" s="4"/>
      <c r="B979" s="4"/>
      <c r="C979" s="4"/>
      <c r="D979" s="4"/>
      <c r="E979" s="4"/>
      <c r="F979" s="4"/>
      <c r="G979" s="4"/>
      <c r="H979" s="4"/>
    </row>
    <row r="980" spans="1:8" ht="18.5" x14ac:dyDescent="0.45">
      <c r="A980" s="4"/>
      <c r="B980" s="4"/>
      <c r="C980" s="4"/>
      <c r="D980" s="4"/>
      <c r="E980" s="4"/>
      <c r="F980" s="4"/>
      <c r="G980" s="4"/>
      <c r="H980" s="4"/>
    </row>
    <row r="981" spans="1:8" ht="18.5" x14ac:dyDescent="0.45">
      <c r="A981" s="4"/>
      <c r="B981" s="4"/>
      <c r="C981" s="4"/>
      <c r="D981" s="4"/>
      <c r="E981" s="4"/>
      <c r="F981" s="4"/>
      <c r="G981" s="4"/>
      <c r="H981" s="4"/>
    </row>
    <row r="982" spans="1:8" ht="18.5" x14ac:dyDescent="0.45">
      <c r="A982" s="4"/>
      <c r="B982" s="4"/>
      <c r="C982" s="4"/>
      <c r="D982" s="4"/>
      <c r="E982" s="4"/>
      <c r="F982" s="4"/>
      <c r="G982" s="4"/>
      <c r="H982" s="4"/>
    </row>
    <row r="983" spans="1:8" ht="18.5" x14ac:dyDescent="0.45">
      <c r="A983" s="4"/>
      <c r="B983" s="4"/>
      <c r="C983" s="4"/>
      <c r="D983" s="4"/>
      <c r="E983" s="4"/>
      <c r="F983" s="4"/>
      <c r="G983" s="4"/>
      <c r="H983" s="4"/>
    </row>
    <row r="984" spans="1:8" ht="18.5" x14ac:dyDescent="0.45">
      <c r="A984" s="4"/>
      <c r="B984" s="4"/>
      <c r="C984" s="4"/>
      <c r="D984" s="4"/>
      <c r="E984" s="4"/>
      <c r="F984" s="4"/>
      <c r="G984" s="4"/>
      <c r="H984" s="4"/>
    </row>
    <row r="985" spans="1:8" ht="18.5" x14ac:dyDescent="0.45">
      <c r="A985" s="4"/>
      <c r="B985" s="4"/>
      <c r="C985" s="4"/>
      <c r="D985" s="4"/>
      <c r="E985" s="4"/>
      <c r="F985" s="4"/>
      <c r="G985" s="4"/>
      <c r="H985" s="4"/>
    </row>
    <row r="986" spans="1:8" ht="18.5" x14ac:dyDescent="0.45">
      <c r="A986" s="4"/>
      <c r="B986" s="4"/>
      <c r="C986" s="4"/>
      <c r="D986" s="4"/>
      <c r="E986" s="4"/>
      <c r="F986" s="4"/>
      <c r="G986" s="4"/>
      <c r="H986" s="4"/>
    </row>
    <row r="987" spans="1:8" ht="18.5" x14ac:dyDescent="0.45">
      <c r="A987" s="4"/>
      <c r="B987" s="4"/>
      <c r="C987" s="4"/>
      <c r="D987" s="4"/>
      <c r="E987" s="4"/>
      <c r="F987" s="4"/>
      <c r="G987" s="4"/>
      <c r="H987" s="4"/>
    </row>
    <row r="988" spans="1:8" ht="18.5" x14ac:dyDescent="0.45">
      <c r="A988" s="4"/>
      <c r="B988" s="4"/>
      <c r="C988" s="4"/>
      <c r="D988" s="4"/>
      <c r="E988" s="4"/>
      <c r="F988" s="4"/>
      <c r="G988" s="4"/>
      <c r="H988" s="4"/>
    </row>
    <row r="989" spans="1:8" ht="18.5" x14ac:dyDescent="0.45">
      <c r="A989" s="4"/>
      <c r="B989" s="4"/>
      <c r="C989" s="4"/>
      <c r="D989" s="4"/>
      <c r="E989" s="4"/>
      <c r="F989" s="4"/>
      <c r="G989" s="4"/>
      <c r="H989" s="4"/>
    </row>
    <row r="990" spans="1:8" ht="18.5" x14ac:dyDescent="0.45">
      <c r="A990" s="4"/>
      <c r="B990" s="4"/>
      <c r="C990" s="4"/>
      <c r="D990" s="4"/>
      <c r="E990" s="4"/>
      <c r="F990" s="4"/>
      <c r="G990" s="4"/>
      <c r="H990" s="4"/>
    </row>
    <row r="991" spans="1:8" ht="18.5" x14ac:dyDescent="0.45">
      <c r="A991" s="4"/>
      <c r="B991" s="4"/>
      <c r="C991" s="4"/>
      <c r="D991" s="4"/>
      <c r="E991" s="4"/>
      <c r="F991" s="4"/>
      <c r="G991" s="4"/>
      <c r="H991" s="4"/>
    </row>
    <row r="992" spans="1:8" ht="18.5" x14ac:dyDescent="0.45">
      <c r="A992" s="4"/>
      <c r="B992" s="4"/>
      <c r="C992" s="4"/>
      <c r="D992" s="4"/>
      <c r="E992" s="4"/>
      <c r="F992" s="4"/>
      <c r="G992" s="4"/>
      <c r="H992" s="4"/>
    </row>
    <row r="993" spans="1:8" ht="18.5" x14ac:dyDescent="0.45">
      <c r="A993" s="4"/>
      <c r="B993" s="4"/>
      <c r="C993" s="4"/>
      <c r="D993" s="4"/>
      <c r="E993" s="4"/>
      <c r="F993" s="4"/>
      <c r="G993" s="4"/>
      <c r="H993" s="4"/>
    </row>
    <row r="994" spans="1:8" ht="18.5" x14ac:dyDescent="0.45">
      <c r="A994" s="4"/>
      <c r="B994" s="4"/>
      <c r="C994" s="4"/>
      <c r="D994" s="4"/>
      <c r="E994" s="4"/>
      <c r="F994" s="4"/>
      <c r="G994" s="4"/>
      <c r="H994" s="4"/>
    </row>
    <row r="995" spans="1:8" ht="18.5" x14ac:dyDescent="0.45">
      <c r="A995" s="4"/>
      <c r="B995" s="4"/>
      <c r="C995" s="4"/>
      <c r="D995" s="4"/>
      <c r="E995" s="4"/>
      <c r="F995" s="4"/>
      <c r="G995" s="4"/>
      <c r="H995" s="4"/>
    </row>
    <row r="996" spans="1:8" ht="18.5" x14ac:dyDescent="0.45">
      <c r="A996" s="4"/>
      <c r="B996" s="4"/>
      <c r="C996" s="4"/>
      <c r="D996" s="4"/>
      <c r="E996" s="4"/>
      <c r="F996" s="4"/>
      <c r="G996" s="4"/>
      <c r="H996" s="4"/>
    </row>
    <row r="997" spans="1:8" ht="18.5" x14ac:dyDescent="0.45">
      <c r="A997" s="4"/>
      <c r="B997" s="4"/>
      <c r="C997" s="4"/>
      <c r="D997" s="4"/>
      <c r="E997" s="4"/>
      <c r="F997" s="4"/>
      <c r="G997" s="4"/>
      <c r="H997" s="4"/>
    </row>
    <row r="998" spans="1:8" ht="18.5" x14ac:dyDescent="0.45">
      <c r="A998" s="4"/>
      <c r="B998" s="4"/>
      <c r="C998" s="4"/>
      <c r="D998" s="4"/>
      <c r="E998" s="4"/>
      <c r="F998" s="4"/>
      <c r="G998" s="4"/>
      <c r="H998" s="4"/>
    </row>
    <row r="999" spans="1:8" ht="18.5" x14ac:dyDescent="0.45">
      <c r="A999" s="4"/>
      <c r="B999" s="4"/>
      <c r="C999" s="4"/>
      <c r="D999" s="4"/>
      <c r="E999" s="4"/>
      <c r="F999" s="4"/>
      <c r="G999" s="4"/>
      <c r="H999" s="4"/>
    </row>
    <row r="1000" spans="1:8" ht="18.5" x14ac:dyDescent="0.45">
      <c r="A1000" s="4"/>
      <c r="B1000" s="4"/>
      <c r="C1000" s="4"/>
      <c r="D1000" s="4"/>
      <c r="E1000" s="4"/>
      <c r="F1000" s="4"/>
      <c r="G1000" s="4"/>
      <c r="H1000" s="4"/>
    </row>
    <row r="1001" spans="1:8" ht="18.5" x14ac:dyDescent="0.45">
      <c r="A1001" s="4"/>
      <c r="B1001" s="4"/>
      <c r="C1001" s="4"/>
      <c r="D1001" s="4"/>
      <c r="E1001" s="4"/>
      <c r="F1001" s="4"/>
      <c r="G1001" s="4"/>
      <c r="H1001" s="4"/>
    </row>
    <row r="1002" spans="1:8" ht="18.5" x14ac:dyDescent="0.45">
      <c r="A1002" s="4"/>
      <c r="B1002" s="4"/>
      <c r="C1002" s="4"/>
      <c r="D1002" s="4"/>
      <c r="E1002" s="4"/>
      <c r="F1002" s="4"/>
      <c r="G1002" s="4"/>
      <c r="H1002" s="4"/>
    </row>
  </sheetData>
  <mergeCells count="9">
    <mergeCell ref="A49:B49"/>
    <mergeCell ref="A81:B81"/>
    <mergeCell ref="A82:B82"/>
    <mergeCell ref="A1:H1"/>
    <mergeCell ref="A2:H2"/>
    <mergeCell ref="A5:C5"/>
    <mergeCell ref="E5:F5"/>
    <mergeCell ref="G5:H5"/>
    <mergeCell ref="A27:B27"/>
  </mergeCells>
  <pageMargins left="0.31496062992125984" right="0.27559055118110237" top="0.27559055118110237" bottom="0.51181102362204722" header="0" footer="0"/>
  <pageSetup paperSize="9" scale="60" orientation="portrait" r:id="rId1"/>
  <headerFooter>
    <oddFooter>&amp;L_x000D_&amp;1#&amp;"Aptos"&amp;8&amp;K0078D7 Sensitivity : This Document is Classified as "LNT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9ABB-056D-434E-8459-DB431526C7B1}">
  <dimension ref="A1:L58"/>
  <sheetViews>
    <sheetView showGridLines="0" view="pageBreakPreview" zoomScale="70" zoomScaleNormal="110" zoomScaleSheetLayoutView="70" workbookViewId="0">
      <selection activeCell="A54" sqref="A54"/>
    </sheetView>
  </sheetViews>
  <sheetFormatPr defaultColWidth="14.453125" defaultRowHeight="15" customHeight="1" x14ac:dyDescent="0.35"/>
  <cols>
    <col min="1" max="1" width="5.1796875" customWidth="1"/>
    <col min="2" max="2" width="65" customWidth="1"/>
    <col min="3" max="3" width="7.1796875" customWidth="1"/>
    <col min="4" max="4" width="17" customWidth="1"/>
    <col min="5" max="5" width="18.6328125" bestFit="1" customWidth="1"/>
    <col min="6" max="6" width="17.36328125" bestFit="1" customWidth="1"/>
    <col min="7" max="7" width="16.1796875" customWidth="1"/>
  </cols>
  <sheetData>
    <row r="1" spans="1:7" ht="18.5" x14ac:dyDescent="0.45">
      <c r="A1" s="1" t="s">
        <v>0</v>
      </c>
      <c r="B1" s="1"/>
      <c r="C1" s="1"/>
      <c r="D1" s="1"/>
      <c r="E1" s="1"/>
      <c r="F1" s="1"/>
      <c r="G1" s="1"/>
    </row>
    <row r="2" spans="1:7" ht="18.5" x14ac:dyDescent="0.45">
      <c r="A2" s="1" t="s">
        <v>60</v>
      </c>
      <c r="B2" s="1"/>
      <c r="C2" s="1"/>
      <c r="D2" s="1"/>
      <c r="E2" s="1"/>
      <c r="F2" s="1"/>
      <c r="G2" s="1"/>
    </row>
    <row r="3" spans="1:7" ht="16" x14ac:dyDescent="0.4">
      <c r="A3" s="83"/>
      <c r="B3" s="83"/>
      <c r="C3" s="83"/>
      <c r="D3" s="83"/>
      <c r="E3" s="83"/>
      <c r="F3" s="83"/>
      <c r="G3" s="83"/>
    </row>
    <row r="4" spans="1:7" ht="32" x14ac:dyDescent="0.35">
      <c r="A4" s="84" t="s">
        <v>3</v>
      </c>
      <c r="B4" s="85"/>
      <c r="C4" s="86" t="s">
        <v>61</v>
      </c>
      <c r="D4" s="87" t="s">
        <v>62</v>
      </c>
      <c r="E4" s="88"/>
      <c r="F4" s="87" t="s">
        <v>63</v>
      </c>
      <c r="G4" s="88"/>
    </row>
    <row r="5" spans="1:7" ht="16" customHeight="1" x14ac:dyDescent="0.4">
      <c r="A5" s="89" t="s">
        <v>64</v>
      </c>
      <c r="B5" s="90"/>
      <c r="C5" s="91"/>
      <c r="D5" s="92"/>
      <c r="E5" s="92"/>
      <c r="F5" s="92"/>
      <c r="G5" s="92"/>
    </row>
    <row r="6" spans="1:7" ht="16" x14ac:dyDescent="0.4">
      <c r="A6" s="93"/>
      <c r="B6" s="94" t="s">
        <v>65</v>
      </c>
      <c r="C6" s="95">
        <v>19</v>
      </c>
      <c r="D6" s="96"/>
      <c r="E6" s="96">
        <f>'19'!B10</f>
        <v>0</v>
      </c>
      <c r="F6" s="96"/>
      <c r="G6" s="96">
        <f>'19'!C8</f>
        <v>0</v>
      </c>
    </row>
    <row r="7" spans="1:7" ht="16" x14ac:dyDescent="0.4">
      <c r="A7" s="93"/>
      <c r="B7" s="94" t="s">
        <v>66</v>
      </c>
      <c r="C7" s="95">
        <v>20</v>
      </c>
      <c r="D7" s="96"/>
      <c r="E7" s="96">
        <f>'20'!B15</f>
        <v>0</v>
      </c>
      <c r="F7" s="97"/>
      <c r="G7" s="96">
        <f>'20'!C15</f>
        <v>0</v>
      </c>
    </row>
    <row r="8" spans="1:7" ht="16" x14ac:dyDescent="0.4">
      <c r="A8" s="98"/>
      <c r="B8" s="99" t="s">
        <v>67</v>
      </c>
      <c r="C8" s="100"/>
      <c r="D8" s="101"/>
      <c r="E8" s="101">
        <f>SUM(E6:E7)</f>
        <v>0</v>
      </c>
      <c r="F8" s="101"/>
      <c r="G8" s="101">
        <f>SUM(G6:G7)</f>
        <v>0</v>
      </c>
    </row>
    <row r="9" spans="1:7" ht="16" x14ac:dyDescent="0.4">
      <c r="A9" s="93"/>
      <c r="B9" s="102"/>
      <c r="C9" s="103"/>
      <c r="D9" s="104"/>
      <c r="E9" s="105"/>
      <c r="F9" s="105"/>
      <c r="G9" s="105"/>
    </row>
    <row r="10" spans="1:7" ht="16" x14ac:dyDescent="0.4">
      <c r="A10" s="106" t="s">
        <v>68</v>
      </c>
      <c r="B10" s="83"/>
      <c r="C10" s="103"/>
      <c r="D10" s="104"/>
      <c r="E10" s="107"/>
      <c r="F10" s="107"/>
      <c r="G10" s="107"/>
    </row>
    <row r="11" spans="1:7" ht="17.25" customHeight="1" x14ac:dyDescent="0.4">
      <c r="A11" s="93"/>
      <c r="B11" s="83" t="s">
        <v>69</v>
      </c>
      <c r="C11" s="95" t="s">
        <v>70</v>
      </c>
      <c r="D11" s="108">
        <f>'21'!B18</f>
        <v>0</v>
      </c>
      <c r="E11" s="109"/>
      <c r="F11" s="109">
        <f>'21'!C18</f>
        <v>0</v>
      </c>
      <c r="G11" s="109"/>
    </row>
    <row r="12" spans="1:7" ht="17.25" customHeight="1" x14ac:dyDescent="0.4">
      <c r="A12" s="93"/>
      <c r="B12" s="83" t="s">
        <v>71</v>
      </c>
      <c r="C12" s="95" t="s">
        <v>72</v>
      </c>
      <c r="D12" s="108">
        <f>'21'!B33</f>
        <v>0</v>
      </c>
      <c r="E12" s="109"/>
      <c r="F12" s="109">
        <f>SUM('21'!C33)</f>
        <v>0</v>
      </c>
      <c r="G12" s="109"/>
    </row>
    <row r="13" spans="1:7" ht="17.25" customHeight="1" x14ac:dyDescent="0.4">
      <c r="A13" s="93"/>
      <c r="B13" s="83" t="s">
        <v>73</v>
      </c>
      <c r="C13" s="95" t="s">
        <v>74</v>
      </c>
      <c r="D13" s="110">
        <f>'21'!B51</f>
        <v>0</v>
      </c>
      <c r="E13" s="102">
        <f>SUM(D11:D13)</f>
        <v>0</v>
      </c>
      <c r="F13" s="110">
        <f>SUM('21'!C51)</f>
        <v>0</v>
      </c>
      <c r="G13" s="109">
        <f>SUM(F11:F13)</f>
        <v>0</v>
      </c>
    </row>
    <row r="14" spans="1:7" ht="17.25" customHeight="1" x14ac:dyDescent="0.4">
      <c r="A14" s="93"/>
      <c r="B14" s="83" t="s">
        <v>75</v>
      </c>
      <c r="C14" s="95">
        <v>22</v>
      </c>
      <c r="D14" s="108"/>
      <c r="E14" s="109">
        <f>'22'!B13</f>
        <v>0</v>
      </c>
      <c r="F14" s="109"/>
      <c r="G14" s="109">
        <f>'22'!C13</f>
        <v>0</v>
      </c>
    </row>
    <row r="15" spans="1:7" ht="17.25" customHeight="1" x14ac:dyDescent="0.4">
      <c r="A15" s="93"/>
      <c r="B15" s="83" t="s">
        <v>76</v>
      </c>
      <c r="C15" s="95">
        <v>23</v>
      </c>
      <c r="D15" s="108"/>
      <c r="E15" s="109">
        <f>'23'!B29</f>
        <v>0</v>
      </c>
      <c r="F15" s="109"/>
      <c r="G15" s="109">
        <f>'23'!C29</f>
        <v>0</v>
      </c>
    </row>
    <row r="16" spans="1:7" ht="17.25" customHeight="1" x14ac:dyDescent="0.4">
      <c r="A16" s="93"/>
      <c r="B16" s="83" t="s">
        <v>77</v>
      </c>
      <c r="C16" s="95">
        <v>24</v>
      </c>
      <c r="D16" s="108"/>
      <c r="E16" s="109">
        <f>'24'!B14</f>
        <v>0</v>
      </c>
      <c r="F16" s="109"/>
      <c r="G16" s="109">
        <f>'24'!C14</f>
        <v>0</v>
      </c>
    </row>
    <row r="17" spans="1:7" ht="17.25" customHeight="1" x14ac:dyDescent="0.4">
      <c r="A17" s="93"/>
      <c r="B17" s="83" t="s">
        <v>78</v>
      </c>
      <c r="C17" s="95">
        <v>25</v>
      </c>
      <c r="D17" s="108"/>
      <c r="E17" s="110">
        <f>'25'!B12</f>
        <v>0</v>
      </c>
      <c r="F17" s="109"/>
      <c r="G17" s="109">
        <f>'25'!C12</f>
        <v>0</v>
      </c>
    </row>
    <row r="18" spans="1:7" ht="16" x14ac:dyDescent="0.4">
      <c r="A18" s="98"/>
      <c r="B18" s="111" t="s">
        <v>79</v>
      </c>
      <c r="C18" s="112"/>
      <c r="D18" s="101"/>
      <c r="E18" s="101">
        <f>SUM(E11:E17)</f>
        <v>0</v>
      </c>
      <c r="F18" s="101"/>
      <c r="G18" s="101">
        <f t="shared" ref="G18" si="0">SUM(G11:G17)</f>
        <v>0</v>
      </c>
    </row>
    <row r="19" spans="1:7" ht="16" x14ac:dyDescent="0.4">
      <c r="A19" s="93"/>
      <c r="B19" s="83"/>
      <c r="C19" s="113"/>
      <c r="D19" s="114"/>
      <c r="E19" s="114"/>
      <c r="F19" s="115"/>
      <c r="G19" s="116"/>
    </row>
    <row r="20" spans="1:7" ht="16" x14ac:dyDescent="0.4">
      <c r="A20" s="117" t="s">
        <v>80</v>
      </c>
      <c r="B20" s="83"/>
      <c r="C20" s="113"/>
      <c r="D20" s="114"/>
      <c r="E20" s="118">
        <f>E8-E18</f>
        <v>0</v>
      </c>
      <c r="F20" s="115"/>
      <c r="G20" s="119">
        <f>G8-G18</f>
        <v>0</v>
      </c>
    </row>
    <row r="21" spans="1:7" ht="16" x14ac:dyDescent="0.4">
      <c r="A21" s="120" t="s">
        <v>81</v>
      </c>
      <c r="B21" s="83"/>
      <c r="C21" s="95" t="s">
        <v>82</v>
      </c>
      <c r="D21" s="114"/>
      <c r="E21" s="108">
        <f>'22'!B21</f>
        <v>0</v>
      </c>
      <c r="F21" s="115"/>
      <c r="G21" s="109">
        <v>0</v>
      </c>
    </row>
    <row r="22" spans="1:7" ht="16" x14ac:dyDescent="0.4">
      <c r="A22" s="117" t="s">
        <v>83</v>
      </c>
      <c r="B22" s="83"/>
      <c r="C22" s="121"/>
      <c r="D22" s="122"/>
      <c r="E22" s="122">
        <f>E20-E21</f>
        <v>0</v>
      </c>
      <c r="F22" s="122"/>
      <c r="G22" s="122">
        <f>+G8-G18</f>
        <v>0</v>
      </c>
    </row>
    <row r="23" spans="1:7" ht="6" customHeight="1" x14ac:dyDescent="0.4">
      <c r="A23" s="117"/>
      <c r="B23" s="83"/>
      <c r="C23" s="121"/>
      <c r="D23" s="119"/>
      <c r="E23" s="119"/>
      <c r="F23" s="119"/>
      <c r="G23" s="119"/>
    </row>
    <row r="24" spans="1:7" ht="16" x14ac:dyDescent="0.4">
      <c r="A24" s="117" t="s">
        <v>84</v>
      </c>
      <c r="B24" s="83"/>
      <c r="C24" s="123"/>
      <c r="D24" s="124"/>
      <c r="E24" s="124"/>
      <c r="F24" s="124"/>
      <c r="G24" s="124"/>
    </row>
    <row r="25" spans="1:7" ht="16" x14ac:dyDescent="0.4">
      <c r="A25" s="104"/>
      <c r="B25" s="83" t="s">
        <v>85</v>
      </c>
      <c r="C25" s="113"/>
      <c r="D25" s="114"/>
      <c r="E25" s="119"/>
      <c r="F25" s="114"/>
      <c r="G25" s="114"/>
    </row>
    <row r="26" spans="1:7" ht="16" x14ac:dyDescent="0.4">
      <c r="A26" s="104"/>
      <c r="B26" s="83" t="s">
        <v>86</v>
      </c>
      <c r="C26" s="113"/>
      <c r="D26" s="114"/>
      <c r="E26" s="119"/>
      <c r="F26" s="125"/>
      <c r="G26" s="125"/>
    </row>
    <row r="27" spans="1:7" ht="16" x14ac:dyDescent="0.4">
      <c r="A27" s="98"/>
      <c r="B27" s="111" t="s">
        <v>87</v>
      </c>
      <c r="C27" s="112"/>
      <c r="D27" s="101"/>
      <c r="E27" s="101">
        <f>E22</f>
        <v>0</v>
      </c>
      <c r="F27" s="101"/>
      <c r="G27" s="101">
        <f>G22</f>
        <v>0</v>
      </c>
    </row>
    <row r="28" spans="1:7" ht="16" x14ac:dyDescent="0.4">
      <c r="A28" s="126"/>
      <c r="B28" s="83"/>
      <c r="C28" s="113"/>
      <c r="D28" s="114"/>
      <c r="E28" s="114"/>
      <c r="F28" s="114"/>
      <c r="G28" s="114"/>
    </row>
    <row r="29" spans="1:7" ht="16" x14ac:dyDescent="0.4">
      <c r="A29" s="127" t="s">
        <v>88</v>
      </c>
      <c r="B29" s="128"/>
      <c r="C29" s="113"/>
      <c r="D29" s="122"/>
      <c r="E29" s="122"/>
      <c r="F29" s="122"/>
      <c r="G29" s="122"/>
    </row>
    <row r="30" spans="1:7" ht="32" x14ac:dyDescent="0.4">
      <c r="A30" s="93"/>
      <c r="B30" s="129" t="s">
        <v>89</v>
      </c>
      <c r="C30" s="113"/>
      <c r="D30" s="109"/>
      <c r="E30" s="109">
        <f>(AP6-AI6)</f>
        <v>0</v>
      </c>
      <c r="F30" s="109"/>
      <c r="G30" s="109">
        <v>0</v>
      </c>
    </row>
    <row r="31" spans="1:7" ht="48" x14ac:dyDescent="0.4">
      <c r="A31" s="93"/>
      <c r="B31" s="129" t="s">
        <v>90</v>
      </c>
      <c r="C31" s="113"/>
      <c r="D31" s="109"/>
      <c r="E31" s="109"/>
      <c r="F31" s="109"/>
      <c r="G31" s="110"/>
    </row>
    <row r="32" spans="1:7" ht="16" x14ac:dyDescent="0.4">
      <c r="A32" s="98"/>
      <c r="B32" s="130" t="s">
        <v>91</v>
      </c>
      <c r="C32" s="112"/>
      <c r="D32" s="101"/>
      <c r="E32" s="101">
        <f>E27+E30</f>
        <v>0</v>
      </c>
      <c r="F32" s="101"/>
      <c r="G32" s="101">
        <f>G27+G30</f>
        <v>0</v>
      </c>
    </row>
    <row r="33" spans="1:7" ht="6.75" customHeight="1" x14ac:dyDescent="0.4">
      <c r="A33" s="93"/>
      <c r="B33" s="83"/>
      <c r="C33" s="114"/>
      <c r="D33" s="102"/>
      <c r="E33" s="102"/>
      <c r="F33" s="102"/>
      <c r="G33" s="131"/>
    </row>
    <row r="34" spans="1:7" ht="16" x14ac:dyDescent="0.4">
      <c r="A34" s="132" t="s">
        <v>92</v>
      </c>
      <c r="B34" s="133"/>
      <c r="C34" s="134">
        <v>26</v>
      </c>
      <c r="D34" s="135"/>
      <c r="E34" s="136" t="e">
        <f>'26'!B11</f>
        <v>#DIV/0!</v>
      </c>
      <c r="F34" s="137"/>
      <c r="G34" s="138" t="e">
        <f>'26'!C11</f>
        <v>#DIV/0!</v>
      </c>
    </row>
    <row r="35" spans="1:7" ht="16" x14ac:dyDescent="0.4">
      <c r="A35" s="139" t="s">
        <v>93</v>
      </c>
      <c r="B35" s="140"/>
      <c r="C35" s="141"/>
      <c r="D35" s="102"/>
      <c r="E35" s="102"/>
      <c r="F35" s="102"/>
      <c r="G35" s="109"/>
    </row>
    <row r="36" spans="1:7" ht="3.75" customHeight="1" x14ac:dyDescent="0.4">
      <c r="A36" s="142"/>
      <c r="B36" s="143"/>
      <c r="C36" s="144"/>
      <c r="D36" s="102"/>
      <c r="E36" s="102"/>
      <c r="F36" s="102"/>
      <c r="G36" s="110"/>
    </row>
    <row r="37" spans="1:7" ht="16" x14ac:dyDescent="0.4">
      <c r="A37" s="145" t="s">
        <v>94</v>
      </c>
      <c r="B37" s="133"/>
      <c r="C37" s="134">
        <v>1</v>
      </c>
      <c r="D37" s="146"/>
      <c r="E37" s="147"/>
      <c r="F37" s="148"/>
      <c r="G37" s="146"/>
    </row>
    <row r="38" spans="1:7" ht="16" x14ac:dyDescent="0.4">
      <c r="A38" s="149" t="s">
        <v>95</v>
      </c>
      <c r="B38" s="143"/>
      <c r="C38" s="150" t="str">
        <f>BS!D51</f>
        <v xml:space="preserve"> 2 - 43</v>
      </c>
      <c r="D38" s="151"/>
      <c r="E38" s="151"/>
      <c r="F38" s="151"/>
      <c r="G38" s="151"/>
    </row>
    <row r="39" spans="1:7" ht="16" x14ac:dyDescent="0.4">
      <c r="A39" s="83"/>
      <c r="B39" s="83"/>
      <c r="C39" s="83"/>
      <c r="D39" s="83"/>
      <c r="E39" s="152"/>
      <c r="F39" s="83"/>
      <c r="G39" s="102"/>
    </row>
    <row r="40" spans="1:7" ht="16" x14ac:dyDescent="0.4">
      <c r="A40" s="153" t="str">
        <f>BS!A53</f>
        <v>As per our report attached</v>
      </c>
      <c r="C40" s="128"/>
      <c r="D40" s="153" t="s">
        <v>42</v>
      </c>
      <c r="E40" s="154"/>
      <c r="F40" s="83"/>
    </row>
    <row r="41" spans="1:7" ht="16" x14ac:dyDescent="0.4">
      <c r="A41" s="153" t="str">
        <f>BS!A54</f>
        <v>_______________</v>
      </c>
      <c r="C41" s="155"/>
      <c r="D41" s="153" t="s">
        <v>44</v>
      </c>
      <c r="E41" s="156"/>
      <c r="F41" s="83"/>
    </row>
    <row r="42" spans="1:7" ht="16" x14ac:dyDescent="0.4">
      <c r="A42" s="83" t="str">
        <f>BS!A55</f>
        <v>Chartered Accountants</v>
      </c>
      <c r="C42" s="83"/>
      <c r="D42" s="157"/>
      <c r="E42" s="158"/>
      <c r="F42" s="157"/>
    </row>
    <row r="43" spans="1:7" ht="16" x14ac:dyDescent="0.4">
      <c r="A43" s="83" t="str">
        <f>BS!A56</f>
        <v>Firm's registration no. ______</v>
      </c>
      <c r="C43" s="83"/>
      <c r="D43" s="140"/>
      <c r="E43" s="158"/>
      <c r="F43" s="140"/>
    </row>
    <row r="44" spans="1:7" ht="16" x14ac:dyDescent="0.4">
      <c r="A44" s="140"/>
      <c r="C44" s="140"/>
      <c r="D44" s="140"/>
      <c r="E44" s="159"/>
      <c r="F44" s="140"/>
    </row>
    <row r="45" spans="1:7" ht="16" x14ac:dyDescent="0.4">
      <c r="A45" s="140"/>
      <c r="C45" s="140"/>
      <c r="D45" s="140"/>
      <c r="E45" s="159"/>
      <c r="F45" s="140"/>
    </row>
    <row r="46" spans="1:7" ht="16" x14ac:dyDescent="0.4">
      <c r="A46" s="140"/>
      <c r="C46" s="140"/>
      <c r="D46" s="140"/>
      <c r="E46" s="159"/>
      <c r="F46" s="140"/>
    </row>
    <row r="47" spans="1:7" ht="16" x14ac:dyDescent="0.4">
      <c r="A47" s="140" t="str">
        <f>BS!A60</f>
        <v>Auditor</v>
      </c>
      <c r="C47" s="140"/>
      <c r="D47" s="140" t="str">
        <f>BS!E60</f>
        <v>Director1</v>
      </c>
      <c r="F47" s="140" t="str">
        <f>BS!G60</f>
        <v>Director2</v>
      </c>
    </row>
    <row r="48" spans="1:7" ht="16" x14ac:dyDescent="0.4">
      <c r="A48" s="83" t="str">
        <f>BS!A61</f>
        <v>Partner</v>
      </c>
      <c r="C48" s="160"/>
      <c r="D48" s="83" t="str">
        <f>BS!E61</f>
        <v>Director</v>
      </c>
      <c r="F48" s="83" t="str">
        <f>BS!G61</f>
        <v>Director</v>
      </c>
    </row>
    <row r="49" spans="1:6" ht="16" x14ac:dyDescent="0.4">
      <c r="A49" s="83" t="str">
        <f>BS!A62</f>
        <v xml:space="preserve">Membership no. </v>
      </c>
      <c r="C49" s="160"/>
      <c r="D49" s="83" t="str">
        <f>BS!E62</f>
        <v>DIN :</v>
      </c>
      <c r="F49" s="83" t="str">
        <f>BS!G62</f>
        <v>DIN :</v>
      </c>
    </row>
    <row r="50" spans="1:6" ht="16" x14ac:dyDescent="0.4">
      <c r="A50" s="83" t="str">
        <f>BS!A63</f>
        <v xml:space="preserve">Place : </v>
      </c>
      <c r="C50" s="160"/>
      <c r="D50" s="83" t="str">
        <f>BS!E63</f>
        <v xml:space="preserve">Place : </v>
      </c>
      <c r="F50" s="83" t="str">
        <f>BS!G63</f>
        <v xml:space="preserve">Place : </v>
      </c>
    </row>
    <row r="51" spans="1:6" ht="16" x14ac:dyDescent="0.4">
      <c r="A51" s="83" t="str">
        <f>BS!A64</f>
        <v>Date  :</v>
      </c>
      <c r="C51" s="161"/>
      <c r="D51" s="83" t="str">
        <f>BS!E64</f>
        <v>Date  :</v>
      </c>
      <c r="F51" s="83" t="str">
        <f>BS!G64</f>
        <v>Date  :</v>
      </c>
    </row>
    <row r="52" spans="1:6" ht="16" x14ac:dyDescent="0.4">
      <c r="A52" s="155"/>
      <c r="B52" s="128"/>
      <c r="C52" s="128"/>
      <c r="D52" s="128"/>
      <c r="E52" s="128"/>
      <c r="F52" s="128"/>
    </row>
    <row r="53" spans="1:6" ht="16" x14ac:dyDescent="0.4">
      <c r="A53" s="155"/>
      <c r="B53" s="128"/>
      <c r="C53" s="128"/>
      <c r="D53" s="128"/>
      <c r="E53" s="128"/>
      <c r="F53" s="128"/>
    </row>
    <row r="54" spans="1:6" ht="16" x14ac:dyDescent="0.4">
      <c r="A54" s="155"/>
      <c r="B54" s="128"/>
      <c r="C54" s="128"/>
      <c r="D54" s="128"/>
      <c r="E54" s="128"/>
      <c r="F54" s="128"/>
    </row>
    <row r="55" spans="1:6" ht="16" x14ac:dyDescent="0.4">
      <c r="A55" s="155"/>
      <c r="B55" s="140"/>
      <c r="C55" s="140"/>
      <c r="D55" s="128" t="str">
        <f>BS!E68</f>
        <v>CFO</v>
      </c>
      <c r="F55" s="128" t="str">
        <f>BS!G68</f>
        <v>CS</v>
      </c>
    </row>
    <row r="56" spans="1:6" ht="16" x14ac:dyDescent="0.4">
      <c r="A56" s="155"/>
      <c r="B56" s="83"/>
      <c r="C56" s="83"/>
      <c r="D56" s="160" t="str">
        <f>BS!E69</f>
        <v>Chief Financial Officer</v>
      </c>
      <c r="F56" s="160" t="str">
        <f>BS!G69</f>
        <v>Company Secretary</v>
      </c>
    </row>
    <row r="57" spans="1:6" ht="16" x14ac:dyDescent="0.4">
      <c r="A57" s="162"/>
      <c r="B57" s="83"/>
      <c r="C57" s="83"/>
      <c r="D57" s="160" t="str">
        <f>BS!E70</f>
        <v xml:space="preserve">Place : </v>
      </c>
      <c r="F57" s="160" t="str">
        <f>BS!G70</f>
        <v xml:space="preserve">Place : </v>
      </c>
    </row>
    <row r="58" spans="1:6" ht="16" x14ac:dyDescent="0.4">
      <c r="A58" s="155"/>
      <c r="B58" s="83"/>
      <c r="C58" s="83"/>
      <c r="D58" s="160" t="str">
        <f>BS!E71</f>
        <v>Date  :</v>
      </c>
      <c r="F58" s="160" t="str">
        <f>BS!G71</f>
        <v>Date  :</v>
      </c>
    </row>
  </sheetData>
  <mergeCells count="5">
    <mergeCell ref="A1:G1"/>
    <mergeCell ref="A2:G2"/>
    <mergeCell ref="A4:B4"/>
    <mergeCell ref="D4:E4"/>
    <mergeCell ref="F4:G4"/>
  </mergeCells>
  <pageMargins left="0.31496062992125984" right="0.27559055118110237" top="0.27559055118110237" bottom="0.51181102362204722" header="0" footer="0"/>
  <pageSetup paperSize="9" scale="55" fitToHeight="0" orientation="landscape" r:id="rId1"/>
  <headerFooter>
    <oddFooter>&amp;L_x000D_&amp;1#&amp;"Aptos"&amp;8&amp;K0078D7 Sensitivity : This Document is Classified as "LNT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04E7-B551-4EF5-94DF-F1D085C7E086}">
  <dimension ref="A1:M63"/>
  <sheetViews>
    <sheetView showGridLines="0" view="pageBreakPreview" topLeftCell="A48" zoomScale="85" zoomScaleNormal="100" zoomScaleSheetLayoutView="85" workbookViewId="0">
      <selection activeCell="A54" sqref="A54"/>
    </sheetView>
  </sheetViews>
  <sheetFormatPr defaultColWidth="14.453125" defaultRowHeight="15" customHeight="1" x14ac:dyDescent="0.4"/>
  <cols>
    <col min="1" max="1" width="36.453125" style="164" customWidth="1"/>
    <col min="2" max="2" width="23.81640625" style="164" customWidth="1"/>
    <col min="3" max="3" width="29.81640625" style="164" customWidth="1"/>
    <col min="4" max="4" width="26.1796875" style="83" customWidth="1"/>
    <col min="5" max="5" width="23.1796875" style="83" customWidth="1"/>
    <col min="6" max="6" width="27.1796875" style="83" customWidth="1"/>
    <col min="7" max="7" width="25.453125" style="83" customWidth="1"/>
    <col min="8" max="16384" width="14.453125" style="164"/>
  </cols>
  <sheetData>
    <row r="1" spans="1:7" ht="16" x14ac:dyDescent="0.4">
      <c r="A1" s="163" t="str">
        <f>PL!A1</f>
        <v>L&amp;T ELECTROLYSERS LIMITED</v>
      </c>
      <c r="B1" s="83"/>
      <c r="C1" s="83"/>
    </row>
    <row r="2" spans="1:7" ht="16" x14ac:dyDescent="0.4">
      <c r="A2" s="165" t="s">
        <v>96</v>
      </c>
      <c r="B2" s="83"/>
      <c r="C2" s="83"/>
    </row>
    <row r="3" spans="1:7" ht="6.75" customHeight="1" x14ac:dyDescent="0.4">
      <c r="A3" s="83"/>
      <c r="B3" s="83"/>
      <c r="C3" s="83"/>
    </row>
    <row r="4" spans="1:7" ht="16" x14ac:dyDescent="0.35">
      <c r="A4" s="166" t="s">
        <v>97</v>
      </c>
      <c r="B4" s="166"/>
      <c r="C4" s="166"/>
      <c r="D4" s="167"/>
      <c r="E4" s="167"/>
      <c r="F4" s="167"/>
      <c r="G4" s="167"/>
    </row>
    <row r="5" spans="1:7" ht="16" hidden="1" x14ac:dyDescent="0.35">
      <c r="A5" s="166"/>
      <c r="B5" s="166"/>
      <c r="C5" s="166"/>
      <c r="D5" s="167"/>
      <c r="E5" s="167"/>
      <c r="F5" s="167"/>
      <c r="G5" s="167"/>
    </row>
    <row r="6" spans="1:7" ht="17.5" customHeight="1" x14ac:dyDescent="0.4">
      <c r="A6" s="166"/>
      <c r="B6" s="166"/>
      <c r="C6" s="166"/>
      <c r="D6" s="167"/>
      <c r="E6" s="167"/>
      <c r="F6" s="168" t="s">
        <v>2</v>
      </c>
      <c r="G6" s="167"/>
    </row>
    <row r="7" spans="1:7" s="171" customFormat="1" ht="48" x14ac:dyDescent="0.35">
      <c r="A7" s="169" t="s">
        <v>3</v>
      </c>
      <c r="B7" s="169" t="s">
        <v>98</v>
      </c>
      <c r="C7" s="169" t="s">
        <v>99</v>
      </c>
      <c r="D7" s="169" t="s">
        <v>100</v>
      </c>
      <c r="E7" s="169" t="s">
        <v>101</v>
      </c>
      <c r="F7" s="169" t="s">
        <v>102</v>
      </c>
      <c r="G7" s="170"/>
    </row>
    <row r="8" spans="1:7" ht="16" x14ac:dyDescent="0.35">
      <c r="A8" s="172" t="s">
        <v>103</v>
      </c>
      <c r="B8" s="173">
        <f>F12</f>
        <v>0</v>
      </c>
      <c r="C8" s="173">
        <v>0</v>
      </c>
      <c r="D8" s="173">
        <f>B8+C8</f>
        <v>0</v>
      </c>
      <c r="E8" s="174">
        <f>'12'!B25*10</f>
        <v>0</v>
      </c>
      <c r="F8" s="175">
        <f>SUM(D8:E8)</f>
        <v>0</v>
      </c>
      <c r="G8" s="176"/>
    </row>
    <row r="9" spans="1:7" ht="16" x14ac:dyDescent="0.35">
      <c r="A9" s="166"/>
      <c r="B9" s="166"/>
      <c r="C9" s="166"/>
      <c r="D9" s="167"/>
      <c r="E9" s="167"/>
      <c r="F9" s="167"/>
      <c r="G9" s="167"/>
    </row>
    <row r="10" spans="1:7" ht="16" x14ac:dyDescent="0.35">
      <c r="A10" s="166"/>
      <c r="B10" s="166"/>
      <c r="C10" s="166"/>
      <c r="D10" s="167"/>
      <c r="E10" s="167"/>
      <c r="F10" s="177" t="str">
        <f>F6</f>
        <v>( Amt in Rs.)</v>
      </c>
      <c r="G10" s="167"/>
    </row>
    <row r="11" spans="1:7" s="171" customFormat="1" ht="48" x14ac:dyDescent="0.35">
      <c r="A11" s="169" t="s">
        <v>3</v>
      </c>
      <c r="B11" s="169" t="s">
        <v>104</v>
      </c>
      <c r="C11" s="169" t="s">
        <v>99</v>
      </c>
      <c r="D11" s="169" t="s">
        <v>105</v>
      </c>
      <c r="E11" s="169" t="s">
        <v>106</v>
      </c>
      <c r="F11" s="169" t="s">
        <v>107</v>
      </c>
      <c r="G11" s="178"/>
    </row>
    <row r="12" spans="1:7" ht="16" x14ac:dyDescent="0.35">
      <c r="A12" s="172" t="s">
        <v>103</v>
      </c>
      <c r="B12" s="173">
        <v>0</v>
      </c>
      <c r="C12" s="179">
        <v>0</v>
      </c>
      <c r="D12" s="173">
        <f>B12+C12</f>
        <v>0</v>
      </c>
      <c r="E12" s="174">
        <v>0</v>
      </c>
      <c r="F12" s="175">
        <f>SUM(D12:E12)</f>
        <v>0</v>
      </c>
      <c r="G12" s="167"/>
    </row>
    <row r="13" spans="1:7" ht="16" x14ac:dyDescent="0.35">
      <c r="A13" s="166"/>
      <c r="B13" s="166"/>
      <c r="C13" s="166"/>
      <c r="D13" s="167"/>
      <c r="E13" s="167"/>
      <c r="F13" s="167"/>
      <c r="G13" s="167"/>
    </row>
    <row r="14" spans="1:7" ht="7" customHeight="1" x14ac:dyDescent="0.35">
      <c r="A14" s="180"/>
      <c r="B14" s="180"/>
      <c r="C14" s="180"/>
      <c r="D14" s="181"/>
      <c r="E14" s="182"/>
      <c r="F14" s="167"/>
      <c r="G14" s="167"/>
    </row>
    <row r="15" spans="1:7" ht="16" x14ac:dyDescent="0.35">
      <c r="A15" s="166" t="s">
        <v>108</v>
      </c>
      <c r="B15" s="166"/>
      <c r="C15" s="166"/>
      <c r="D15" s="167"/>
      <c r="E15" s="176"/>
      <c r="F15" s="167"/>
      <c r="G15" s="167"/>
    </row>
    <row r="16" spans="1:7" ht="16" hidden="1" x14ac:dyDescent="0.35">
      <c r="A16" s="166"/>
      <c r="B16" s="166"/>
      <c r="C16" s="166"/>
      <c r="D16" s="167"/>
      <c r="E16" s="176"/>
      <c r="F16" s="167"/>
      <c r="G16" s="167"/>
    </row>
    <row r="17" spans="1:7" ht="16" hidden="1" x14ac:dyDescent="0.35">
      <c r="A17" s="166"/>
      <c r="B17" s="166"/>
      <c r="C17" s="166"/>
      <c r="D17" s="167"/>
      <c r="E17" s="176"/>
      <c r="F17" s="177" t="str">
        <f>F10</f>
        <v>( Amt in Rs.)</v>
      </c>
      <c r="G17" s="167"/>
    </row>
    <row r="18" spans="1:7" ht="16" hidden="1" x14ac:dyDescent="0.4">
      <c r="A18" s="183" t="s">
        <v>3</v>
      </c>
      <c r="B18" s="184"/>
      <c r="C18" s="185"/>
      <c r="D18" s="186" t="s">
        <v>109</v>
      </c>
      <c r="E18" s="187"/>
      <c r="F18" s="188" t="s">
        <v>110</v>
      </c>
      <c r="G18" s="188" t="s">
        <v>111</v>
      </c>
    </row>
    <row r="19" spans="1:7" ht="32" hidden="1" x14ac:dyDescent="0.35">
      <c r="A19" s="189"/>
      <c r="B19" s="190"/>
      <c r="C19" s="191"/>
      <c r="D19" s="192" t="s">
        <v>112</v>
      </c>
      <c r="E19" s="192" t="s">
        <v>113</v>
      </c>
      <c r="F19" s="193"/>
      <c r="G19" s="193"/>
    </row>
    <row r="20" spans="1:7" ht="15.75" hidden="1" customHeight="1" x14ac:dyDescent="0.4">
      <c r="A20" s="194" t="str">
        <f>B7</f>
        <v>Balance as on 01 April 2025</v>
      </c>
      <c r="B20" s="195"/>
      <c r="C20" s="196"/>
      <c r="D20" s="197">
        <v>0</v>
      </c>
      <c r="E20" s="198">
        <v>0</v>
      </c>
      <c r="F20" s="197"/>
      <c r="G20" s="197">
        <v>0</v>
      </c>
    </row>
    <row r="21" spans="1:7" ht="16" hidden="1" x14ac:dyDescent="0.35">
      <c r="A21" s="199" t="s">
        <v>114</v>
      </c>
      <c r="B21" s="195"/>
      <c r="C21" s="196"/>
      <c r="D21" s="174">
        <v>0</v>
      </c>
      <c r="E21" s="200" t="e">
        <f>'[1]2'!#REF!</f>
        <v>#REF!</v>
      </c>
      <c r="F21" s="201">
        <v>0</v>
      </c>
      <c r="G21" s="201">
        <v>0</v>
      </c>
    </row>
    <row r="22" spans="1:7" ht="15.75" hidden="1" customHeight="1" x14ac:dyDescent="0.35">
      <c r="A22" s="199" t="s">
        <v>115</v>
      </c>
      <c r="B22" s="195"/>
      <c r="C22" s="196"/>
      <c r="D22" s="174">
        <v>0</v>
      </c>
      <c r="E22" s="201">
        <v>0</v>
      </c>
      <c r="F22" s="201">
        <v>0</v>
      </c>
      <c r="G22" s="201">
        <v>0</v>
      </c>
    </row>
    <row r="23" spans="1:7" ht="15.75" hidden="1" customHeight="1" x14ac:dyDescent="0.35">
      <c r="A23" s="199" t="s">
        <v>116</v>
      </c>
      <c r="B23" s="195"/>
      <c r="C23" s="196"/>
      <c r="D23" s="174">
        <v>0</v>
      </c>
      <c r="E23" s="200" t="e">
        <f>+E21-E22</f>
        <v>#REF!</v>
      </c>
      <c r="F23" s="201">
        <f>+F21-F22</f>
        <v>0</v>
      </c>
      <c r="G23" s="201">
        <f>+G21-G22</f>
        <v>0</v>
      </c>
    </row>
    <row r="24" spans="1:7" ht="16" hidden="1" x14ac:dyDescent="0.4">
      <c r="A24" s="199" t="s">
        <v>117</v>
      </c>
      <c r="B24" s="195"/>
      <c r="C24" s="196"/>
      <c r="D24" s="174">
        <v>0</v>
      </c>
      <c r="E24" s="200"/>
      <c r="F24" s="200"/>
      <c r="G24" s="202"/>
    </row>
    <row r="25" spans="1:7" ht="15.75" hidden="1" customHeight="1" x14ac:dyDescent="0.4">
      <c r="A25" s="203" t="s">
        <v>118</v>
      </c>
      <c r="B25" s="195"/>
      <c r="C25" s="196"/>
      <c r="D25" s="174">
        <v>0</v>
      </c>
      <c r="E25" s="202">
        <v>0</v>
      </c>
      <c r="F25" s="202"/>
      <c r="G25" s="200">
        <v>0</v>
      </c>
    </row>
    <row r="26" spans="1:7" ht="16" hidden="1" x14ac:dyDescent="0.4">
      <c r="A26" s="203" t="s">
        <v>119</v>
      </c>
      <c r="B26" s="195"/>
      <c r="C26" s="196"/>
      <c r="D26" s="174">
        <v>0</v>
      </c>
      <c r="E26" s="202">
        <v>0</v>
      </c>
      <c r="F26" s="202"/>
      <c r="G26" s="200">
        <v>0</v>
      </c>
    </row>
    <row r="27" spans="1:7" ht="15.75" hidden="1" customHeight="1" x14ac:dyDescent="0.4">
      <c r="A27" s="199" t="s">
        <v>120</v>
      </c>
      <c r="B27" s="195"/>
      <c r="C27" s="196"/>
      <c r="D27" s="174">
        <v>0</v>
      </c>
      <c r="E27" s="202">
        <v>0</v>
      </c>
      <c r="F27" s="202"/>
      <c r="G27" s="200"/>
    </row>
    <row r="28" spans="1:7" ht="15.75" hidden="1" customHeight="1" x14ac:dyDescent="0.35">
      <c r="A28" s="194" t="str">
        <f>F7</f>
        <v>Balance at end of the Current Reporting Period (As at March 31, 2026)</v>
      </c>
      <c r="B28" s="195"/>
      <c r="C28" s="196"/>
      <c r="D28" s="197">
        <f>SUM(D20:D25)</f>
        <v>0</v>
      </c>
      <c r="E28" s="204" t="e">
        <f>+#REF!+E23+E25+E26+E27+E22</f>
        <v>#REF!</v>
      </c>
      <c r="F28" s="204"/>
      <c r="G28" s="204" t="e">
        <f>+#REF!+G23+G25+G26+G27</f>
        <v>#REF!</v>
      </c>
    </row>
    <row r="29" spans="1:7" ht="15.75" hidden="1" customHeight="1" x14ac:dyDescent="0.35">
      <c r="A29" s="166"/>
      <c r="B29" s="166"/>
      <c r="C29" s="166"/>
      <c r="D29" s="167"/>
      <c r="E29" s="176"/>
      <c r="F29" s="167"/>
      <c r="G29" s="167"/>
    </row>
    <row r="30" spans="1:7" s="171" customFormat="1" ht="16" x14ac:dyDescent="0.35">
      <c r="A30" s="205" t="s">
        <v>3</v>
      </c>
      <c r="B30" s="206"/>
      <c r="C30" s="207"/>
      <c r="D30" s="208" t="s">
        <v>121</v>
      </c>
      <c r="E30" s="209" t="s">
        <v>109</v>
      </c>
      <c r="F30" s="210"/>
      <c r="G30" s="208" t="s">
        <v>122</v>
      </c>
    </row>
    <row r="31" spans="1:7" s="171" customFormat="1" ht="16" x14ac:dyDescent="0.35">
      <c r="A31" s="211"/>
      <c r="B31" s="212"/>
      <c r="C31" s="213"/>
      <c r="D31" s="214"/>
      <c r="E31" s="169" t="s">
        <v>123</v>
      </c>
      <c r="F31" s="215" t="s">
        <v>113</v>
      </c>
      <c r="G31" s="214"/>
    </row>
    <row r="32" spans="1:7" ht="16" x14ac:dyDescent="0.4">
      <c r="A32" s="216" t="s">
        <v>98</v>
      </c>
      <c r="B32" s="217"/>
      <c r="C32" s="218"/>
      <c r="D32" s="219">
        <f>D49</f>
        <v>0</v>
      </c>
      <c r="E32" s="220">
        <v>0</v>
      </c>
      <c r="F32" s="219">
        <f>F49</f>
        <v>0</v>
      </c>
      <c r="G32" s="219">
        <f>SUM(D32:F32)</f>
        <v>0</v>
      </c>
    </row>
    <row r="33" spans="1:7" ht="16" x14ac:dyDescent="0.4">
      <c r="A33" s="199" t="s">
        <v>124</v>
      </c>
      <c r="B33" s="195"/>
      <c r="C33" s="196"/>
      <c r="D33" s="221">
        <v>0</v>
      </c>
      <c r="E33" s="222">
        <v>0</v>
      </c>
      <c r="F33" s="219">
        <f>PL!E27</f>
        <v>0</v>
      </c>
      <c r="G33" s="219">
        <f>SUM(D33:F33)</f>
        <v>0</v>
      </c>
    </row>
    <row r="34" spans="1:7" ht="16" x14ac:dyDescent="0.35">
      <c r="A34" s="199" t="s">
        <v>125</v>
      </c>
      <c r="B34" s="195"/>
      <c r="C34" s="196"/>
      <c r="D34" s="223">
        <v>0</v>
      </c>
      <c r="E34" s="223"/>
      <c r="F34" s="224"/>
      <c r="G34" s="225">
        <f t="shared" ref="G34:G37" si="0">SUM(D34:F34)</f>
        <v>0</v>
      </c>
    </row>
    <row r="35" spans="1:7" ht="16" x14ac:dyDescent="0.4">
      <c r="A35" s="203" t="s">
        <v>118</v>
      </c>
      <c r="B35" s="195"/>
      <c r="C35" s="196"/>
      <c r="D35" s="223">
        <v>0</v>
      </c>
      <c r="E35" s="223">
        <v>0</v>
      </c>
      <c r="F35" s="226">
        <v>0</v>
      </c>
      <c r="G35" s="225">
        <f>SUM(D35:F35)</f>
        <v>0</v>
      </c>
    </row>
    <row r="36" spans="1:7" ht="16" x14ac:dyDescent="0.4">
      <c r="A36" s="203" t="s">
        <v>119</v>
      </c>
      <c r="B36" s="195"/>
      <c r="C36" s="196"/>
      <c r="D36" s="221">
        <f>PL!E30</f>
        <v>0</v>
      </c>
      <c r="E36" s="223">
        <v>0</v>
      </c>
      <c r="F36" s="226">
        <v>0</v>
      </c>
      <c r="G36" s="225">
        <f t="shared" si="0"/>
        <v>0</v>
      </c>
    </row>
    <row r="37" spans="1:7" ht="16" x14ac:dyDescent="0.4">
      <c r="A37" s="199" t="s">
        <v>120</v>
      </c>
      <c r="B37" s="195"/>
      <c r="C37" s="196"/>
      <c r="D37" s="223">
        <v>0</v>
      </c>
      <c r="E37" s="223">
        <v>0</v>
      </c>
      <c r="F37" s="226">
        <v>0</v>
      </c>
      <c r="G37" s="225">
        <f t="shared" si="0"/>
        <v>0</v>
      </c>
    </row>
    <row r="38" spans="1:7" ht="16" x14ac:dyDescent="0.4">
      <c r="A38" s="194" t="s">
        <v>126</v>
      </c>
      <c r="B38" s="195"/>
      <c r="C38" s="196"/>
      <c r="D38" s="219">
        <f>SUM(D32:D37)</f>
        <v>0</v>
      </c>
      <c r="E38" s="225">
        <f>SUM(E32:E37)</f>
        <v>0</v>
      </c>
      <c r="F38" s="219">
        <f>SUM(F32:F37)</f>
        <v>0</v>
      </c>
      <c r="G38" s="219">
        <f>SUM(D38:F38)</f>
        <v>0</v>
      </c>
    </row>
    <row r="39" spans="1:7" ht="9.75" customHeight="1" x14ac:dyDescent="0.35">
      <c r="A39" s="227"/>
      <c r="B39" s="228"/>
      <c r="C39" s="228"/>
      <c r="D39" s="229"/>
      <c r="E39" s="229"/>
      <c r="F39" s="229"/>
      <c r="G39" s="229"/>
    </row>
    <row r="40" spans="1:7" ht="16" x14ac:dyDescent="0.4">
      <c r="A40" s="166"/>
      <c r="B40" s="166"/>
      <c r="C40" s="166"/>
      <c r="D40" s="167"/>
      <c r="E40" s="176"/>
      <c r="F40" s="167"/>
      <c r="G40" s="168" t="str">
        <f>F17</f>
        <v>( Amt in Rs.)</v>
      </c>
    </row>
    <row r="41" spans="1:7" ht="15.75" customHeight="1" x14ac:dyDescent="0.35">
      <c r="A41" s="205" t="s">
        <v>3</v>
      </c>
      <c r="B41" s="206"/>
      <c r="C41" s="207"/>
      <c r="D41" s="208" t="s">
        <v>121</v>
      </c>
      <c r="E41" s="209" t="s">
        <v>109</v>
      </c>
      <c r="F41" s="210"/>
      <c r="G41" s="208" t="s">
        <v>122</v>
      </c>
    </row>
    <row r="42" spans="1:7" ht="29.5" customHeight="1" x14ac:dyDescent="0.35">
      <c r="A42" s="211"/>
      <c r="B42" s="212"/>
      <c r="C42" s="213"/>
      <c r="D42" s="214"/>
      <c r="E42" s="169" t="s">
        <v>127</v>
      </c>
      <c r="F42" s="215" t="s">
        <v>113</v>
      </c>
      <c r="G42" s="214"/>
    </row>
    <row r="43" spans="1:7" ht="16" x14ac:dyDescent="0.4">
      <c r="A43" s="216" t="s">
        <v>104</v>
      </c>
      <c r="B43" s="217"/>
      <c r="C43" s="218"/>
      <c r="D43" s="225">
        <v>0</v>
      </c>
      <c r="E43" s="220">
        <v>0</v>
      </c>
      <c r="F43" s="219">
        <v>0</v>
      </c>
      <c r="G43" s="219">
        <f t="shared" ref="G43:G48" si="1">SUM(D43:F43)</f>
        <v>0</v>
      </c>
    </row>
    <row r="44" spans="1:7" ht="16" x14ac:dyDescent="0.4">
      <c r="A44" s="199" t="s">
        <v>128</v>
      </c>
      <c r="B44" s="195"/>
      <c r="C44" s="196"/>
      <c r="D44" s="223">
        <v>0</v>
      </c>
      <c r="E44" s="223">
        <v>0</v>
      </c>
      <c r="F44" s="219">
        <f>PL!G27</f>
        <v>0</v>
      </c>
      <c r="G44" s="219">
        <f t="shared" si="1"/>
        <v>0</v>
      </c>
    </row>
    <row r="45" spans="1:7" ht="16" x14ac:dyDescent="0.35">
      <c r="A45" s="199" t="s">
        <v>125</v>
      </c>
      <c r="B45" s="195"/>
      <c r="C45" s="196"/>
      <c r="D45" s="223">
        <v>0</v>
      </c>
      <c r="E45" s="223"/>
      <c r="F45" s="230"/>
      <c r="G45" s="225">
        <f t="shared" si="1"/>
        <v>0</v>
      </c>
    </row>
    <row r="46" spans="1:7" ht="16" x14ac:dyDescent="0.4">
      <c r="A46" s="203" t="s">
        <v>118</v>
      </c>
      <c r="B46" s="195"/>
      <c r="C46" s="196"/>
      <c r="D46" s="231">
        <v>0</v>
      </c>
      <c r="E46" s="223">
        <v>0</v>
      </c>
      <c r="F46" s="226">
        <v>0</v>
      </c>
      <c r="G46" s="231">
        <v>0</v>
      </c>
    </row>
    <row r="47" spans="1:7" ht="16" x14ac:dyDescent="0.4">
      <c r="A47" s="203" t="s">
        <v>119</v>
      </c>
      <c r="B47" s="195"/>
      <c r="C47" s="196"/>
      <c r="D47" s="219">
        <f>PL!G30</f>
        <v>0</v>
      </c>
      <c r="E47" s="223">
        <v>0</v>
      </c>
      <c r="F47" s="226">
        <v>0</v>
      </c>
      <c r="G47" s="219">
        <f t="shared" si="1"/>
        <v>0</v>
      </c>
    </row>
    <row r="48" spans="1:7" ht="16" x14ac:dyDescent="0.4">
      <c r="A48" s="199" t="s">
        <v>120</v>
      </c>
      <c r="B48" s="195"/>
      <c r="C48" s="196"/>
      <c r="D48" s="223">
        <v>0</v>
      </c>
      <c r="E48" s="223">
        <v>0</v>
      </c>
      <c r="F48" s="226">
        <v>0</v>
      </c>
      <c r="G48" s="225">
        <f t="shared" si="1"/>
        <v>0</v>
      </c>
    </row>
    <row r="49" spans="1:7" ht="16" x14ac:dyDescent="0.4">
      <c r="A49" s="194" t="s">
        <v>129</v>
      </c>
      <c r="B49" s="195"/>
      <c r="C49" s="196"/>
      <c r="D49" s="219">
        <f>SUM(D43:D48)</f>
        <v>0</v>
      </c>
      <c r="E49" s="225">
        <f>SUM(E43:E48)</f>
        <v>0</v>
      </c>
      <c r="F49" s="219">
        <f>SUM(F43:F48)</f>
        <v>0</v>
      </c>
      <c r="G49" s="219">
        <f>SUM(G43:G48)</f>
        <v>0</v>
      </c>
    </row>
    <row r="50" spans="1:7" ht="13" customHeight="1" x14ac:dyDescent="0.4">
      <c r="A50" s="83"/>
      <c r="B50" s="83"/>
      <c r="C50" s="83"/>
    </row>
    <row r="51" spans="1:7" ht="16" x14ac:dyDescent="0.4">
      <c r="A51" s="153" t="str">
        <f>BS!A53</f>
        <v>As per our report attached</v>
      </c>
      <c r="B51"/>
      <c r="C51" s="128"/>
      <c r="D51" s="153" t="s">
        <v>42</v>
      </c>
      <c r="E51" s="232"/>
      <c r="G51"/>
    </row>
    <row r="52" spans="1:7" ht="16" x14ac:dyDescent="0.4">
      <c r="A52" s="153" t="str">
        <f>BS!A54</f>
        <v>_______________</v>
      </c>
      <c r="B52"/>
      <c r="C52" s="155"/>
      <c r="D52" s="153" t="s">
        <v>44</v>
      </c>
      <c r="E52" s="156"/>
      <c r="G52"/>
    </row>
    <row r="53" spans="1:7" ht="16" x14ac:dyDescent="0.4">
      <c r="A53" s="83" t="str">
        <f>BS!A55</f>
        <v>Chartered Accountants</v>
      </c>
      <c r="B53"/>
      <c r="C53" s="83"/>
      <c r="D53" s="157"/>
      <c r="E53" s="158"/>
      <c r="F53" s="157"/>
      <c r="G53"/>
    </row>
    <row r="54" spans="1:7" ht="16" x14ac:dyDescent="0.4">
      <c r="A54" s="83" t="str">
        <f>BS!A56</f>
        <v>Firm's registration no. ______</v>
      </c>
      <c r="B54"/>
      <c r="C54" s="83"/>
      <c r="D54" s="140"/>
      <c r="E54" s="158"/>
      <c r="F54" s="140"/>
      <c r="G54"/>
    </row>
    <row r="55" spans="1:7" ht="16" x14ac:dyDescent="0.4">
      <c r="A55" s="140"/>
      <c r="B55"/>
      <c r="C55" s="140"/>
      <c r="D55" s="140"/>
      <c r="E55" s="159"/>
      <c r="F55" s="140"/>
      <c r="G55"/>
    </row>
    <row r="56" spans="1:7" ht="16" x14ac:dyDescent="0.4">
      <c r="A56" s="140"/>
      <c r="B56"/>
      <c r="C56" s="140"/>
      <c r="D56" s="140"/>
      <c r="E56" s="159"/>
      <c r="F56" s="140"/>
      <c r="G56"/>
    </row>
    <row r="57" spans="1:7" ht="16" x14ac:dyDescent="0.4">
      <c r="A57" s="140"/>
      <c r="B57"/>
      <c r="C57" s="140"/>
      <c r="D57" s="140"/>
      <c r="E57" s="159"/>
      <c r="F57" s="140"/>
      <c r="G57"/>
    </row>
    <row r="58" spans="1:7" ht="16" x14ac:dyDescent="0.4">
      <c r="A58" s="140" t="str">
        <f>BS!A60</f>
        <v>Auditor</v>
      </c>
      <c r="B58"/>
      <c r="C58" s="140"/>
      <c r="D58" s="140" t="str">
        <f>BS!E60</f>
        <v>Director1</v>
      </c>
      <c r="E58" s="140" t="str">
        <f>BS!G60</f>
        <v>Director2</v>
      </c>
      <c r="F58" s="128" t="str">
        <f>BS!E68</f>
        <v>CFO</v>
      </c>
      <c r="G58" s="128" t="str">
        <f>BS!G68</f>
        <v>CS</v>
      </c>
    </row>
    <row r="59" spans="1:7" ht="16" x14ac:dyDescent="0.4">
      <c r="A59" s="83" t="str">
        <f>BS!A61</f>
        <v>Partner</v>
      </c>
      <c r="B59"/>
      <c r="C59" s="160"/>
      <c r="D59" s="83" t="str">
        <f>BS!E61</f>
        <v>Director</v>
      </c>
      <c r="E59" s="83" t="str">
        <f>BS!G61</f>
        <v>Director</v>
      </c>
      <c r="F59" s="160" t="str">
        <f>BS!E69</f>
        <v>Chief Financial Officer</v>
      </c>
      <c r="G59" s="83" t="str">
        <f>BS!G69</f>
        <v>Company Secretary</v>
      </c>
    </row>
    <row r="60" spans="1:7" ht="16" x14ac:dyDescent="0.4">
      <c r="A60" s="83" t="str">
        <f>BS!A62</f>
        <v xml:space="preserve">Membership no. </v>
      </c>
      <c r="B60"/>
      <c r="C60" s="160"/>
      <c r="D60" s="83" t="str">
        <f>BS!E62</f>
        <v>DIN :</v>
      </c>
      <c r="E60" s="83" t="str">
        <f>BS!G62</f>
        <v>DIN :</v>
      </c>
      <c r="F60" s="160" t="str">
        <f>BS!E70</f>
        <v xml:space="preserve">Place : </v>
      </c>
      <c r="G60" s="83" t="str">
        <f>BS!G70</f>
        <v xml:space="preserve">Place : </v>
      </c>
    </row>
    <row r="61" spans="1:7" ht="16" x14ac:dyDescent="0.4">
      <c r="A61" s="83" t="str">
        <f>BS!A63</f>
        <v xml:space="preserve">Place : </v>
      </c>
      <c r="B61"/>
      <c r="C61" s="160"/>
      <c r="D61" s="83" t="str">
        <f>BS!E63</f>
        <v xml:space="preserve">Place : </v>
      </c>
      <c r="E61" s="83" t="str">
        <f>BS!G63</f>
        <v xml:space="preserve">Place : </v>
      </c>
      <c r="F61" s="160" t="str">
        <f>BS!E71</f>
        <v>Date  :</v>
      </c>
      <c r="G61" s="83" t="str">
        <f>BS!G71</f>
        <v>Date  :</v>
      </c>
    </row>
    <row r="62" spans="1:7" ht="16" x14ac:dyDescent="0.4">
      <c r="A62" s="83" t="str">
        <f>BS!A64</f>
        <v>Date  :</v>
      </c>
      <c r="B62"/>
      <c r="C62" s="161"/>
      <c r="D62" s="83" t="str">
        <f>BS!E64</f>
        <v>Date  :</v>
      </c>
      <c r="E62" s="83" t="str">
        <f>BS!G64</f>
        <v>Date  :</v>
      </c>
      <c r="G62"/>
    </row>
    <row r="63" spans="1:7" ht="16" x14ac:dyDescent="0.4">
      <c r="A63" s="155"/>
      <c r="B63" s="128"/>
      <c r="C63" s="128"/>
      <c r="D63" s="128"/>
      <c r="E63" s="128"/>
      <c r="F63" s="128"/>
      <c r="G63"/>
    </row>
  </sheetData>
  <mergeCells count="35">
    <mergeCell ref="A45:C45"/>
    <mergeCell ref="A46:C46"/>
    <mergeCell ref="A47:C47"/>
    <mergeCell ref="A48:C48"/>
    <mergeCell ref="A49:C49"/>
    <mergeCell ref="A41:C42"/>
    <mergeCell ref="D41:D42"/>
    <mergeCell ref="E41:F41"/>
    <mergeCell ref="G41:G42"/>
    <mergeCell ref="A43:C43"/>
    <mergeCell ref="A44:C44"/>
    <mergeCell ref="A33:C33"/>
    <mergeCell ref="A34:C34"/>
    <mergeCell ref="A35:C35"/>
    <mergeCell ref="A36:C36"/>
    <mergeCell ref="A37:C37"/>
    <mergeCell ref="A38:C38"/>
    <mergeCell ref="A28:C28"/>
    <mergeCell ref="A30:C31"/>
    <mergeCell ref="D30:D31"/>
    <mergeCell ref="E30:F30"/>
    <mergeCell ref="G30:G31"/>
    <mergeCell ref="A32:C32"/>
    <mergeCell ref="A22:C22"/>
    <mergeCell ref="A23:C23"/>
    <mergeCell ref="A24:C24"/>
    <mergeCell ref="A25:C25"/>
    <mergeCell ref="A26:C26"/>
    <mergeCell ref="A27:C27"/>
    <mergeCell ref="A18:C19"/>
    <mergeCell ref="D18:E18"/>
    <mergeCell ref="F18:F19"/>
    <mergeCell ref="G18:G19"/>
    <mergeCell ref="A20:C20"/>
    <mergeCell ref="A21:C21"/>
  </mergeCells>
  <pageMargins left="0.31496062992125984" right="0.27559055118110237" top="0.27559055118110237" bottom="0.51181102362204722" header="0" footer="0"/>
  <pageSetup paperSize="9" scale="65" orientation="landscape" r:id="rId1"/>
  <headerFooter>
    <oddFooter>&amp;L_x000D_&amp;1#&amp;"Aptos"&amp;8&amp;K0078D7 Sensitivity : This Document is Classified as "LNT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FC79-E759-46B0-BC69-D8C4CCA28C09}">
  <sheetPr>
    <pageSetUpPr fitToPage="1"/>
  </sheetPr>
  <dimension ref="A1:K72"/>
  <sheetViews>
    <sheetView showGridLines="0" view="pageBreakPreview" topLeftCell="A44" zoomScale="70" zoomScaleNormal="60" zoomScaleSheetLayoutView="70" workbookViewId="0">
      <selection activeCell="A54" sqref="A54"/>
    </sheetView>
  </sheetViews>
  <sheetFormatPr defaultColWidth="14.453125" defaultRowHeight="15" customHeight="1" x14ac:dyDescent="0.45"/>
  <cols>
    <col min="1" max="1" width="6.1796875" style="30" customWidth="1"/>
    <col min="2" max="2" width="76.81640625" style="4" customWidth="1"/>
    <col min="3" max="3" width="28.6328125" style="4" customWidth="1"/>
    <col min="4" max="4" width="29.6328125" style="4" customWidth="1"/>
    <col min="5" max="16384" width="14.453125" style="4"/>
  </cols>
  <sheetData>
    <row r="1" spans="1:4" ht="17.5" customHeight="1" x14ac:dyDescent="0.45">
      <c r="B1" s="1" t="s">
        <v>0</v>
      </c>
      <c r="C1" s="1"/>
      <c r="D1" s="1"/>
    </row>
    <row r="2" spans="1:4" ht="18.5" x14ac:dyDescent="0.45">
      <c r="B2" s="233" t="s">
        <v>130</v>
      </c>
      <c r="C2" s="233"/>
      <c r="D2" s="233"/>
    </row>
    <row r="3" spans="1:4" ht="13.5" customHeight="1" x14ac:dyDescent="0.45">
      <c r="B3" s="68"/>
      <c r="D3" s="234" t="str">
        <f>BS!H4</f>
        <v>( Amt in Rs.)</v>
      </c>
    </row>
    <row r="4" spans="1:4" ht="37" x14ac:dyDescent="0.45">
      <c r="A4" s="235" t="s">
        <v>3</v>
      </c>
      <c r="B4" s="236"/>
      <c r="C4" s="237" t="s">
        <v>131</v>
      </c>
      <c r="D4" s="238" t="s">
        <v>132</v>
      </c>
    </row>
    <row r="5" spans="1:4" ht="17.5" customHeight="1" x14ac:dyDescent="0.45">
      <c r="A5" s="239" t="s">
        <v>133</v>
      </c>
      <c r="B5" s="240" t="s">
        <v>134</v>
      </c>
      <c r="C5" s="241"/>
      <c r="D5" s="242"/>
    </row>
    <row r="6" spans="1:4" ht="17.5" customHeight="1" x14ac:dyDescent="0.45">
      <c r="A6" s="239"/>
      <c r="B6" s="243" t="s">
        <v>135</v>
      </c>
      <c r="C6" s="244">
        <f>PL!E20</f>
        <v>0</v>
      </c>
      <c r="D6" s="245">
        <f>PL!G20</f>
        <v>0</v>
      </c>
    </row>
    <row r="7" spans="1:4" ht="17.5" customHeight="1" x14ac:dyDescent="0.45">
      <c r="A7" s="239"/>
      <c r="B7" s="30" t="s">
        <v>136</v>
      </c>
      <c r="C7" s="246"/>
      <c r="D7" s="246"/>
    </row>
    <row r="8" spans="1:4" ht="17.5" customHeight="1" x14ac:dyDescent="0.45">
      <c r="A8" s="239"/>
      <c r="B8" s="73" t="s">
        <v>137</v>
      </c>
      <c r="C8" s="247">
        <f>-'20'!B9</f>
        <v>0</v>
      </c>
      <c r="D8" s="247">
        <v>0</v>
      </c>
    </row>
    <row r="9" spans="1:4" ht="17.5" customHeight="1" x14ac:dyDescent="0.45">
      <c r="A9" s="239"/>
      <c r="B9" s="73" t="s">
        <v>138</v>
      </c>
      <c r="C9" s="247">
        <f>-'20'!B12</f>
        <v>0</v>
      </c>
      <c r="D9" s="247"/>
    </row>
    <row r="10" spans="1:4" ht="18.5" hidden="1" customHeight="1" x14ac:dyDescent="0.45">
      <c r="A10" s="239"/>
      <c r="B10" s="73" t="s">
        <v>139</v>
      </c>
      <c r="C10" s="247"/>
      <c r="D10" s="247"/>
    </row>
    <row r="11" spans="1:4" ht="17.5" customHeight="1" x14ac:dyDescent="0.45">
      <c r="A11" s="239"/>
      <c r="B11" s="73" t="s">
        <v>140</v>
      </c>
      <c r="C11" s="247">
        <v>0</v>
      </c>
      <c r="D11" s="247"/>
    </row>
    <row r="12" spans="1:4" ht="17.5" customHeight="1" x14ac:dyDescent="0.45">
      <c r="A12" s="239"/>
      <c r="B12" s="73" t="s">
        <v>141</v>
      </c>
      <c r="C12" s="247">
        <f>'24'!B14</f>
        <v>0</v>
      </c>
      <c r="D12" s="247">
        <v>0</v>
      </c>
    </row>
    <row r="13" spans="1:4" ht="17.5" customHeight="1" x14ac:dyDescent="0.45">
      <c r="A13" s="239"/>
      <c r="B13" s="73" t="s">
        <v>142</v>
      </c>
      <c r="C13" s="247">
        <v>0</v>
      </c>
      <c r="D13" s="247">
        <v>0</v>
      </c>
    </row>
    <row r="14" spans="1:4" ht="18.5" hidden="1" customHeight="1" x14ac:dyDescent="0.45">
      <c r="A14" s="239"/>
      <c r="B14" s="73" t="s">
        <v>143</v>
      </c>
      <c r="C14" s="247"/>
      <c r="D14" s="247"/>
    </row>
    <row r="15" spans="1:4" ht="18.5" x14ac:dyDescent="0.45">
      <c r="A15" s="239"/>
      <c r="B15" s="248" t="s">
        <v>144</v>
      </c>
      <c r="C15" s="249"/>
      <c r="D15" s="249"/>
    </row>
    <row r="16" spans="1:4" ht="17.5" customHeight="1" x14ac:dyDescent="0.45">
      <c r="A16" s="239"/>
      <c r="B16" s="243" t="s">
        <v>145</v>
      </c>
      <c r="C16" s="245">
        <f>SUM(C6:C15)</f>
        <v>0</v>
      </c>
      <c r="D16" s="245">
        <f>SUM(D6:D13)</f>
        <v>0</v>
      </c>
    </row>
    <row r="17" spans="1:4" ht="17.5" customHeight="1" x14ac:dyDescent="0.45">
      <c r="A17" s="239"/>
      <c r="B17" s="243" t="s">
        <v>146</v>
      </c>
      <c r="C17" s="245"/>
      <c r="D17" s="245"/>
    </row>
    <row r="18" spans="1:4" ht="17.5" customHeight="1" x14ac:dyDescent="0.45">
      <c r="A18" s="239"/>
      <c r="B18" s="250" t="s">
        <v>147</v>
      </c>
      <c r="C18" s="247">
        <v>0</v>
      </c>
      <c r="D18" s="247">
        <v>0</v>
      </c>
    </row>
    <row r="19" spans="1:4" ht="17.5" customHeight="1" x14ac:dyDescent="0.45">
      <c r="A19" s="239"/>
      <c r="B19" s="250" t="s">
        <v>148</v>
      </c>
      <c r="C19" s="247"/>
      <c r="D19" s="247">
        <v>0</v>
      </c>
    </row>
    <row r="20" spans="1:4" ht="17.5" customHeight="1" x14ac:dyDescent="0.45">
      <c r="A20" s="239"/>
      <c r="B20" s="250" t="s">
        <v>149</v>
      </c>
      <c r="C20" s="247">
        <v>0</v>
      </c>
      <c r="D20" s="247">
        <v>0</v>
      </c>
    </row>
    <row r="21" spans="1:4" ht="17.5" customHeight="1" x14ac:dyDescent="0.45">
      <c r="A21" s="239"/>
      <c r="B21" s="250" t="s">
        <v>150</v>
      </c>
      <c r="C21" s="251">
        <v>0</v>
      </c>
      <c r="D21" s="249">
        <f>+PL!G30+PL!G30</f>
        <v>0</v>
      </c>
    </row>
    <row r="22" spans="1:4" ht="17.5" customHeight="1" x14ac:dyDescent="0.45">
      <c r="A22" s="239"/>
      <c r="B22" s="243" t="s">
        <v>151</v>
      </c>
      <c r="C22" s="252">
        <f>SUM(C16:C21)</f>
        <v>0</v>
      </c>
      <c r="D22" s="252">
        <f>SUM(D16:D21)</f>
        <v>0</v>
      </c>
    </row>
    <row r="23" spans="1:4" ht="17.5" customHeight="1" x14ac:dyDescent="0.45">
      <c r="A23" s="239"/>
      <c r="B23" s="250" t="s">
        <v>152</v>
      </c>
      <c r="C23" s="252">
        <v>0</v>
      </c>
      <c r="D23" s="247">
        <v>0</v>
      </c>
    </row>
    <row r="24" spans="1:4" ht="17.5" customHeight="1" x14ac:dyDescent="0.45">
      <c r="A24" s="239"/>
      <c r="B24" s="243" t="s">
        <v>153</v>
      </c>
      <c r="C24" s="253">
        <f>C22+C23</f>
        <v>0</v>
      </c>
      <c r="D24" s="253">
        <f>SUM(D16:D21)</f>
        <v>0</v>
      </c>
    </row>
    <row r="25" spans="1:4" ht="17.5" customHeight="1" x14ac:dyDescent="0.45">
      <c r="A25" s="239"/>
      <c r="B25" s="30"/>
      <c r="C25" s="245"/>
      <c r="D25" s="245"/>
    </row>
    <row r="26" spans="1:4" ht="17.5" customHeight="1" x14ac:dyDescent="0.45">
      <c r="A26" s="254" t="s">
        <v>154</v>
      </c>
      <c r="B26" s="30" t="s">
        <v>155</v>
      </c>
      <c r="C26" s="255"/>
      <c r="D26" s="255"/>
    </row>
    <row r="27" spans="1:4" ht="17.5" customHeight="1" x14ac:dyDescent="0.45">
      <c r="A27" s="239"/>
      <c r="B27" s="256" t="s">
        <v>156</v>
      </c>
      <c r="C27" s="257">
        <v>0</v>
      </c>
      <c r="D27" s="257">
        <v>0</v>
      </c>
    </row>
    <row r="28" spans="1:4" ht="17.5" customHeight="1" x14ac:dyDescent="0.45">
      <c r="A28" s="239"/>
      <c r="B28" s="256" t="s">
        <v>157</v>
      </c>
      <c r="C28" s="257">
        <v>0</v>
      </c>
      <c r="D28" s="257">
        <v>0</v>
      </c>
    </row>
    <row r="29" spans="1:4" ht="17.5" customHeight="1" x14ac:dyDescent="0.45">
      <c r="A29" s="239"/>
      <c r="B29" s="256" t="s">
        <v>158</v>
      </c>
      <c r="C29" s="257">
        <v>0</v>
      </c>
      <c r="D29" s="257">
        <v>0</v>
      </c>
    </row>
    <row r="30" spans="1:4" ht="17.5" customHeight="1" x14ac:dyDescent="0.45">
      <c r="A30" s="239"/>
      <c r="B30" s="256" t="s">
        <v>159</v>
      </c>
      <c r="C30" s="257">
        <v>0</v>
      </c>
      <c r="D30" s="257">
        <v>0</v>
      </c>
    </row>
    <row r="31" spans="1:4" ht="17.5" customHeight="1" x14ac:dyDescent="0.45">
      <c r="A31" s="239"/>
      <c r="B31" s="250" t="s">
        <v>160</v>
      </c>
      <c r="C31" s="257">
        <v>0</v>
      </c>
      <c r="D31" s="257">
        <v>0</v>
      </c>
    </row>
    <row r="32" spans="1:4" ht="17.5" customHeight="1" x14ac:dyDescent="0.45">
      <c r="A32" s="239"/>
      <c r="B32" s="30" t="s">
        <v>161</v>
      </c>
      <c r="C32" s="258">
        <f>SUM(C27:C31)</f>
        <v>0</v>
      </c>
      <c r="D32" s="258">
        <f>SUM(D27:D31)</f>
        <v>0</v>
      </c>
    </row>
    <row r="33" spans="1:4" ht="17.5" customHeight="1" x14ac:dyDescent="0.45">
      <c r="A33" s="239"/>
      <c r="B33" s="30"/>
      <c r="C33" s="245"/>
      <c r="D33" s="245"/>
    </row>
    <row r="34" spans="1:4" ht="17.5" customHeight="1" x14ac:dyDescent="0.45">
      <c r="A34" s="254" t="s">
        <v>162</v>
      </c>
      <c r="B34" s="30" t="s">
        <v>163</v>
      </c>
      <c r="C34" s="255"/>
      <c r="D34" s="255"/>
    </row>
    <row r="35" spans="1:4" ht="17.5" customHeight="1" x14ac:dyDescent="0.45">
      <c r="A35" s="239"/>
      <c r="B35" s="4" t="s">
        <v>164</v>
      </c>
      <c r="C35" s="257">
        <v>0</v>
      </c>
      <c r="D35" s="257">
        <v>0</v>
      </c>
    </row>
    <row r="36" spans="1:4" ht="17.5" customHeight="1" x14ac:dyDescent="0.45">
      <c r="A36" s="239"/>
      <c r="B36" s="4" t="s">
        <v>165</v>
      </c>
      <c r="C36" s="259">
        <v>0</v>
      </c>
      <c r="D36" s="257">
        <v>0</v>
      </c>
    </row>
    <row r="37" spans="1:4" ht="17.5" customHeight="1" x14ac:dyDescent="0.45">
      <c r="A37" s="239"/>
      <c r="B37" s="260" t="s">
        <v>166</v>
      </c>
      <c r="C37" s="247">
        <f>BS!E41-BS!G41</f>
        <v>0</v>
      </c>
      <c r="D37" s="257">
        <v>0</v>
      </c>
    </row>
    <row r="38" spans="1:4" ht="17.5" customHeight="1" x14ac:dyDescent="0.45">
      <c r="A38" s="239"/>
      <c r="B38" s="260" t="s">
        <v>167</v>
      </c>
      <c r="C38" s="247">
        <v>0</v>
      </c>
      <c r="D38" s="257">
        <v>0</v>
      </c>
    </row>
    <row r="39" spans="1:4" ht="17.5" customHeight="1" x14ac:dyDescent="0.45">
      <c r="A39" s="239"/>
      <c r="B39" s="261" t="s">
        <v>168</v>
      </c>
      <c r="C39" s="247">
        <v>0</v>
      </c>
      <c r="D39" s="257"/>
    </row>
    <row r="40" spans="1:4" ht="17.5" customHeight="1" x14ac:dyDescent="0.45">
      <c r="A40" s="239"/>
      <c r="B40" s="261" t="s">
        <v>169</v>
      </c>
      <c r="C40" s="247">
        <f>BS!E37+BS!E42-BS!G37-BS!G42</f>
        <v>0</v>
      </c>
      <c r="D40" s="257">
        <v>0</v>
      </c>
    </row>
    <row r="41" spans="1:4" ht="17.5" customHeight="1" x14ac:dyDescent="0.45">
      <c r="A41" s="239"/>
      <c r="B41" s="64" t="s">
        <v>170</v>
      </c>
      <c r="C41" s="258">
        <f>SUM(C35:C40)</f>
        <v>0</v>
      </c>
      <c r="D41" s="258">
        <f>SUM(D35:D40)</f>
        <v>0</v>
      </c>
    </row>
    <row r="42" spans="1:4" ht="17.5" customHeight="1" x14ac:dyDescent="0.45">
      <c r="A42" s="239"/>
      <c r="B42" s="30"/>
      <c r="C42" s="247"/>
      <c r="D42" s="247"/>
    </row>
    <row r="43" spans="1:4" ht="17.5" customHeight="1" x14ac:dyDescent="0.45">
      <c r="A43" s="239"/>
      <c r="B43" s="243" t="s">
        <v>171</v>
      </c>
      <c r="C43" s="247">
        <f>C24+C32+C41</f>
        <v>0</v>
      </c>
      <c r="D43" s="247">
        <f>D24+D32+D41</f>
        <v>0</v>
      </c>
    </row>
    <row r="44" spans="1:4" ht="17.5" customHeight="1" x14ac:dyDescent="0.45">
      <c r="A44" s="239"/>
      <c r="B44" s="250" t="s">
        <v>172</v>
      </c>
      <c r="C44" s="247">
        <f>D45</f>
        <v>0</v>
      </c>
      <c r="D44" s="247">
        <v>0</v>
      </c>
    </row>
    <row r="45" spans="1:4" ht="17.5" customHeight="1" x14ac:dyDescent="0.45">
      <c r="A45" s="262"/>
      <c r="B45" s="263" t="s">
        <v>173</v>
      </c>
      <c r="C45" s="264">
        <v>0</v>
      </c>
      <c r="D45" s="264">
        <f>SUM(D43:D44)</f>
        <v>0</v>
      </c>
    </row>
    <row r="46" spans="1:4" ht="17.5" customHeight="1" x14ac:dyDescent="0.45">
      <c r="A46" s="76"/>
      <c r="B46" s="243"/>
      <c r="C46" s="265"/>
      <c r="D46" s="265"/>
    </row>
    <row r="47" spans="1:4" ht="17.5" customHeight="1" x14ac:dyDescent="0.45">
      <c r="A47" s="266" t="s">
        <v>174</v>
      </c>
      <c r="B47" s="267"/>
      <c r="C47" s="268"/>
      <c r="D47" s="268"/>
    </row>
    <row r="48" spans="1:4" ht="38" customHeight="1" x14ac:dyDescent="0.45">
      <c r="A48" s="269">
        <v>1</v>
      </c>
      <c r="B48" s="270" t="s">
        <v>175</v>
      </c>
      <c r="C48" s="270"/>
      <c r="D48" s="270"/>
    </row>
    <row r="49" spans="1:4" ht="20" customHeight="1" x14ac:dyDescent="0.45">
      <c r="A49" s="269">
        <v>2</v>
      </c>
      <c r="B49" s="270" t="s">
        <v>176</v>
      </c>
      <c r="C49" s="270"/>
      <c r="D49" s="270"/>
    </row>
    <row r="50" spans="1:4" ht="20" customHeight="1" x14ac:dyDescent="0.45">
      <c r="A50" s="271"/>
      <c r="B50" s="272" t="s">
        <v>3</v>
      </c>
      <c r="C50" s="273" t="s">
        <v>177</v>
      </c>
      <c r="D50" s="273" t="s">
        <v>178</v>
      </c>
    </row>
    <row r="51" spans="1:4" ht="17.5" customHeight="1" x14ac:dyDescent="0.45">
      <c r="A51" s="271"/>
      <c r="B51" s="274" t="s">
        <v>179</v>
      </c>
      <c r="C51" s="275">
        <f>'9'!B9</f>
        <v>0</v>
      </c>
      <c r="D51" s="275">
        <f>'9'!C9</f>
        <v>0</v>
      </c>
    </row>
    <row r="52" spans="1:4" ht="17.5" customHeight="1" x14ac:dyDescent="0.45">
      <c r="A52" s="271"/>
      <c r="B52" s="274" t="s">
        <v>180</v>
      </c>
      <c r="C52" s="275">
        <f>BS!E22</f>
        <v>0</v>
      </c>
      <c r="D52" s="275">
        <f>BS!G22</f>
        <v>0</v>
      </c>
    </row>
    <row r="53" spans="1:4" ht="18" customHeight="1" x14ac:dyDescent="0.45">
      <c r="A53" s="76"/>
      <c r="B53" s="243"/>
      <c r="C53" s="265"/>
      <c r="D53" s="265"/>
    </row>
    <row r="54" spans="1:4" ht="17.5" customHeight="1" x14ac:dyDescent="0.45">
      <c r="A54" s="276" t="str">
        <f>BS!A53</f>
        <v>As per our report attached</v>
      </c>
      <c r="B54" s="83"/>
      <c r="C54" s="276" t="s">
        <v>42</v>
      </c>
      <c r="D54" s="83"/>
    </row>
    <row r="55" spans="1:4" ht="17.5" customHeight="1" x14ac:dyDescent="0.45">
      <c r="A55" s="276" t="str">
        <f>BS!A54</f>
        <v>_______________</v>
      </c>
      <c r="B55" s="83"/>
      <c r="C55" s="277" t="s">
        <v>44</v>
      </c>
      <c r="D55" s="83"/>
    </row>
    <row r="56" spans="1:4" ht="17.5" customHeight="1" x14ac:dyDescent="0.45">
      <c r="A56" s="83" t="str">
        <f>BS!A55</f>
        <v>Chartered Accountants</v>
      </c>
      <c r="B56" s="83"/>
      <c r="C56" s="83"/>
      <c r="D56" s="157"/>
    </row>
    <row r="57" spans="1:4" ht="17.5" customHeight="1" x14ac:dyDescent="0.45">
      <c r="A57" s="83" t="str">
        <f>BS!A56</f>
        <v>Firm's registration no. ______</v>
      </c>
      <c r="B57" s="83"/>
      <c r="C57" s="140"/>
      <c r="D57" s="140"/>
    </row>
    <row r="58" spans="1:4" ht="17.5" customHeight="1" x14ac:dyDescent="0.45">
      <c r="A58" s="83"/>
      <c r="B58" s="83"/>
      <c r="C58" s="140"/>
      <c r="D58" s="140"/>
    </row>
    <row r="59" spans="1:4" ht="17.5" customHeight="1" x14ac:dyDescent="0.45">
      <c r="A59" s="140"/>
      <c r="B59" s="83"/>
      <c r="C59" s="140"/>
      <c r="D59" s="140"/>
    </row>
    <row r="60" spans="1:4" ht="17.5" customHeight="1" x14ac:dyDescent="0.45">
      <c r="A60" s="140"/>
      <c r="B60" s="83"/>
      <c r="C60" s="140"/>
      <c r="D60" s="140"/>
    </row>
    <row r="61" spans="1:4" ht="17.5" customHeight="1" x14ac:dyDescent="0.45">
      <c r="A61" s="140" t="str">
        <f>BS!A60</f>
        <v>Auditor</v>
      </c>
      <c r="B61" s="83"/>
      <c r="C61" s="140" t="str">
        <f>BS!E60</f>
        <v>Director1</v>
      </c>
      <c r="D61" s="140" t="str">
        <f>BS!G60</f>
        <v>Director2</v>
      </c>
    </row>
    <row r="62" spans="1:4" ht="17.5" customHeight="1" x14ac:dyDescent="0.45">
      <c r="A62" s="83" t="str">
        <f>BS!A61</f>
        <v>Partner</v>
      </c>
      <c r="B62" s="83"/>
      <c r="C62" s="83" t="str">
        <f>BS!E61</f>
        <v>Director</v>
      </c>
      <c r="D62" s="83" t="str">
        <f>BS!G61</f>
        <v>Director</v>
      </c>
    </row>
    <row r="63" spans="1:4" ht="17.5" customHeight="1" x14ac:dyDescent="0.45">
      <c r="A63" s="83" t="str">
        <f>BS!A62</f>
        <v xml:space="preserve">Membership no. </v>
      </c>
      <c r="B63" s="83"/>
      <c r="C63" s="83" t="str">
        <f>BS!E62</f>
        <v>DIN :</v>
      </c>
      <c r="D63" s="83" t="str">
        <f>BS!G62</f>
        <v>DIN :</v>
      </c>
    </row>
    <row r="64" spans="1:4" ht="17.5" customHeight="1" x14ac:dyDescent="0.45">
      <c r="A64" s="83" t="str">
        <f>BS!A63</f>
        <v xml:space="preserve">Place : </v>
      </c>
      <c r="B64" s="83"/>
      <c r="C64" s="83" t="str">
        <f>BS!E63</f>
        <v xml:space="preserve">Place : </v>
      </c>
      <c r="D64" s="83" t="str">
        <f>BS!G63</f>
        <v xml:space="preserve">Place : </v>
      </c>
    </row>
    <row r="65" spans="1:4" ht="17.5" customHeight="1" x14ac:dyDescent="0.45">
      <c r="A65" s="83" t="str">
        <f>BS!A64</f>
        <v>Date  :</v>
      </c>
      <c r="B65" s="83"/>
      <c r="C65" s="83" t="str">
        <f>BS!E64</f>
        <v>Date  :</v>
      </c>
      <c r="D65" s="83" t="str">
        <f>BS!G64</f>
        <v>Date  :</v>
      </c>
    </row>
    <row r="66" spans="1:4" ht="17.5" customHeight="1" x14ac:dyDescent="0.45">
      <c r="A66" s="278"/>
      <c r="B66" s="128"/>
      <c r="C66" s="128"/>
      <c r="D66" s="128"/>
    </row>
    <row r="67" spans="1:4" ht="17.5" customHeight="1" x14ac:dyDescent="0.45">
      <c r="A67" s="278"/>
      <c r="B67" s="128"/>
      <c r="C67" s="128"/>
      <c r="D67" s="128"/>
    </row>
    <row r="68" spans="1:4" ht="17.5" customHeight="1" x14ac:dyDescent="0.45">
      <c r="A68" s="278"/>
      <c r="B68" s="128"/>
      <c r="C68" s="128"/>
      <c r="D68" s="128"/>
    </row>
    <row r="69" spans="1:4" ht="17.5" customHeight="1" x14ac:dyDescent="0.45">
      <c r="A69" s="278"/>
      <c r="B69" s="140"/>
      <c r="C69" s="128" t="str">
        <f>BS!E68</f>
        <v>CFO</v>
      </c>
      <c r="D69" s="128" t="str">
        <f>BS!G68</f>
        <v>CS</v>
      </c>
    </row>
    <row r="70" spans="1:4" ht="17.5" customHeight="1" x14ac:dyDescent="0.45">
      <c r="A70" s="278"/>
      <c r="B70" s="83"/>
      <c r="C70" s="160" t="str">
        <f>BS!E69</f>
        <v>Chief Financial Officer</v>
      </c>
      <c r="D70" s="160" t="str">
        <f>BS!G69</f>
        <v>Company Secretary</v>
      </c>
    </row>
    <row r="71" spans="1:4" ht="17.5" customHeight="1" x14ac:dyDescent="0.45">
      <c r="A71" s="278"/>
      <c r="B71" s="83"/>
      <c r="C71" s="160" t="str">
        <f>BS!E70</f>
        <v xml:space="preserve">Place : </v>
      </c>
      <c r="D71" s="160" t="str">
        <f>BS!G70</f>
        <v xml:space="preserve">Place : </v>
      </c>
    </row>
    <row r="72" spans="1:4" ht="17.5" customHeight="1" x14ac:dyDescent="0.45">
      <c r="A72" s="140"/>
      <c r="B72" s="83"/>
      <c r="C72" s="160" t="str">
        <f>BS!E71</f>
        <v>Date  :</v>
      </c>
      <c r="D72" s="160" t="str">
        <f>BS!G71</f>
        <v>Date  :</v>
      </c>
    </row>
  </sheetData>
  <mergeCells count="4">
    <mergeCell ref="B1:D1"/>
    <mergeCell ref="B2:D2"/>
    <mergeCell ref="B48:D48"/>
    <mergeCell ref="B49:D49"/>
  </mergeCells>
  <pageMargins left="0.78740157480314965" right="0.27559055118110237" top="0.27559055118110237" bottom="0.51181102362204722" header="0" footer="0"/>
  <pageSetup paperSize="9" scale="61" orientation="portrait" horizontalDpi="300" verticalDpi="300" r:id="rId1"/>
  <headerFooter>
    <oddFooter>&amp;L_x000D_&amp;1#&amp;"Aptos"&amp;8&amp;K0078D7 Sensitivity : This Document is Classified as "LNT Internal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5CD8A-0D43-4F65-A732-FC3C02F98288}">
  <dimension ref="A1:M38"/>
  <sheetViews>
    <sheetView showGridLines="0" view="pageBreakPreview" zoomScale="80" zoomScaleNormal="100" zoomScaleSheetLayoutView="80" workbookViewId="0">
      <selection activeCell="A54" sqref="A54"/>
    </sheetView>
  </sheetViews>
  <sheetFormatPr defaultColWidth="8.81640625" defaultRowHeight="14.5" x14ac:dyDescent="0.35"/>
  <cols>
    <col min="1" max="1" width="36.453125" style="280" customWidth="1"/>
    <col min="2" max="2" width="16.453125" style="280" bestFit="1" customWidth="1"/>
    <col min="3" max="3" width="14" style="280" bestFit="1" customWidth="1"/>
    <col min="4" max="4" width="13.1796875" style="280" customWidth="1"/>
    <col min="5" max="5" width="16.453125" style="280" bestFit="1" customWidth="1"/>
    <col min="6" max="6" width="14.81640625" style="280" customWidth="1"/>
    <col min="7" max="7" width="14.453125" style="280" bestFit="1" customWidth="1"/>
    <col min="8" max="8" width="12.81640625" style="280" customWidth="1"/>
    <col min="9" max="9" width="15.453125" style="280" customWidth="1"/>
    <col min="10" max="10" width="16.453125" style="280" bestFit="1" customWidth="1"/>
    <col min="11" max="11" width="15" style="280" bestFit="1" customWidth="1"/>
    <col min="12" max="12" width="8.81640625" style="280"/>
    <col min="13" max="13" width="12.1796875" style="281" bestFit="1" customWidth="1"/>
    <col min="14" max="16384" width="8.81640625" style="281"/>
  </cols>
  <sheetData>
    <row r="1" spans="1:13" ht="15.75" customHeight="1" x14ac:dyDescent="0.35">
      <c r="A1" s="163" t="str">
        <f>SOCE!A1</f>
        <v>L&amp;T ELECTROLYSERS LIMITED</v>
      </c>
      <c r="B1" s="279"/>
      <c r="C1" s="279"/>
      <c r="D1" s="279"/>
      <c r="E1" s="279"/>
      <c r="F1" s="279"/>
      <c r="G1" s="279"/>
      <c r="H1" s="279"/>
      <c r="I1" s="279"/>
      <c r="J1" s="279"/>
      <c r="K1" s="279"/>
    </row>
    <row r="2" spans="1:13" ht="13.5" customHeight="1" x14ac:dyDescent="0.35">
      <c r="A2" s="163" t="s">
        <v>181</v>
      </c>
      <c r="B2" s="282"/>
      <c r="C2" s="282"/>
      <c r="D2" s="282"/>
      <c r="E2" s="282"/>
      <c r="F2" s="282"/>
      <c r="G2" s="283"/>
      <c r="H2" s="282"/>
      <c r="I2" s="282"/>
      <c r="J2" s="282"/>
      <c r="K2" s="282"/>
    </row>
    <row r="3" spans="1:13" ht="13.5" customHeight="1" x14ac:dyDescent="0.35">
      <c r="A3" s="284"/>
      <c r="B3" s="284"/>
      <c r="C3" s="284"/>
      <c r="D3" s="284"/>
      <c r="E3" s="284"/>
      <c r="F3" s="284"/>
      <c r="G3" s="284"/>
      <c r="H3" s="284"/>
      <c r="I3" s="284"/>
      <c r="J3" s="284"/>
      <c r="K3" s="284"/>
    </row>
    <row r="4" spans="1:13" x14ac:dyDescent="0.35">
      <c r="A4" s="285" t="s">
        <v>182</v>
      </c>
      <c r="B4" s="286"/>
      <c r="C4" s="286"/>
      <c r="K4" s="287"/>
    </row>
    <row r="5" spans="1:13" x14ac:dyDescent="0.35">
      <c r="A5" s="288"/>
      <c r="B5" s="286"/>
      <c r="C5" s="286"/>
      <c r="K5" s="287"/>
    </row>
    <row r="6" spans="1:13" x14ac:dyDescent="0.35">
      <c r="A6" s="288"/>
      <c r="B6" s="286"/>
      <c r="C6" s="286"/>
      <c r="K6" s="287" t="str">
        <f>'[2]Balance Sheet'!P4</f>
        <v>( Amt in Rs.)</v>
      </c>
    </row>
    <row r="7" spans="1:13" s="294" customFormat="1" x14ac:dyDescent="0.35">
      <c r="A7" s="289" t="s">
        <v>183</v>
      </c>
      <c r="B7" s="290" t="s">
        <v>184</v>
      </c>
      <c r="C7" s="291"/>
      <c r="D7" s="291"/>
      <c r="E7" s="292"/>
      <c r="F7" s="290" t="s">
        <v>185</v>
      </c>
      <c r="G7" s="291"/>
      <c r="H7" s="291"/>
      <c r="I7" s="292"/>
      <c r="J7" s="293" t="s">
        <v>186</v>
      </c>
      <c r="K7" s="293"/>
      <c r="L7" s="288"/>
    </row>
    <row r="8" spans="1:13" s="298" customFormat="1" ht="29" x14ac:dyDescent="0.35">
      <c r="A8" s="289"/>
      <c r="B8" s="295" t="s">
        <v>187</v>
      </c>
      <c r="C8" s="296" t="s">
        <v>188</v>
      </c>
      <c r="D8" s="296" t="s">
        <v>189</v>
      </c>
      <c r="E8" s="295" t="s">
        <v>5</v>
      </c>
      <c r="F8" s="295" t="str">
        <f>B8</f>
        <v>As at April 01, 2025</v>
      </c>
      <c r="G8" s="296" t="s">
        <v>188</v>
      </c>
      <c r="H8" s="295" t="s">
        <v>189</v>
      </c>
      <c r="I8" s="295" t="str">
        <f>E8</f>
        <v>As at March 31, 2026</v>
      </c>
      <c r="J8" s="295" t="str">
        <f>E8</f>
        <v>As at March 31, 2026</v>
      </c>
      <c r="K8" s="295" t="s">
        <v>6</v>
      </c>
      <c r="L8" s="297"/>
    </row>
    <row r="9" spans="1:13" x14ac:dyDescent="0.35">
      <c r="A9" s="299"/>
      <c r="B9" s="299"/>
      <c r="C9" s="299"/>
      <c r="D9" s="300"/>
      <c r="E9" s="300"/>
      <c r="F9" s="300"/>
      <c r="G9" s="300"/>
      <c r="H9" s="300"/>
      <c r="I9" s="300"/>
      <c r="J9" s="300"/>
      <c r="K9" s="300"/>
    </row>
    <row r="10" spans="1:13" x14ac:dyDescent="0.35">
      <c r="A10" s="301" t="s">
        <v>190</v>
      </c>
      <c r="B10" s="302">
        <v>0</v>
      </c>
      <c r="C10" s="303">
        <f t="shared" ref="C10:C15" si="0">E10-B10</f>
        <v>0</v>
      </c>
      <c r="D10" s="304">
        <v>0</v>
      </c>
      <c r="E10" s="305"/>
      <c r="F10" s="302">
        <v>0</v>
      </c>
      <c r="G10" s="306">
        <f>I10-F10</f>
        <v>0</v>
      </c>
      <c r="H10" s="302">
        <v>0</v>
      </c>
      <c r="I10" s="307"/>
      <c r="J10" s="307">
        <f t="shared" ref="J10:J15" si="1">E10+I10</f>
        <v>0</v>
      </c>
      <c r="K10" s="308">
        <f>B10+F10</f>
        <v>0</v>
      </c>
    </row>
    <row r="11" spans="1:13" x14ac:dyDescent="0.35">
      <c r="A11" s="301" t="s">
        <v>191</v>
      </c>
      <c r="B11" s="302">
        <v>0</v>
      </c>
      <c r="C11" s="303">
        <f t="shared" si="0"/>
        <v>0</v>
      </c>
      <c r="D11" s="302">
        <v>0</v>
      </c>
      <c r="E11" s="305"/>
      <c r="F11" s="302">
        <v>0</v>
      </c>
      <c r="G11" s="306">
        <f>I11-F11</f>
        <v>0</v>
      </c>
      <c r="H11" s="302">
        <v>0</v>
      </c>
      <c r="I11" s="306"/>
      <c r="J11" s="305">
        <f t="shared" si="1"/>
        <v>0</v>
      </c>
      <c r="K11" s="305">
        <f>B11+F11</f>
        <v>0</v>
      </c>
    </row>
    <row r="12" spans="1:13" x14ac:dyDescent="0.35">
      <c r="A12" s="301" t="s">
        <v>192</v>
      </c>
      <c r="B12" s="302">
        <v>0</v>
      </c>
      <c r="C12" s="303">
        <f t="shared" si="0"/>
        <v>0</v>
      </c>
      <c r="D12" s="302">
        <v>0</v>
      </c>
      <c r="E12" s="305"/>
      <c r="F12" s="302">
        <v>0</v>
      </c>
      <c r="G12" s="306">
        <f t="shared" ref="G12:G15" si="2">I12-F12</f>
        <v>0</v>
      </c>
      <c r="H12" s="302">
        <v>0</v>
      </c>
      <c r="I12" s="306"/>
      <c r="J12" s="305">
        <f t="shared" si="1"/>
        <v>0</v>
      </c>
      <c r="K12" s="305">
        <f>B12+F12</f>
        <v>0</v>
      </c>
    </row>
    <row r="13" spans="1:13" x14ac:dyDescent="0.35">
      <c r="A13" s="301" t="s">
        <v>193</v>
      </c>
      <c r="B13" s="302">
        <v>0</v>
      </c>
      <c r="C13" s="303">
        <f t="shared" si="0"/>
        <v>0</v>
      </c>
      <c r="D13" s="302">
        <v>0</v>
      </c>
      <c r="E13" s="305"/>
      <c r="F13" s="302">
        <v>0</v>
      </c>
      <c r="G13" s="306">
        <f t="shared" si="2"/>
        <v>0</v>
      </c>
      <c r="H13" s="302">
        <v>0</v>
      </c>
      <c r="I13" s="306"/>
      <c r="J13" s="305">
        <f t="shared" si="1"/>
        <v>0</v>
      </c>
      <c r="K13" s="305">
        <f>B13+F13</f>
        <v>0</v>
      </c>
    </row>
    <row r="14" spans="1:13" x14ac:dyDescent="0.35">
      <c r="A14" s="301" t="s">
        <v>194</v>
      </c>
      <c r="B14" s="302">
        <v>0</v>
      </c>
      <c r="C14" s="303">
        <f t="shared" si="0"/>
        <v>0</v>
      </c>
      <c r="D14" s="302"/>
      <c r="E14" s="305"/>
      <c r="F14" s="302">
        <v>0</v>
      </c>
      <c r="G14" s="306">
        <f>I14-F14</f>
        <v>0</v>
      </c>
      <c r="H14" s="302">
        <v>0</v>
      </c>
      <c r="I14" s="306"/>
      <c r="J14" s="305">
        <f t="shared" si="1"/>
        <v>0</v>
      </c>
      <c r="K14" s="305"/>
    </row>
    <row r="15" spans="1:13" x14ac:dyDescent="0.35">
      <c r="A15" s="301" t="s">
        <v>195</v>
      </c>
      <c r="B15" s="302">
        <v>0</v>
      </c>
      <c r="C15" s="303">
        <f t="shared" si="0"/>
        <v>0</v>
      </c>
      <c r="D15" s="302">
        <v>0</v>
      </c>
      <c r="E15" s="305"/>
      <c r="F15" s="302">
        <v>0</v>
      </c>
      <c r="G15" s="306">
        <f t="shared" si="2"/>
        <v>0</v>
      </c>
      <c r="H15" s="302">
        <v>0</v>
      </c>
      <c r="I15" s="306"/>
      <c r="J15" s="305">
        <f t="shared" si="1"/>
        <v>0</v>
      </c>
      <c r="K15" s="305">
        <f>B15+F15</f>
        <v>0</v>
      </c>
    </row>
    <row r="16" spans="1:13" x14ac:dyDescent="0.35">
      <c r="A16" s="301"/>
      <c r="B16" s="302"/>
      <c r="C16" s="303"/>
      <c r="D16" s="302"/>
      <c r="E16" s="305"/>
      <c r="F16" s="302"/>
      <c r="G16" s="309"/>
      <c r="H16" s="302"/>
      <c r="I16" s="305"/>
      <c r="J16" s="305"/>
      <c r="K16" s="302"/>
      <c r="M16" s="310"/>
    </row>
    <row r="17" spans="1:13" s="294" customFormat="1" ht="18.5" customHeight="1" x14ac:dyDescent="0.35">
      <c r="A17" s="311" t="s">
        <v>196</v>
      </c>
      <c r="B17" s="312">
        <f>SUM(B10:B15)</f>
        <v>0</v>
      </c>
      <c r="C17" s="312">
        <f>SUM(C10:C15)</f>
        <v>0</v>
      </c>
      <c r="D17" s="312">
        <f t="shared" ref="D17:J17" si="3">SUM(D10:D15)</f>
        <v>0</v>
      </c>
      <c r="E17" s="312">
        <f>SUM(E10:E15)</f>
        <v>0</v>
      </c>
      <c r="F17" s="313">
        <f t="shared" si="3"/>
        <v>0</v>
      </c>
      <c r="G17" s="313">
        <f t="shared" si="3"/>
        <v>0</v>
      </c>
      <c r="H17" s="312">
        <f t="shared" si="3"/>
        <v>0</v>
      </c>
      <c r="I17" s="313">
        <f>SUM(I10:I15)</f>
        <v>0</v>
      </c>
      <c r="J17" s="312">
        <f t="shared" si="3"/>
        <v>0</v>
      </c>
      <c r="K17" s="312">
        <f>SUM(K10:K15)</f>
        <v>0</v>
      </c>
      <c r="L17" s="288"/>
    </row>
    <row r="18" spans="1:13" s="280" customFormat="1" x14ac:dyDescent="0.35">
      <c r="A18" s="314"/>
      <c r="B18" s="315"/>
      <c r="C18" s="314"/>
      <c r="D18" s="314"/>
      <c r="E18" s="314"/>
      <c r="F18" s="314"/>
      <c r="G18" s="314"/>
      <c r="H18" s="314"/>
      <c r="I18" s="314"/>
      <c r="J18" s="314"/>
      <c r="K18" s="314"/>
    </row>
    <row r="19" spans="1:13" x14ac:dyDescent="0.35">
      <c r="A19" s="288" t="s">
        <v>197</v>
      </c>
      <c r="G19" s="316"/>
      <c r="H19" s="316"/>
    </row>
    <row r="20" spans="1:13" x14ac:dyDescent="0.35">
      <c r="K20" s="287" t="str">
        <f>K6</f>
        <v>( Amt in Rs.)</v>
      </c>
    </row>
    <row r="21" spans="1:13" x14ac:dyDescent="0.35">
      <c r="A21" s="289" t="s">
        <v>198</v>
      </c>
      <c r="B21" s="290" t="s">
        <v>184</v>
      </c>
      <c r="C21" s="291"/>
      <c r="D21" s="291"/>
      <c r="E21" s="292"/>
      <c r="F21" s="290" t="s">
        <v>199</v>
      </c>
      <c r="G21" s="291"/>
      <c r="H21" s="291"/>
      <c r="I21" s="292"/>
      <c r="J21" s="293" t="s">
        <v>186</v>
      </c>
      <c r="K21" s="293"/>
    </row>
    <row r="22" spans="1:13" s="280" customFormat="1" ht="29" x14ac:dyDescent="0.35">
      <c r="A22" s="289"/>
      <c r="B22" s="295" t="str">
        <f>B8</f>
        <v>As at April 01, 2025</v>
      </c>
      <c r="C22" s="296" t="s">
        <v>188</v>
      </c>
      <c r="D22" s="296" t="s">
        <v>189</v>
      </c>
      <c r="E22" s="295" t="str">
        <f>E8</f>
        <v>As at March 31, 2026</v>
      </c>
      <c r="F22" s="295" t="str">
        <f>B22</f>
        <v>As at April 01, 2025</v>
      </c>
      <c r="G22" s="296" t="s">
        <v>188</v>
      </c>
      <c r="H22" s="295" t="s">
        <v>189</v>
      </c>
      <c r="I22" s="295" t="str">
        <f>E22</f>
        <v>As at March 31, 2026</v>
      </c>
      <c r="J22" s="295" t="str">
        <f>E22</f>
        <v>As at March 31, 2026</v>
      </c>
      <c r="K22" s="295" t="str">
        <f>K8</f>
        <v>As at March 31, 2025</v>
      </c>
    </row>
    <row r="23" spans="1:13" x14ac:dyDescent="0.35">
      <c r="A23" s="299"/>
      <c r="B23" s="299"/>
      <c r="C23" s="299"/>
      <c r="D23" s="300"/>
      <c r="E23" s="300"/>
      <c r="F23" s="300"/>
      <c r="G23" s="300"/>
      <c r="H23" s="300"/>
      <c r="I23" s="300"/>
      <c r="J23" s="300"/>
      <c r="K23" s="300"/>
    </row>
    <row r="24" spans="1:13" x14ac:dyDescent="0.35">
      <c r="A24" s="301" t="s">
        <v>200</v>
      </c>
      <c r="B24" s="317">
        <f>AP20</f>
        <v>0</v>
      </c>
      <c r="C24" s="303">
        <f>E24-B24-D24</f>
        <v>0</v>
      </c>
      <c r="D24" s="306">
        <v>0</v>
      </c>
      <c r="E24" s="305"/>
      <c r="F24" s="306">
        <f>AP31</f>
        <v>0</v>
      </c>
      <c r="G24" s="306">
        <f>I24-F24-H24</f>
        <v>0</v>
      </c>
      <c r="H24" s="306">
        <v>0</v>
      </c>
      <c r="I24" s="306">
        <f>AI31</f>
        <v>0</v>
      </c>
      <c r="J24" s="305">
        <f>E24+I24</f>
        <v>0</v>
      </c>
      <c r="K24" s="305">
        <f>B24+F24</f>
        <v>0</v>
      </c>
    </row>
    <row r="25" spans="1:13" x14ac:dyDescent="0.35">
      <c r="A25" s="301" t="s">
        <v>201</v>
      </c>
      <c r="B25" s="317">
        <f>AP21</f>
        <v>0</v>
      </c>
      <c r="C25" s="303">
        <f>E25-B25</f>
        <v>0</v>
      </c>
      <c r="D25" s="302">
        <v>0</v>
      </c>
      <c r="E25" s="305"/>
      <c r="F25" s="306">
        <f>AP32</f>
        <v>0</v>
      </c>
      <c r="G25" s="306">
        <f t="shared" ref="G25" si="4">I25-F25</f>
        <v>0</v>
      </c>
      <c r="H25" s="306">
        <v>0</v>
      </c>
      <c r="I25" s="306">
        <f>AI32</f>
        <v>0</v>
      </c>
      <c r="J25" s="305">
        <f>E25+I25</f>
        <v>0</v>
      </c>
      <c r="K25" s="305">
        <f>B25+F25</f>
        <v>0</v>
      </c>
      <c r="M25" s="318"/>
    </row>
    <row r="26" spans="1:13" x14ac:dyDescent="0.35">
      <c r="A26" s="301"/>
      <c r="B26" s="302"/>
      <c r="C26" s="303"/>
      <c r="D26" s="302"/>
      <c r="E26" s="305"/>
      <c r="F26" s="302"/>
      <c r="G26" s="309"/>
      <c r="H26" s="302"/>
      <c r="I26" s="305"/>
      <c r="J26" s="305"/>
      <c r="K26" s="302"/>
      <c r="M26" s="319"/>
    </row>
    <row r="27" spans="1:13" x14ac:dyDescent="0.35">
      <c r="A27" s="311" t="s">
        <v>196</v>
      </c>
      <c r="B27" s="312">
        <f>SUM(B23:B26)</f>
        <v>0</v>
      </c>
      <c r="C27" s="312">
        <f t="shared" ref="C27:K27" si="5">SUM(C23:C26)</f>
        <v>0</v>
      </c>
      <c r="D27" s="313">
        <f t="shared" si="5"/>
        <v>0</v>
      </c>
      <c r="E27" s="312">
        <f t="shared" si="5"/>
        <v>0</v>
      </c>
      <c r="F27" s="313">
        <f t="shared" si="5"/>
        <v>0</v>
      </c>
      <c r="G27" s="313">
        <f t="shared" si="5"/>
        <v>0</v>
      </c>
      <c r="H27" s="313">
        <f t="shared" si="5"/>
        <v>0</v>
      </c>
      <c r="I27" s="313">
        <f t="shared" si="5"/>
        <v>0</v>
      </c>
      <c r="J27" s="312">
        <f t="shared" si="5"/>
        <v>0</v>
      </c>
      <c r="K27" s="312">
        <f t="shared" si="5"/>
        <v>0</v>
      </c>
    </row>
    <row r="29" spans="1:13" x14ac:dyDescent="0.35">
      <c r="B29" s="320">
        <f>B17+B27+'3 CWIP'!B13</f>
        <v>0</v>
      </c>
      <c r="E29" s="320"/>
      <c r="H29" s="316"/>
    </row>
    <row r="30" spans="1:13" x14ac:dyDescent="0.35">
      <c r="E30" s="320"/>
      <c r="K30" s="321"/>
    </row>
    <row r="32" spans="1:13" x14ac:dyDescent="0.35">
      <c r="K32" s="320"/>
    </row>
    <row r="35" spans="8:8" x14ac:dyDescent="0.35">
      <c r="H35" s="316"/>
    </row>
    <row r="36" spans="8:8" x14ac:dyDescent="0.35">
      <c r="H36" s="316"/>
    </row>
    <row r="37" spans="8:8" x14ac:dyDescent="0.35">
      <c r="H37" s="316"/>
    </row>
    <row r="38" spans="8:8" x14ac:dyDescent="0.35">
      <c r="H38" s="316"/>
    </row>
  </sheetData>
  <mergeCells count="8">
    <mergeCell ref="A7:A8"/>
    <mergeCell ref="B7:E7"/>
    <mergeCell ref="F7:I7"/>
    <mergeCell ref="J7:K7"/>
    <mergeCell ref="A21:A22"/>
    <mergeCell ref="B21:E21"/>
    <mergeCell ref="F21:I21"/>
    <mergeCell ref="J21:K21"/>
  </mergeCells>
  <pageMargins left="0.31496062992125984" right="0.27559055118110237" top="0.27559055118110237" bottom="0.51181102362204722" header="0" footer="0"/>
  <pageSetup paperSize="9" scale="76" orientation="landscape" horizontalDpi="300" verticalDpi="300" r:id="rId1"/>
  <headerFooter>
    <oddFooter>&amp;L_x000D_&amp;1#&amp;"Aptos"&amp;8&amp;K0078D7 Sensitivity : This Document is Classified as "LNT Internal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BD19-2486-4EA3-93AB-2D5CB8E558EC}">
  <sheetPr>
    <pageSetUpPr fitToPage="1"/>
  </sheetPr>
  <dimension ref="A1:I30"/>
  <sheetViews>
    <sheetView showGridLines="0" view="pageBreakPreview" topLeftCell="A8" zoomScale="70" zoomScaleNormal="100" zoomScaleSheetLayoutView="70" workbookViewId="0">
      <selection activeCell="A54" sqref="A54"/>
    </sheetView>
  </sheetViews>
  <sheetFormatPr defaultColWidth="8.81640625" defaultRowHeight="16" x14ac:dyDescent="0.4"/>
  <cols>
    <col min="1" max="1" width="50.81640625" style="324" customWidth="1"/>
    <col min="2" max="2" width="15.453125" style="324" customWidth="1"/>
    <col min="3" max="3" width="17.453125" style="324" customWidth="1"/>
    <col min="4" max="4" width="16.1796875" style="324" bestFit="1" customWidth="1"/>
    <col min="5" max="5" width="18.453125" style="324" customWidth="1"/>
    <col min="6" max="6" width="15.453125" style="324" bestFit="1" customWidth="1"/>
    <col min="7" max="7" width="11.36328125" style="325" bestFit="1" customWidth="1"/>
    <col min="8" max="8" width="13.81640625" style="325" bestFit="1" customWidth="1"/>
    <col min="9" max="9" width="11" style="325" bestFit="1" customWidth="1"/>
    <col min="10" max="16384" width="8.81640625" style="325"/>
  </cols>
  <sheetData>
    <row r="1" spans="1:9" ht="15.75" customHeight="1" x14ac:dyDescent="0.4">
      <c r="A1" s="322" t="str">
        <f>SOCE!A1</f>
        <v>L&amp;T ELECTROLYSERS LIMITED</v>
      </c>
      <c r="B1" s="323"/>
      <c r="C1" s="323"/>
      <c r="D1" s="323"/>
      <c r="E1" s="323"/>
    </row>
    <row r="2" spans="1:9" ht="13.5" customHeight="1" x14ac:dyDescent="0.4">
      <c r="A2" s="322" t="str">
        <f>' 2'!A2</f>
        <v>Notes forming part of financial statement</v>
      </c>
      <c r="B2" s="326"/>
      <c r="C2" s="327"/>
      <c r="D2" s="326"/>
      <c r="E2" s="326"/>
    </row>
    <row r="3" spans="1:9" ht="13.5" customHeight="1" x14ac:dyDescent="0.4">
      <c r="A3" s="328"/>
      <c r="B3" s="328"/>
      <c r="C3" s="328"/>
      <c r="D3" s="328"/>
      <c r="E3" s="328"/>
    </row>
    <row r="4" spans="1:9" x14ac:dyDescent="0.4">
      <c r="A4" s="329" t="s">
        <v>202</v>
      </c>
      <c r="B4" s="330"/>
      <c r="C4" s="331"/>
    </row>
    <row r="5" spans="1:9" x14ac:dyDescent="0.4">
      <c r="A5" s="329"/>
      <c r="B5" s="330"/>
      <c r="C5" s="331"/>
    </row>
    <row r="6" spans="1:9" x14ac:dyDescent="0.4">
      <c r="A6" s="329"/>
      <c r="B6" s="330"/>
      <c r="C6" s="331"/>
      <c r="E6" s="332" t="str">
        <f>' 2'!K6</f>
        <v>( Amt in Rs.)</v>
      </c>
      <c r="F6" s="333" t="s">
        <v>2</v>
      </c>
    </row>
    <row r="7" spans="1:9" s="336" customFormat="1" ht="32" x14ac:dyDescent="0.35">
      <c r="A7" s="334" t="s">
        <v>3</v>
      </c>
      <c r="B7" s="335" t="s">
        <v>187</v>
      </c>
      <c r="C7" s="335" t="s">
        <v>203</v>
      </c>
      <c r="D7" s="335" t="s">
        <v>189</v>
      </c>
      <c r="E7" s="335" t="s">
        <v>204</v>
      </c>
      <c r="F7" s="335" t="s">
        <v>5</v>
      </c>
    </row>
    <row r="8" spans="1:9" x14ac:dyDescent="0.4">
      <c r="A8" s="337" t="s">
        <v>205</v>
      </c>
      <c r="B8" s="338">
        <f>AP35</f>
        <v>0</v>
      </c>
      <c r="C8" s="339">
        <f>-E8+F8-B8</f>
        <v>0</v>
      </c>
      <c r="E8" s="340">
        <f>-' 2'!C10</f>
        <v>0</v>
      </c>
      <c r="F8" s="341">
        <f>AI35</f>
        <v>0</v>
      </c>
      <c r="G8" s="342"/>
      <c r="H8" s="342"/>
    </row>
    <row r="9" spans="1:9" x14ac:dyDescent="0.4">
      <c r="A9" s="337" t="s">
        <v>192</v>
      </c>
      <c r="B9" s="338">
        <f>AP40</f>
        <v>0</v>
      </c>
      <c r="C9" s="339">
        <f>-E9+F9-B9</f>
        <v>0</v>
      </c>
      <c r="E9" s="340">
        <f>-B9</f>
        <v>0</v>
      </c>
      <c r="F9" s="341">
        <f>AI40</f>
        <v>0</v>
      </c>
      <c r="G9" s="342"/>
      <c r="H9" s="342"/>
    </row>
    <row r="10" spans="1:9" x14ac:dyDescent="0.4">
      <c r="A10" s="337" t="s">
        <v>193</v>
      </c>
      <c r="B10" s="338">
        <f>AP36</f>
        <v>0</v>
      </c>
      <c r="C10" s="339">
        <f>-E10+F10-B10</f>
        <v>0</v>
      </c>
      <c r="D10" s="340">
        <v>0</v>
      </c>
      <c r="E10" s="340">
        <f>-(' 2'!C13)</f>
        <v>0</v>
      </c>
      <c r="F10" s="341">
        <f>AI36</f>
        <v>0</v>
      </c>
      <c r="H10" s="342"/>
      <c r="I10" s="342"/>
    </row>
    <row r="11" spans="1:9" x14ac:dyDescent="0.4">
      <c r="A11" s="337" t="s">
        <v>206</v>
      </c>
      <c r="B11" s="338">
        <f>AP37</f>
        <v>0</v>
      </c>
      <c r="C11" s="339">
        <f>-E11+F11-B11</f>
        <v>0</v>
      </c>
      <c r="E11" s="340">
        <f>-' 2'!C14</f>
        <v>0</v>
      </c>
      <c r="F11" s="341">
        <f>AI37</f>
        <v>0</v>
      </c>
      <c r="H11" s="342"/>
    </row>
    <row r="12" spans="1:9" x14ac:dyDescent="0.4">
      <c r="A12" s="337" t="s">
        <v>191</v>
      </c>
      <c r="B12" s="338">
        <f>AP38</f>
        <v>0</v>
      </c>
      <c r="C12" s="339"/>
      <c r="E12" s="340">
        <f>-B12</f>
        <v>0</v>
      </c>
      <c r="F12" s="341">
        <f>AI38</f>
        <v>0</v>
      </c>
    </row>
    <row r="13" spans="1:9" s="346" customFormat="1" x14ac:dyDescent="0.4">
      <c r="A13" s="343" t="s">
        <v>196</v>
      </c>
      <c r="B13" s="344">
        <f>SUM(B8:B12)</f>
        <v>0</v>
      </c>
      <c r="C13" s="344">
        <f>SUM(C8:C12)</f>
        <v>0</v>
      </c>
      <c r="D13" s="345">
        <f>SUM(D8:D12)</f>
        <v>0</v>
      </c>
      <c r="E13" s="345">
        <f>SUM(E8:E12)</f>
        <v>0</v>
      </c>
      <c r="F13" s="344">
        <f>SUM(F8:F12)</f>
        <v>0</v>
      </c>
    </row>
    <row r="14" spans="1:9" x14ac:dyDescent="0.4">
      <c r="A14" s="347"/>
      <c r="B14" s="348"/>
      <c r="C14" s="348"/>
      <c r="D14" s="348"/>
      <c r="E14" s="348"/>
      <c r="F14" s="349"/>
    </row>
    <row r="15" spans="1:9" x14ac:dyDescent="0.4">
      <c r="A15" s="347" t="s">
        <v>207</v>
      </c>
      <c r="B15" s="348"/>
      <c r="C15" s="348"/>
      <c r="D15" s="348"/>
      <c r="E15" s="348"/>
    </row>
    <row r="16" spans="1:9" x14ac:dyDescent="0.4">
      <c r="A16" s="347"/>
      <c r="B16" s="350"/>
      <c r="C16" s="351"/>
      <c r="D16" s="350"/>
      <c r="E16" s="350"/>
      <c r="F16" s="333" t="str">
        <f>E6</f>
        <v>( Amt in Rs.)</v>
      </c>
    </row>
    <row r="17" spans="1:6" x14ac:dyDescent="0.4">
      <c r="A17" s="352" t="s">
        <v>3</v>
      </c>
      <c r="B17" s="353" t="str">
        <f>F7</f>
        <v>As at March 31, 2026</v>
      </c>
      <c r="C17" s="354"/>
      <c r="D17" s="354"/>
      <c r="E17" s="354"/>
      <c r="F17" s="355" t="s">
        <v>196</v>
      </c>
    </row>
    <row r="18" spans="1:6" ht="32" x14ac:dyDescent="0.35">
      <c r="A18" s="356"/>
      <c r="B18" s="335" t="s">
        <v>208</v>
      </c>
      <c r="C18" s="335" t="s">
        <v>209</v>
      </c>
      <c r="D18" s="335" t="s">
        <v>210</v>
      </c>
      <c r="E18" s="357" t="s">
        <v>211</v>
      </c>
      <c r="F18" s="358"/>
    </row>
    <row r="19" spans="1:6" x14ac:dyDescent="0.4">
      <c r="A19" s="359"/>
      <c r="B19" s="360"/>
      <c r="C19" s="360"/>
      <c r="D19" s="360"/>
      <c r="E19" s="361"/>
      <c r="F19" s="362"/>
    </row>
    <row r="20" spans="1:6" x14ac:dyDescent="0.4">
      <c r="A20" s="362" t="s">
        <v>212</v>
      </c>
      <c r="B20" s="363">
        <v>0</v>
      </c>
      <c r="C20" s="363">
        <f>F20-B20</f>
        <v>0</v>
      </c>
      <c r="D20" s="363">
        <v>0</v>
      </c>
      <c r="E20" s="364">
        <v>0</v>
      </c>
      <c r="F20" s="365">
        <f>F13</f>
        <v>0</v>
      </c>
    </row>
    <row r="21" spans="1:6" x14ac:dyDescent="0.4">
      <c r="A21" s="362"/>
      <c r="B21" s="363"/>
      <c r="C21" s="366"/>
      <c r="D21" s="366"/>
      <c r="E21" s="367"/>
      <c r="F21" s="362"/>
    </row>
    <row r="22" spans="1:6" x14ac:dyDescent="0.4">
      <c r="A22" s="368" t="s">
        <v>213</v>
      </c>
      <c r="B22" s="369">
        <f t="shared" ref="B22:D22" si="0">B20</f>
        <v>0</v>
      </c>
      <c r="C22" s="369">
        <f t="shared" si="0"/>
        <v>0</v>
      </c>
      <c r="D22" s="369">
        <f t="shared" si="0"/>
        <v>0</v>
      </c>
      <c r="E22" s="370">
        <f>E20</f>
        <v>0</v>
      </c>
      <c r="F22" s="371">
        <f>F20</f>
        <v>0</v>
      </c>
    </row>
    <row r="23" spans="1:6" x14ac:dyDescent="0.4">
      <c r="A23" s="329"/>
      <c r="B23" s="372"/>
      <c r="C23" s="372"/>
      <c r="D23" s="372"/>
      <c r="E23" s="372"/>
    </row>
    <row r="24" spans="1:6" x14ac:dyDescent="0.4">
      <c r="A24" s="373" t="s">
        <v>214</v>
      </c>
      <c r="B24" s="372"/>
      <c r="C24" s="372"/>
      <c r="D24" s="372"/>
      <c r="E24" s="372"/>
    </row>
    <row r="25" spans="1:6" x14ac:dyDescent="0.4">
      <c r="A25" s="374"/>
      <c r="B25" s="350"/>
      <c r="C25" s="350"/>
      <c r="D25" s="350"/>
      <c r="E25" s="350"/>
    </row>
    <row r="26" spans="1:6" s="324" customFormat="1" x14ac:dyDescent="0.4">
      <c r="A26" s="375"/>
      <c r="B26" s="376"/>
      <c r="C26" s="375"/>
      <c r="D26" s="375"/>
      <c r="E26" s="375"/>
    </row>
    <row r="30" spans="1:6" s="324" customFormat="1" x14ac:dyDescent="0.4"/>
  </sheetData>
  <mergeCells count="3">
    <mergeCell ref="A17:A18"/>
    <mergeCell ref="B17:E17"/>
    <mergeCell ref="F17:F18"/>
  </mergeCells>
  <pageMargins left="0.31496062992125984" right="0.27559055118110237" top="0.27559055118110237" bottom="0.51181102362204722" header="0" footer="0"/>
  <pageSetup paperSize="9" orientation="landscape" r:id="rId1"/>
  <headerFooter>
    <oddFooter>&amp;L_x000D_&amp;1#&amp;"Aptos"&amp;8&amp;K0078D7 Sensitivity : This Document is Classified as "LNT 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A8F92-601E-4845-92B7-B0E347ADB623}">
  <dimension ref="A1:L19"/>
  <sheetViews>
    <sheetView showGridLines="0" view="pageBreakPreview" zoomScaleNormal="100" zoomScaleSheetLayoutView="100" workbookViewId="0">
      <selection activeCell="A54" sqref="A54"/>
    </sheetView>
  </sheetViews>
  <sheetFormatPr defaultColWidth="8.81640625" defaultRowHeight="14.5" x14ac:dyDescent="0.35"/>
  <cols>
    <col min="1" max="1" width="36.453125" style="280" customWidth="1"/>
    <col min="2" max="2" width="15" style="280" bestFit="1" customWidth="1"/>
    <col min="3" max="3" width="15.81640625" style="280" bestFit="1" customWidth="1"/>
    <col min="4" max="4" width="13.1796875" style="280" customWidth="1"/>
    <col min="5" max="5" width="16.453125" style="280" bestFit="1" customWidth="1"/>
    <col min="6" max="6" width="14.81640625" style="280" bestFit="1" customWidth="1"/>
    <col min="7" max="7" width="14.453125" style="280" bestFit="1" customWidth="1"/>
    <col min="8" max="8" width="12.81640625" style="280" customWidth="1"/>
    <col min="9" max="9" width="16.81640625" style="280" customWidth="1"/>
    <col min="10" max="10" width="16.453125" style="280" bestFit="1" customWidth="1"/>
    <col min="11" max="11" width="16.81640625" style="280" customWidth="1"/>
    <col min="12" max="12" width="8.81640625" style="280"/>
    <col min="13" max="16384" width="8.81640625" style="281"/>
  </cols>
  <sheetData>
    <row r="1" spans="1:12" ht="15.75" customHeight="1" x14ac:dyDescent="0.35">
      <c r="A1" s="163" t="str">
        <f>SOCE!A1</f>
        <v>L&amp;T ELECTROLYSERS LIMITED</v>
      </c>
      <c r="B1" s="279"/>
      <c r="C1" s="279"/>
      <c r="D1" s="279"/>
      <c r="E1" s="279"/>
      <c r="F1" s="279"/>
      <c r="G1" s="279"/>
      <c r="H1" s="279"/>
      <c r="I1" s="279"/>
      <c r="J1" s="279"/>
      <c r="K1" s="279"/>
    </row>
    <row r="2" spans="1:12" ht="13.5" customHeight="1" x14ac:dyDescent="0.35">
      <c r="A2" s="163" t="str">
        <f>'3 CWIP'!A2</f>
        <v>Notes forming part of financial statement</v>
      </c>
      <c r="B2" s="282"/>
      <c r="C2" s="282"/>
      <c r="D2" s="282"/>
      <c r="E2" s="282"/>
      <c r="F2" s="282"/>
      <c r="G2" s="283"/>
      <c r="H2" s="282"/>
      <c r="I2" s="282"/>
      <c r="J2" s="282"/>
      <c r="K2" s="282"/>
    </row>
    <row r="3" spans="1:12" ht="13.5" customHeight="1" x14ac:dyDescent="0.35">
      <c r="A3" s="284"/>
      <c r="B3" s="284"/>
      <c r="C3" s="284"/>
      <c r="D3" s="284"/>
      <c r="E3" s="284"/>
      <c r="F3" s="284"/>
      <c r="G3" s="284"/>
      <c r="H3" s="284"/>
      <c r="I3" s="284"/>
      <c r="J3" s="284"/>
      <c r="K3" s="284"/>
    </row>
    <row r="4" spans="1:12" x14ac:dyDescent="0.35">
      <c r="A4" s="285" t="s">
        <v>215</v>
      </c>
      <c r="B4" s="286"/>
      <c r="C4" s="286"/>
      <c r="K4" s="287"/>
    </row>
    <row r="5" spans="1:12" x14ac:dyDescent="0.35">
      <c r="A5" s="288"/>
      <c r="B5" s="286"/>
      <c r="C5" s="286"/>
      <c r="K5" s="287"/>
    </row>
    <row r="6" spans="1:12" x14ac:dyDescent="0.35">
      <c r="A6" s="288"/>
      <c r="B6" s="286"/>
      <c r="C6" s="286"/>
      <c r="K6" s="287" t="str">
        <f>'[2]Balance Sheet'!P4</f>
        <v>( Amt in Rs.)</v>
      </c>
    </row>
    <row r="7" spans="1:12" s="294" customFormat="1" x14ac:dyDescent="0.35">
      <c r="A7" s="289" t="s">
        <v>198</v>
      </c>
      <c r="B7" s="290" t="s">
        <v>184</v>
      </c>
      <c r="C7" s="291"/>
      <c r="D7" s="291"/>
      <c r="E7" s="292"/>
      <c r="F7" s="290" t="s">
        <v>185</v>
      </c>
      <c r="G7" s="291"/>
      <c r="H7" s="291"/>
      <c r="I7" s="292"/>
      <c r="J7" s="293" t="s">
        <v>186</v>
      </c>
      <c r="K7" s="293"/>
      <c r="L7" s="288"/>
    </row>
    <row r="8" spans="1:12" s="298" customFormat="1" ht="29" x14ac:dyDescent="0.35">
      <c r="A8" s="289"/>
      <c r="B8" s="295" t="s">
        <v>187</v>
      </c>
      <c r="C8" s="296" t="s">
        <v>188</v>
      </c>
      <c r="D8" s="296" t="s">
        <v>189</v>
      </c>
      <c r="E8" s="295" t="str">
        <f>' 2'!E8</f>
        <v>As at March 31, 2026</v>
      </c>
      <c r="F8" s="295" t="str">
        <f>B8</f>
        <v>As at April 01, 2025</v>
      </c>
      <c r="G8" s="296" t="s">
        <v>188</v>
      </c>
      <c r="H8" s="295" t="s">
        <v>189</v>
      </c>
      <c r="I8" s="295" t="str">
        <f>E8</f>
        <v>As at March 31, 2026</v>
      </c>
      <c r="J8" s="295" t="str">
        <f>E8</f>
        <v>As at March 31, 2026</v>
      </c>
      <c r="K8" s="295" t="str">
        <f>' 2'!K8</f>
        <v>As at March 31, 2025</v>
      </c>
      <c r="L8" s="297"/>
    </row>
    <row r="9" spans="1:12" x14ac:dyDescent="0.35">
      <c r="A9" s="299"/>
      <c r="B9" s="299"/>
      <c r="C9" s="299"/>
      <c r="D9" s="300"/>
      <c r="E9" s="300"/>
      <c r="F9" s="300"/>
      <c r="G9" s="300"/>
      <c r="H9" s="300"/>
      <c r="I9" s="300"/>
      <c r="J9" s="300"/>
      <c r="K9" s="300"/>
    </row>
    <row r="10" spans="1:12" x14ac:dyDescent="0.35">
      <c r="A10" s="301" t="s">
        <v>216</v>
      </c>
      <c r="B10" s="317">
        <f>AP18</f>
        <v>0</v>
      </c>
      <c r="C10" s="303">
        <f>E10-B10</f>
        <v>0</v>
      </c>
      <c r="D10" s="302">
        <v>0</v>
      </c>
      <c r="E10" s="305">
        <f>AI18</f>
        <v>0</v>
      </c>
      <c r="F10" s="306">
        <f>AP30</f>
        <v>0</v>
      </c>
      <c r="G10" s="306">
        <f>I10-F10</f>
        <v>0</v>
      </c>
      <c r="H10" s="302">
        <v>0</v>
      </c>
      <c r="I10" s="306">
        <f>AI30</f>
        <v>0</v>
      </c>
      <c r="J10" s="305">
        <f>E10+I10</f>
        <v>0</v>
      </c>
      <c r="K10" s="305">
        <f>B10+F10</f>
        <v>0</v>
      </c>
    </row>
    <row r="11" spans="1:12" x14ac:dyDescent="0.35">
      <c r="A11" s="301" t="s">
        <v>217</v>
      </c>
      <c r="B11" s="317">
        <f>AP17</f>
        <v>0</v>
      </c>
      <c r="C11" s="303">
        <f>E11-B11</f>
        <v>0</v>
      </c>
      <c r="D11" s="302">
        <v>0</v>
      </c>
      <c r="E11" s="305">
        <f>AI17</f>
        <v>0</v>
      </c>
      <c r="F11" s="306">
        <f>AP29</f>
        <v>0</v>
      </c>
      <c r="G11" s="306">
        <f>I11-F11</f>
        <v>0</v>
      </c>
      <c r="H11" s="302">
        <v>0</v>
      </c>
      <c r="I11" s="306">
        <f>AI29</f>
        <v>0</v>
      </c>
      <c r="J11" s="305">
        <f>E11+I11</f>
        <v>0</v>
      </c>
      <c r="K11" s="305">
        <f>B11+F11</f>
        <v>0</v>
      </c>
    </row>
    <row r="12" spans="1:12" x14ac:dyDescent="0.35">
      <c r="A12" s="301"/>
      <c r="B12" s="302"/>
      <c r="C12" s="303"/>
      <c r="D12" s="302"/>
      <c r="E12" s="305"/>
      <c r="F12" s="302"/>
      <c r="G12" s="309"/>
      <c r="H12" s="302"/>
      <c r="I12" s="305"/>
      <c r="J12" s="305"/>
      <c r="K12" s="302"/>
    </row>
    <row r="13" spans="1:12" s="294" customFormat="1" x14ac:dyDescent="0.35">
      <c r="A13" s="377" t="s">
        <v>196</v>
      </c>
      <c r="B13" s="312">
        <f>SUM(B10:B12)</f>
        <v>0</v>
      </c>
      <c r="C13" s="312">
        <f t="shared" ref="C13:J13" si="0">SUM(C10:C12)</f>
        <v>0</v>
      </c>
      <c r="D13" s="312">
        <f t="shared" si="0"/>
        <v>0</v>
      </c>
      <c r="E13" s="312">
        <f t="shared" si="0"/>
        <v>0</v>
      </c>
      <c r="F13" s="313">
        <f t="shared" si="0"/>
        <v>0</v>
      </c>
      <c r="G13" s="313">
        <f t="shared" si="0"/>
        <v>0</v>
      </c>
      <c r="H13" s="312">
        <f t="shared" si="0"/>
        <v>0</v>
      </c>
      <c r="I13" s="313">
        <f t="shared" si="0"/>
        <v>0</v>
      </c>
      <c r="J13" s="312">
        <f t="shared" si="0"/>
        <v>0</v>
      </c>
      <c r="K13" s="312">
        <f>SUM(K10:K12)</f>
        <v>0</v>
      </c>
      <c r="L13" s="288"/>
    </row>
    <row r="14" spans="1:12" x14ac:dyDescent="0.35">
      <c r="A14" s="378"/>
      <c r="B14" s="379"/>
      <c r="C14" s="379"/>
      <c r="D14" s="379"/>
      <c r="E14" s="380"/>
      <c r="F14" s="379"/>
      <c r="G14" s="379"/>
      <c r="H14" s="379"/>
      <c r="I14" s="379"/>
      <c r="J14" s="379"/>
      <c r="K14" s="379"/>
    </row>
    <row r="15" spans="1:12" s="280" customFormat="1" x14ac:dyDescent="0.35">
      <c r="A15" s="314"/>
      <c r="B15" s="315"/>
      <c r="C15" s="314"/>
      <c r="D15" s="314"/>
      <c r="E15" s="314"/>
      <c r="F15" s="314"/>
      <c r="G15" s="314">
        <f>' 2'!G27</f>
        <v>0</v>
      </c>
      <c r="H15" s="314"/>
      <c r="I15" s="314"/>
      <c r="J15" s="314"/>
      <c r="K15" s="314"/>
    </row>
    <row r="19" spans="8:8" s="280" customFormat="1" x14ac:dyDescent="0.35">
      <c r="H19" s="381"/>
    </row>
  </sheetData>
  <mergeCells count="4">
    <mergeCell ref="A7:A8"/>
    <mergeCell ref="B7:E7"/>
    <mergeCell ref="F7:I7"/>
    <mergeCell ref="J7:K7"/>
  </mergeCells>
  <pageMargins left="0.31496062992125984" right="0.27559055118110237" top="0.27559055118110237" bottom="0.51181102362204722" header="0" footer="0"/>
  <pageSetup paperSize="9" scale="74" orientation="landscape" r:id="rId1"/>
  <headerFooter>
    <oddFooter>&amp;L_x000D_&amp;1#&amp;"Aptos"&amp;8&amp;K0078D7 Sensitivity : This Document is Classified as "LNT Internal Use".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C8C1-80F1-4198-8BE4-DFCB38B98F6F}">
  <dimension ref="A1:X1006"/>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2" width="18.6328125" style="382" customWidth="1"/>
    <col min="3" max="3" width="18.453125" style="382" bestFit="1" customWidth="1"/>
    <col min="4" max="4" width="22.1796875" style="382" customWidth="1"/>
    <col min="5" max="5" width="23.453125" style="382" bestFit="1" customWidth="1"/>
    <col min="6" max="6" width="15.1796875" style="382" bestFit="1" customWidth="1"/>
    <col min="7" max="7" width="15.81640625" style="382" bestFit="1" customWidth="1"/>
    <col min="8" max="24" width="9.1796875" style="382" customWidth="1"/>
    <col min="25" max="16384" width="14.453125" style="382"/>
  </cols>
  <sheetData>
    <row r="1" spans="1:24" ht="15" customHeight="1" x14ac:dyDescent="0.35">
      <c r="A1" s="163" t="str">
        <f>SOCE!A1</f>
        <v>L&amp;T ELECTROLYSERS LIMITED</v>
      </c>
      <c r="B1" s="163"/>
      <c r="C1" s="163"/>
      <c r="D1" s="164"/>
      <c r="E1" s="164"/>
      <c r="F1" s="164"/>
      <c r="G1" s="164"/>
      <c r="H1" s="164"/>
      <c r="I1" s="164"/>
      <c r="J1" s="164"/>
      <c r="K1" s="164"/>
      <c r="L1" s="164"/>
      <c r="M1" s="164"/>
      <c r="N1" s="164"/>
      <c r="O1" s="164"/>
      <c r="P1" s="164"/>
      <c r="Q1" s="164"/>
      <c r="R1" s="164"/>
      <c r="S1" s="164"/>
      <c r="T1" s="164"/>
      <c r="U1" s="164"/>
      <c r="V1" s="164"/>
      <c r="W1" s="164"/>
      <c r="X1" s="164"/>
    </row>
    <row r="2" spans="1:24" ht="15" customHeight="1" x14ac:dyDescent="0.35">
      <c r="A2" s="163" t="str">
        <f>' 4'!A2</f>
        <v>Notes forming part of financial statement</v>
      </c>
      <c r="B2" s="163"/>
      <c r="C2" s="163"/>
      <c r="D2" s="164"/>
      <c r="E2" s="164"/>
      <c r="F2" s="164"/>
      <c r="G2" s="164"/>
      <c r="H2" s="164"/>
      <c r="I2" s="164"/>
      <c r="J2" s="164"/>
      <c r="K2" s="164"/>
      <c r="L2" s="164"/>
      <c r="M2" s="164"/>
      <c r="N2" s="164"/>
      <c r="O2" s="164"/>
      <c r="P2" s="164"/>
      <c r="Q2" s="164"/>
      <c r="R2" s="164"/>
      <c r="S2" s="164"/>
      <c r="T2" s="164"/>
      <c r="U2" s="164"/>
      <c r="V2" s="164"/>
      <c r="W2" s="164"/>
      <c r="X2" s="164"/>
    </row>
    <row r="3" spans="1:24" ht="15" customHeight="1" x14ac:dyDescent="0.35">
      <c r="A3" s="163"/>
      <c r="B3" s="163"/>
      <c r="C3" s="163"/>
      <c r="D3" s="164"/>
      <c r="E3" s="164"/>
      <c r="F3" s="164"/>
      <c r="G3" s="164"/>
      <c r="H3" s="164"/>
      <c r="I3" s="164"/>
      <c r="J3" s="164"/>
      <c r="K3" s="164"/>
      <c r="L3" s="164"/>
      <c r="M3" s="164"/>
      <c r="N3" s="164"/>
      <c r="O3" s="164"/>
      <c r="P3" s="164"/>
      <c r="Q3" s="164"/>
      <c r="R3" s="164"/>
      <c r="S3" s="164"/>
      <c r="T3" s="164"/>
      <c r="U3" s="164"/>
      <c r="V3" s="164"/>
      <c r="W3" s="164"/>
      <c r="X3" s="164"/>
    </row>
    <row r="4" spans="1:24" ht="15" customHeight="1" x14ac:dyDescent="0.35">
      <c r="A4" s="285" t="s">
        <v>218</v>
      </c>
      <c r="B4" s="285"/>
      <c r="C4" s="383"/>
      <c r="D4" s="164"/>
      <c r="E4" s="164"/>
      <c r="F4" s="164"/>
      <c r="G4" s="164"/>
      <c r="H4" s="164"/>
      <c r="I4" s="164"/>
      <c r="J4" s="164"/>
      <c r="K4" s="164"/>
      <c r="L4" s="164"/>
      <c r="M4" s="164"/>
      <c r="N4" s="164"/>
      <c r="O4" s="164"/>
      <c r="P4" s="164"/>
      <c r="Q4" s="164"/>
      <c r="R4" s="164"/>
      <c r="S4" s="164"/>
      <c r="T4" s="164"/>
      <c r="U4" s="164"/>
      <c r="V4" s="164"/>
      <c r="W4" s="164"/>
      <c r="X4" s="164"/>
    </row>
    <row r="5" spans="1:24" ht="15" customHeight="1" x14ac:dyDescent="0.35">
      <c r="A5" s="164"/>
      <c r="B5" s="164"/>
      <c r="C5" s="384" t="str">
        <f>' 4'!K6</f>
        <v>( Amt in Rs.)</v>
      </c>
      <c r="D5" s="164"/>
      <c r="E5" s="164"/>
      <c r="F5" s="164"/>
      <c r="G5" s="164"/>
      <c r="H5" s="164"/>
      <c r="I5" s="164"/>
      <c r="J5" s="164"/>
      <c r="K5" s="164"/>
      <c r="L5" s="164"/>
      <c r="M5" s="164"/>
      <c r="N5" s="164"/>
      <c r="O5" s="164"/>
      <c r="P5" s="164"/>
      <c r="Q5" s="164"/>
      <c r="R5" s="164"/>
      <c r="S5" s="164"/>
    </row>
    <row r="6" spans="1:24" s="388" customFormat="1" ht="39" customHeight="1" x14ac:dyDescent="0.35">
      <c r="A6" s="385" t="s">
        <v>3</v>
      </c>
      <c r="B6" s="386" t="s">
        <v>219</v>
      </c>
      <c r="C6" s="387" t="s">
        <v>220</v>
      </c>
      <c r="D6" s="171"/>
      <c r="E6" s="171"/>
      <c r="F6" s="171"/>
      <c r="G6" s="171"/>
      <c r="H6" s="171"/>
      <c r="I6" s="171"/>
      <c r="J6" s="171"/>
      <c r="K6" s="171"/>
      <c r="L6" s="171"/>
      <c r="M6" s="171"/>
      <c r="N6" s="171"/>
      <c r="O6" s="171"/>
      <c r="P6" s="171"/>
      <c r="Q6" s="171"/>
    </row>
    <row r="7" spans="1:24" ht="15" customHeight="1" x14ac:dyDescent="0.35">
      <c r="A7" s="389"/>
      <c r="B7" s="390"/>
      <c r="C7" s="391"/>
      <c r="D7" s="164"/>
      <c r="E7" s="164"/>
      <c r="F7" s="164"/>
      <c r="G7" s="164"/>
      <c r="H7" s="164"/>
      <c r="I7" s="164"/>
      <c r="J7" s="164"/>
      <c r="K7" s="164"/>
      <c r="L7" s="164"/>
      <c r="M7" s="164"/>
      <c r="N7" s="164"/>
      <c r="O7" s="164"/>
      <c r="P7" s="164"/>
      <c r="Q7" s="164"/>
    </row>
    <row r="8" spans="1:24" ht="15" customHeight="1" x14ac:dyDescent="0.35">
      <c r="A8" s="389" t="s">
        <v>221</v>
      </c>
      <c r="B8" s="392">
        <f>C11</f>
        <v>0</v>
      </c>
      <c r="C8" s="393">
        <v>0</v>
      </c>
      <c r="D8" s="164"/>
      <c r="E8" s="164"/>
      <c r="F8" s="164"/>
      <c r="G8" s="164"/>
      <c r="H8" s="164"/>
      <c r="I8" s="164"/>
      <c r="J8" s="164"/>
      <c r="K8" s="164"/>
      <c r="L8" s="164"/>
      <c r="M8" s="164"/>
      <c r="N8" s="164"/>
      <c r="O8" s="164"/>
      <c r="P8" s="164"/>
      <c r="Q8" s="164"/>
    </row>
    <row r="9" spans="1:24" ht="15" customHeight="1" x14ac:dyDescent="0.35">
      <c r="A9" s="389" t="s">
        <v>222</v>
      </c>
      <c r="B9" s="392">
        <f>B11-B8</f>
        <v>0</v>
      </c>
      <c r="C9" s="393">
        <f>AM34</f>
        <v>0</v>
      </c>
      <c r="D9" s="164"/>
      <c r="E9" s="164"/>
      <c r="F9" s="164"/>
      <c r="G9" s="164"/>
      <c r="H9" s="164"/>
      <c r="I9" s="164"/>
      <c r="J9" s="164"/>
      <c r="K9" s="164"/>
      <c r="L9" s="164"/>
      <c r="M9" s="164"/>
      <c r="N9" s="164"/>
      <c r="O9" s="164"/>
      <c r="P9" s="164"/>
      <c r="Q9" s="164"/>
    </row>
    <row r="10" spans="1:24" ht="14.5" x14ac:dyDescent="0.35">
      <c r="A10" s="394" t="s">
        <v>223</v>
      </c>
      <c r="B10" s="395">
        <v>0</v>
      </c>
      <c r="C10" s="395">
        <v>0</v>
      </c>
      <c r="D10" s="164"/>
      <c r="E10" s="164"/>
      <c r="F10" s="164"/>
      <c r="G10" s="164"/>
      <c r="H10" s="164"/>
      <c r="I10" s="164"/>
      <c r="J10" s="164"/>
      <c r="K10" s="164"/>
      <c r="L10" s="164"/>
      <c r="M10" s="164"/>
      <c r="N10" s="164"/>
      <c r="O10" s="164"/>
      <c r="P10" s="164"/>
      <c r="Q10" s="164"/>
    </row>
    <row r="11" spans="1:24" ht="14.5" x14ac:dyDescent="0.35">
      <c r="A11" s="396" t="s">
        <v>196</v>
      </c>
      <c r="B11" s="397">
        <f>AF34</f>
        <v>0</v>
      </c>
      <c r="C11" s="398">
        <f>AM34</f>
        <v>0</v>
      </c>
      <c r="D11" s="399"/>
      <c r="E11" s="164"/>
      <c r="F11" s="164"/>
      <c r="G11" s="164"/>
      <c r="H11" s="164"/>
      <c r="I11" s="164"/>
      <c r="J11" s="164"/>
      <c r="K11" s="164"/>
      <c r="L11" s="164"/>
      <c r="M11" s="164"/>
      <c r="N11" s="164"/>
      <c r="O11" s="164"/>
      <c r="P11" s="164"/>
      <c r="Q11" s="164"/>
    </row>
    <row r="12" spans="1:24" ht="14.5" hidden="1" x14ac:dyDescent="0.35">
      <c r="A12" s="400" t="s">
        <v>224</v>
      </c>
      <c r="B12" s="400"/>
      <c r="C12" s="401"/>
      <c r="D12" s="164"/>
      <c r="E12" s="164"/>
      <c r="F12" s="164"/>
      <c r="G12" s="164"/>
      <c r="H12" s="164"/>
      <c r="I12" s="164"/>
      <c r="J12" s="164"/>
      <c r="K12" s="164"/>
      <c r="L12" s="164"/>
      <c r="M12" s="164"/>
      <c r="N12" s="164"/>
      <c r="O12" s="164"/>
      <c r="P12" s="164"/>
      <c r="Q12" s="164"/>
      <c r="R12" s="164"/>
      <c r="S12" s="164"/>
      <c r="T12" s="164"/>
      <c r="U12" s="164"/>
      <c r="V12" s="164"/>
      <c r="W12" s="164"/>
      <c r="X12" s="164"/>
    </row>
    <row r="13" spans="1:24" ht="14.5" hidden="1" x14ac:dyDescent="0.35">
      <c r="A13" s="400"/>
      <c r="B13" s="400"/>
      <c r="C13" s="401"/>
      <c r="D13" s="164"/>
      <c r="E13" s="164"/>
      <c r="F13" s="164"/>
      <c r="G13" s="164"/>
      <c r="H13" s="164"/>
      <c r="I13" s="164"/>
      <c r="J13" s="164"/>
      <c r="K13" s="164"/>
      <c r="L13" s="164"/>
      <c r="M13" s="164"/>
      <c r="N13" s="164"/>
      <c r="O13" s="164"/>
      <c r="P13" s="164"/>
      <c r="Q13" s="164"/>
      <c r="R13" s="164"/>
      <c r="S13" s="164"/>
      <c r="T13" s="164"/>
      <c r="U13" s="164"/>
      <c r="V13" s="164"/>
      <c r="W13" s="164"/>
      <c r="X13" s="164"/>
    </row>
    <row r="14" spans="1:24" ht="29" hidden="1" x14ac:dyDescent="0.35">
      <c r="A14" s="402" t="s">
        <v>3</v>
      </c>
      <c r="B14" s="402"/>
      <c r="C14" s="403" t="str">
        <f>C6</f>
        <v>As at 
March 31, 2025</v>
      </c>
      <c r="D14" s="164"/>
      <c r="E14" s="164"/>
      <c r="F14" s="164"/>
      <c r="G14" s="164"/>
      <c r="H14" s="164"/>
      <c r="I14" s="164"/>
      <c r="J14" s="164"/>
      <c r="K14" s="164"/>
      <c r="L14" s="164"/>
      <c r="M14" s="164"/>
      <c r="N14" s="164"/>
      <c r="O14" s="164"/>
      <c r="P14" s="164"/>
      <c r="Q14" s="164"/>
      <c r="R14" s="164"/>
      <c r="S14" s="164"/>
      <c r="T14" s="164"/>
      <c r="U14" s="164"/>
      <c r="V14" s="164"/>
      <c r="W14" s="164"/>
      <c r="X14" s="164"/>
    </row>
    <row r="15" spans="1:24" ht="14.5" hidden="1" x14ac:dyDescent="0.35">
      <c r="A15" s="404"/>
      <c r="B15" s="404"/>
      <c r="C15" s="405"/>
      <c r="D15" s="164"/>
      <c r="E15" s="164"/>
      <c r="F15" s="164"/>
      <c r="G15" s="164"/>
      <c r="H15" s="164"/>
      <c r="I15" s="164"/>
      <c r="J15" s="164"/>
      <c r="K15" s="164"/>
      <c r="L15" s="164"/>
      <c r="M15" s="164"/>
      <c r="N15" s="164"/>
      <c r="O15" s="164"/>
      <c r="P15" s="164"/>
      <c r="Q15" s="164"/>
      <c r="R15" s="164"/>
      <c r="S15" s="164"/>
      <c r="T15" s="164"/>
      <c r="U15" s="164"/>
      <c r="V15" s="164"/>
      <c r="W15" s="164"/>
      <c r="X15" s="164"/>
    </row>
    <row r="16" spans="1:24" ht="14.5" hidden="1" x14ac:dyDescent="0.35">
      <c r="A16" s="404" t="s">
        <v>225</v>
      </c>
      <c r="B16" s="404"/>
      <c r="C16" s="406">
        <v>0</v>
      </c>
      <c r="D16" s="164"/>
      <c r="E16" s="164"/>
      <c r="F16" s="164"/>
      <c r="G16" s="164"/>
      <c r="H16" s="164"/>
      <c r="I16" s="164"/>
      <c r="J16" s="164"/>
      <c r="K16" s="164"/>
      <c r="L16" s="164"/>
      <c r="M16" s="164"/>
      <c r="N16" s="164"/>
      <c r="O16" s="164"/>
      <c r="P16" s="164"/>
      <c r="Q16" s="164"/>
      <c r="R16" s="164"/>
      <c r="S16" s="164"/>
      <c r="T16" s="164"/>
      <c r="U16" s="164"/>
      <c r="V16" s="164"/>
      <c r="W16" s="164"/>
      <c r="X16" s="164"/>
    </row>
    <row r="17" spans="1:24" ht="14.5" hidden="1" x14ac:dyDescent="0.35">
      <c r="A17" s="404" t="s">
        <v>208</v>
      </c>
      <c r="B17" s="404"/>
      <c r="C17" s="407">
        <f>C9</f>
        <v>0</v>
      </c>
      <c r="D17" s="164"/>
      <c r="E17" s="164"/>
      <c r="F17" s="164"/>
      <c r="G17" s="164"/>
      <c r="H17" s="164"/>
      <c r="I17" s="164"/>
      <c r="J17" s="164"/>
      <c r="K17" s="164"/>
      <c r="L17" s="164"/>
      <c r="M17" s="164"/>
      <c r="N17" s="164"/>
      <c r="O17" s="164"/>
      <c r="P17" s="164"/>
      <c r="Q17" s="164"/>
      <c r="R17" s="164"/>
      <c r="S17" s="164"/>
      <c r="T17" s="164"/>
      <c r="U17" s="164"/>
      <c r="V17" s="164"/>
      <c r="W17" s="164"/>
      <c r="X17" s="164"/>
    </row>
    <row r="18" spans="1:24" ht="14.5" hidden="1" x14ac:dyDescent="0.35">
      <c r="A18" s="404" t="s">
        <v>226</v>
      </c>
      <c r="B18" s="404"/>
      <c r="C18" s="406">
        <v>0</v>
      </c>
      <c r="D18" s="164"/>
      <c r="E18" s="164"/>
      <c r="F18" s="164"/>
      <c r="G18" s="164"/>
      <c r="H18" s="164"/>
      <c r="I18" s="164"/>
      <c r="J18" s="164"/>
      <c r="K18" s="164"/>
      <c r="L18" s="164"/>
      <c r="M18" s="164"/>
      <c r="N18" s="164"/>
      <c r="O18" s="164"/>
      <c r="P18" s="164"/>
      <c r="Q18" s="164"/>
      <c r="R18" s="164"/>
      <c r="S18" s="164"/>
      <c r="T18" s="164"/>
      <c r="U18" s="164"/>
      <c r="V18" s="164"/>
      <c r="W18" s="164"/>
      <c r="X18" s="164"/>
    </row>
    <row r="19" spans="1:24" ht="14.5" hidden="1" x14ac:dyDescent="0.35">
      <c r="A19" s="404" t="s">
        <v>227</v>
      </c>
      <c r="B19" s="404"/>
      <c r="C19" s="406">
        <v>0</v>
      </c>
      <c r="D19" s="164"/>
      <c r="E19" s="164"/>
      <c r="F19" s="164"/>
      <c r="G19" s="164"/>
      <c r="H19" s="164"/>
      <c r="I19" s="164"/>
      <c r="J19" s="164"/>
      <c r="K19" s="164"/>
      <c r="L19" s="164"/>
      <c r="M19" s="164"/>
      <c r="N19" s="164"/>
      <c r="O19" s="164"/>
      <c r="P19" s="164"/>
      <c r="Q19" s="164"/>
      <c r="R19" s="164"/>
      <c r="S19" s="164"/>
      <c r="T19" s="164"/>
      <c r="U19" s="164"/>
      <c r="V19" s="164"/>
      <c r="W19" s="164"/>
      <c r="X19" s="164"/>
    </row>
    <row r="20" spans="1:24" ht="14.5" hidden="1" x14ac:dyDescent="0.35">
      <c r="A20" s="404" t="s">
        <v>211</v>
      </c>
      <c r="B20" s="404"/>
      <c r="C20" s="406">
        <v>0</v>
      </c>
      <c r="D20" s="164"/>
      <c r="E20" s="164"/>
      <c r="F20" s="164"/>
      <c r="G20" s="164"/>
      <c r="H20" s="164"/>
      <c r="I20" s="164"/>
      <c r="J20" s="164"/>
      <c r="K20" s="164"/>
      <c r="L20" s="164"/>
      <c r="M20" s="164"/>
      <c r="N20" s="164"/>
      <c r="O20" s="164"/>
      <c r="P20" s="164"/>
      <c r="Q20" s="164"/>
      <c r="R20" s="164"/>
      <c r="S20" s="164"/>
      <c r="T20" s="164"/>
      <c r="U20" s="164"/>
      <c r="V20" s="164"/>
      <c r="W20" s="164"/>
      <c r="X20" s="164"/>
    </row>
    <row r="21" spans="1:24" s="382" customFormat="1" ht="14.5" hidden="1" x14ac:dyDescent="0.35">
      <c r="A21" s="408"/>
      <c r="B21" s="408"/>
      <c r="C21" s="409"/>
      <c r="D21" s="164"/>
      <c r="E21" s="164"/>
      <c r="F21" s="164"/>
      <c r="G21" s="164"/>
      <c r="H21" s="164"/>
      <c r="I21" s="164"/>
      <c r="J21" s="164"/>
      <c r="K21" s="164"/>
      <c r="L21" s="164"/>
      <c r="M21" s="164"/>
      <c r="N21" s="164"/>
      <c r="O21" s="164"/>
      <c r="P21" s="164"/>
      <c r="Q21" s="164"/>
      <c r="R21" s="164"/>
      <c r="S21" s="164"/>
      <c r="T21" s="164"/>
      <c r="U21" s="164"/>
      <c r="V21" s="164"/>
      <c r="W21" s="164"/>
      <c r="X21" s="164"/>
    </row>
    <row r="22" spans="1:24" s="382" customFormat="1" hidden="1" thickBot="1" x14ac:dyDescent="0.4">
      <c r="A22" s="410" t="s">
        <v>196</v>
      </c>
      <c r="B22" s="410"/>
      <c r="C22" s="411">
        <f>SUM(C16:C21)</f>
        <v>0</v>
      </c>
      <c r="D22" s="164"/>
      <c r="E22" s="164"/>
      <c r="F22" s="164"/>
      <c r="G22" s="164"/>
      <c r="H22" s="164"/>
      <c r="I22" s="164"/>
      <c r="J22" s="164"/>
      <c r="K22" s="164"/>
      <c r="L22" s="164"/>
      <c r="M22" s="164"/>
      <c r="N22" s="164"/>
      <c r="O22" s="164"/>
      <c r="P22" s="164"/>
      <c r="Q22" s="164"/>
      <c r="R22" s="164"/>
      <c r="S22" s="164"/>
      <c r="T22" s="164"/>
      <c r="U22" s="164"/>
      <c r="V22" s="164"/>
      <c r="W22" s="164"/>
      <c r="X22" s="164"/>
    </row>
    <row r="23" spans="1:24" ht="14.5" hidden="1" x14ac:dyDescent="0.35">
      <c r="A23" s="400"/>
      <c r="B23" s="400"/>
      <c r="C23" s="401"/>
      <c r="D23" s="164"/>
      <c r="E23" s="164"/>
      <c r="F23" s="164"/>
      <c r="G23" s="164"/>
      <c r="H23" s="164"/>
      <c r="I23" s="164"/>
      <c r="J23" s="164"/>
      <c r="K23" s="164"/>
      <c r="L23" s="164"/>
      <c r="M23" s="164"/>
      <c r="N23" s="164"/>
      <c r="O23" s="164"/>
      <c r="P23" s="164"/>
      <c r="Q23" s="164"/>
      <c r="R23" s="164"/>
      <c r="S23" s="164"/>
      <c r="T23" s="164"/>
      <c r="U23" s="164"/>
      <c r="V23" s="164"/>
      <c r="W23" s="164"/>
      <c r="X23" s="164"/>
    </row>
    <row r="24" spans="1:24" ht="14.5" x14ac:dyDescent="0.35">
      <c r="A24" s="400"/>
      <c r="B24" s="400"/>
      <c r="C24" s="401"/>
      <c r="D24" s="164"/>
      <c r="E24" s="164"/>
      <c r="F24" s="164"/>
      <c r="G24" s="164"/>
      <c r="H24" s="164"/>
      <c r="I24" s="164"/>
      <c r="J24" s="164"/>
      <c r="K24" s="164"/>
      <c r="L24" s="164"/>
      <c r="M24" s="164"/>
      <c r="N24" s="164"/>
      <c r="O24" s="164"/>
      <c r="P24" s="164"/>
      <c r="Q24" s="164"/>
      <c r="R24" s="164"/>
      <c r="S24" s="164"/>
      <c r="T24" s="164"/>
      <c r="U24" s="164"/>
      <c r="V24" s="164"/>
      <c r="W24" s="164"/>
      <c r="X24" s="164"/>
    </row>
    <row r="25" spans="1:24" ht="14.5" x14ac:dyDescent="0.35">
      <c r="A25" s="164"/>
      <c r="B25" s="164"/>
      <c r="C25" s="401"/>
      <c r="D25" s="164"/>
      <c r="E25" s="164"/>
      <c r="F25" s="164"/>
      <c r="G25" s="164"/>
      <c r="H25" s="164"/>
      <c r="I25" s="164"/>
      <c r="J25" s="164"/>
      <c r="K25" s="164"/>
      <c r="L25" s="164"/>
      <c r="M25" s="164"/>
      <c r="N25" s="164"/>
      <c r="O25" s="164"/>
      <c r="P25" s="164"/>
      <c r="Q25" s="164"/>
      <c r="R25" s="164"/>
      <c r="S25" s="164"/>
      <c r="T25" s="164"/>
      <c r="U25" s="164"/>
      <c r="V25" s="164"/>
      <c r="W25" s="164"/>
      <c r="X25" s="164"/>
    </row>
    <row r="26" spans="1:24" ht="14.5" x14ac:dyDescent="0.35">
      <c r="A26" s="164"/>
      <c r="B26" s="164"/>
      <c r="C26" s="164"/>
      <c r="D26" s="164"/>
      <c r="E26" s="164"/>
      <c r="F26" s="164"/>
      <c r="G26" s="164"/>
      <c r="H26" s="164"/>
      <c r="I26" s="164"/>
      <c r="J26" s="164"/>
      <c r="K26" s="164"/>
      <c r="L26" s="164"/>
      <c r="M26" s="164"/>
      <c r="N26" s="164"/>
      <c r="O26" s="164"/>
      <c r="P26" s="164"/>
      <c r="Q26" s="164"/>
      <c r="R26" s="164"/>
      <c r="S26" s="164"/>
      <c r="T26" s="164"/>
      <c r="U26" s="164"/>
      <c r="V26" s="164"/>
      <c r="W26" s="164"/>
      <c r="X26" s="164"/>
    </row>
    <row r="27" spans="1:24" ht="14.5" x14ac:dyDescent="0.35">
      <c r="A27" s="164"/>
      <c r="B27" s="164"/>
      <c r="C27" s="164"/>
      <c r="D27" s="164"/>
      <c r="E27" s="164"/>
      <c r="F27" s="164"/>
      <c r="G27" s="164"/>
      <c r="H27" s="164"/>
      <c r="I27" s="164"/>
      <c r="J27" s="164"/>
      <c r="K27" s="164"/>
      <c r="L27" s="164"/>
      <c r="M27" s="164"/>
      <c r="N27" s="164"/>
      <c r="O27" s="164"/>
      <c r="P27" s="164"/>
      <c r="Q27" s="164"/>
      <c r="R27" s="164"/>
      <c r="S27" s="164"/>
      <c r="T27" s="164"/>
      <c r="U27" s="164"/>
      <c r="V27" s="164"/>
      <c r="W27" s="164"/>
      <c r="X27" s="164"/>
    </row>
    <row r="28" spans="1:24" ht="14.5" x14ac:dyDescent="0.35">
      <c r="A28" s="164"/>
      <c r="B28" s="164"/>
      <c r="C28" s="164"/>
      <c r="D28" s="164"/>
      <c r="E28" s="164"/>
      <c r="F28" s="164"/>
      <c r="G28" s="164"/>
      <c r="H28" s="164"/>
      <c r="I28" s="164"/>
      <c r="J28" s="164"/>
      <c r="K28" s="164"/>
      <c r="L28" s="164"/>
      <c r="M28" s="164"/>
      <c r="N28" s="164"/>
      <c r="O28" s="164"/>
      <c r="P28" s="164"/>
      <c r="Q28" s="164"/>
      <c r="R28" s="164"/>
      <c r="S28" s="164"/>
      <c r="T28" s="164"/>
      <c r="U28" s="164"/>
      <c r="V28" s="164"/>
      <c r="W28" s="164"/>
      <c r="X28" s="164"/>
    </row>
    <row r="29" spans="1:24" ht="14.5" x14ac:dyDescent="0.35">
      <c r="A29" s="164"/>
      <c r="B29" s="164"/>
      <c r="C29" s="164"/>
      <c r="D29" s="164"/>
      <c r="E29" s="164"/>
      <c r="F29" s="164"/>
      <c r="G29" s="164"/>
      <c r="H29" s="164"/>
      <c r="I29" s="164"/>
      <c r="J29" s="164"/>
      <c r="K29" s="164"/>
      <c r="L29" s="164"/>
      <c r="M29" s="164"/>
      <c r="N29" s="164"/>
      <c r="O29" s="164"/>
      <c r="P29" s="164"/>
      <c r="Q29" s="164"/>
      <c r="R29" s="164"/>
      <c r="S29" s="164"/>
      <c r="T29" s="164"/>
      <c r="U29" s="164"/>
      <c r="V29" s="164"/>
      <c r="W29" s="164"/>
      <c r="X29" s="164"/>
    </row>
    <row r="30" spans="1:24" ht="14.5" x14ac:dyDescent="0.35">
      <c r="A30" s="164"/>
      <c r="B30" s="164"/>
      <c r="C30" s="164"/>
      <c r="D30" s="164"/>
      <c r="E30" s="164"/>
      <c r="F30" s="164"/>
      <c r="G30" s="164"/>
      <c r="H30" s="164"/>
      <c r="I30" s="164"/>
      <c r="J30" s="164"/>
      <c r="K30" s="164"/>
      <c r="L30" s="164"/>
      <c r="M30" s="164"/>
      <c r="N30" s="164"/>
      <c r="O30" s="164"/>
      <c r="P30" s="164"/>
      <c r="Q30" s="164"/>
      <c r="R30" s="164"/>
      <c r="S30" s="164"/>
      <c r="T30" s="164"/>
      <c r="U30" s="164"/>
      <c r="V30" s="164"/>
      <c r="W30" s="164"/>
      <c r="X30" s="164"/>
    </row>
    <row r="31" spans="1:24" ht="14.5" x14ac:dyDescent="0.35">
      <c r="A31" s="164"/>
      <c r="B31" s="164"/>
      <c r="C31" s="164"/>
      <c r="D31" s="164"/>
      <c r="E31" s="164"/>
      <c r="F31" s="164"/>
      <c r="G31" s="164"/>
      <c r="H31" s="164"/>
      <c r="I31" s="164"/>
      <c r="J31" s="164"/>
      <c r="K31" s="164"/>
      <c r="L31" s="164"/>
      <c r="M31" s="164"/>
      <c r="N31" s="164"/>
      <c r="O31" s="164"/>
      <c r="P31" s="164"/>
      <c r="Q31" s="164"/>
      <c r="R31" s="164"/>
      <c r="S31" s="164"/>
      <c r="T31" s="164"/>
      <c r="U31" s="164"/>
      <c r="V31" s="164"/>
      <c r="W31" s="164"/>
      <c r="X31" s="164"/>
    </row>
    <row r="32" spans="1:24" ht="14.5" x14ac:dyDescent="0.35">
      <c r="A32" s="164"/>
      <c r="B32" s="164"/>
      <c r="C32" s="164"/>
      <c r="D32" s="164"/>
      <c r="E32" s="164"/>
      <c r="F32" s="164"/>
      <c r="G32" s="164"/>
      <c r="H32" s="164"/>
      <c r="I32" s="164"/>
      <c r="J32" s="164"/>
      <c r="K32" s="164"/>
      <c r="L32" s="164"/>
      <c r="M32" s="164"/>
      <c r="N32" s="164"/>
      <c r="O32" s="164"/>
      <c r="P32" s="164"/>
      <c r="Q32" s="164"/>
      <c r="R32" s="164"/>
      <c r="S32" s="164"/>
      <c r="T32" s="164"/>
      <c r="U32" s="164"/>
      <c r="V32" s="164"/>
      <c r="W32" s="164"/>
      <c r="X32" s="164"/>
    </row>
    <row r="33" spans="1:24" ht="14.5" x14ac:dyDescent="0.35">
      <c r="A33" s="164"/>
      <c r="B33" s="164"/>
      <c r="C33" s="164"/>
      <c r="D33" s="164"/>
      <c r="E33" s="164"/>
      <c r="F33" s="164"/>
      <c r="G33" s="164"/>
      <c r="H33" s="164"/>
      <c r="I33" s="164"/>
      <c r="J33" s="164"/>
      <c r="K33" s="164"/>
      <c r="L33" s="164"/>
      <c r="M33" s="164"/>
      <c r="N33" s="164"/>
      <c r="O33" s="164"/>
      <c r="P33" s="164"/>
      <c r="Q33" s="164"/>
      <c r="R33" s="164"/>
      <c r="S33" s="164"/>
      <c r="T33" s="164"/>
      <c r="U33" s="164"/>
      <c r="V33" s="164"/>
      <c r="W33" s="164"/>
      <c r="X33" s="164"/>
    </row>
    <row r="34" spans="1:24" ht="14.5" x14ac:dyDescent="0.35">
      <c r="A34" s="164"/>
      <c r="B34" s="164"/>
      <c r="C34" s="164"/>
      <c r="D34" s="164"/>
      <c r="E34" s="164"/>
      <c r="F34" s="164"/>
      <c r="G34" s="164"/>
      <c r="H34" s="164"/>
      <c r="I34" s="164"/>
      <c r="J34" s="164"/>
      <c r="K34" s="164"/>
      <c r="L34" s="164"/>
      <c r="M34" s="164"/>
      <c r="N34" s="164"/>
      <c r="O34" s="164"/>
      <c r="P34" s="164"/>
      <c r="Q34" s="164"/>
      <c r="R34" s="164"/>
      <c r="S34" s="164"/>
      <c r="T34" s="164"/>
      <c r="U34" s="164"/>
      <c r="V34" s="164"/>
      <c r="W34" s="164"/>
      <c r="X34" s="164"/>
    </row>
    <row r="35" spans="1:24" ht="14.5" x14ac:dyDescent="0.35">
      <c r="A35" s="164"/>
      <c r="B35" s="164"/>
      <c r="C35" s="164"/>
      <c r="D35" s="164"/>
      <c r="E35" s="164"/>
      <c r="F35" s="164"/>
      <c r="G35" s="164"/>
      <c r="H35" s="164"/>
      <c r="I35" s="164"/>
      <c r="J35" s="164"/>
      <c r="K35" s="164"/>
      <c r="L35" s="164"/>
      <c r="M35" s="164"/>
      <c r="N35" s="164"/>
      <c r="O35" s="164"/>
      <c r="P35" s="164"/>
      <c r="Q35" s="164"/>
      <c r="R35" s="164"/>
      <c r="S35" s="164"/>
      <c r="T35" s="164"/>
      <c r="U35" s="164"/>
      <c r="V35" s="164"/>
      <c r="W35" s="164"/>
      <c r="X35" s="164"/>
    </row>
    <row r="36" spans="1:24" ht="14.5" x14ac:dyDescent="0.35">
      <c r="A36" s="164"/>
      <c r="B36" s="164"/>
      <c r="C36" s="164"/>
      <c r="D36" s="164"/>
      <c r="E36" s="164"/>
      <c r="F36" s="164"/>
      <c r="G36" s="164"/>
      <c r="H36" s="164"/>
      <c r="I36" s="164"/>
      <c r="J36" s="164"/>
      <c r="K36" s="164"/>
      <c r="L36" s="164"/>
      <c r="M36" s="164"/>
      <c r="N36" s="164"/>
      <c r="O36" s="164"/>
      <c r="P36" s="164"/>
      <c r="Q36" s="164"/>
      <c r="R36" s="164"/>
      <c r="S36" s="164"/>
      <c r="T36" s="164"/>
      <c r="U36" s="164"/>
      <c r="V36" s="164"/>
      <c r="W36" s="164"/>
      <c r="X36" s="164"/>
    </row>
    <row r="37" spans="1:24" ht="14.5" x14ac:dyDescent="0.35">
      <c r="A37" s="164"/>
      <c r="B37" s="164"/>
      <c r="C37" s="164"/>
      <c r="D37" s="164"/>
      <c r="E37" s="164"/>
      <c r="F37" s="164"/>
      <c r="G37" s="164"/>
      <c r="H37" s="164"/>
      <c r="I37" s="164"/>
      <c r="J37" s="164"/>
      <c r="K37" s="164"/>
      <c r="L37" s="164"/>
      <c r="M37" s="164"/>
      <c r="N37" s="164"/>
      <c r="O37" s="164"/>
      <c r="P37" s="164"/>
      <c r="Q37" s="164"/>
      <c r="R37" s="164"/>
      <c r="S37" s="164"/>
      <c r="T37" s="164"/>
      <c r="U37" s="164"/>
      <c r="V37" s="164"/>
      <c r="W37" s="164"/>
      <c r="X37" s="164"/>
    </row>
    <row r="38" spans="1:24" ht="14.5" x14ac:dyDescent="0.35">
      <c r="A38" s="164"/>
      <c r="B38" s="164"/>
      <c r="C38" s="164"/>
      <c r="D38" s="164"/>
      <c r="E38" s="164"/>
      <c r="F38" s="164"/>
      <c r="G38" s="164"/>
      <c r="H38" s="164"/>
      <c r="I38" s="164"/>
      <c r="J38" s="164"/>
      <c r="K38" s="164"/>
      <c r="L38" s="164"/>
      <c r="M38" s="164"/>
      <c r="N38" s="164"/>
      <c r="O38" s="164"/>
      <c r="P38" s="164"/>
      <c r="Q38" s="164"/>
      <c r="R38" s="164"/>
      <c r="S38" s="164"/>
      <c r="T38" s="164"/>
      <c r="U38" s="164"/>
      <c r="V38" s="164"/>
      <c r="W38" s="164"/>
      <c r="X38" s="164"/>
    </row>
    <row r="39" spans="1:24" ht="14.5" x14ac:dyDescent="0.35">
      <c r="A39" s="164"/>
      <c r="B39" s="164"/>
      <c r="C39" s="164"/>
      <c r="D39" s="164"/>
      <c r="E39" s="164"/>
      <c r="F39" s="164"/>
      <c r="G39" s="164"/>
      <c r="H39" s="164"/>
      <c r="I39" s="164"/>
      <c r="J39" s="164"/>
      <c r="K39" s="164"/>
      <c r="L39" s="164"/>
      <c r="M39" s="164"/>
      <c r="N39" s="164"/>
      <c r="O39" s="164"/>
      <c r="P39" s="164"/>
      <c r="Q39" s="164"/>
      <c r="R39" s="164"/>
      <c r="S39" s="164"/>
      <c r="T39" s="164"/>
      <c r="U39" s="164"/>
      <c r="V39" s="164"/>
      <c r="W39" s="164"/>
      <c r="X39" s="164"/>
    </row>
    <row r="40" spans="1:24" ht="14.5" x14ac:dyDescent="0.35">
      <c r="A40" s="164"/>
      <c r="B40" s="164"/>
      <c r="C40" s="164"/>
      <c r="D40" s="164"/>
      <c r="E40" s="164"/>
      <c r="F40" s="164"/>
      <c r="G40" s="164"/>
      <c r="H40" s="164"/>
      <c r="I40" s="164"/>
      <c r="J40" s="164"/>
      <c r="K40" s="164"/>
      <c r="L40" s="164"/>
      <c r="M40" s="164"/>
      <c r="N40" s="164"/>
      <c r="O40" s="164"/>
      <c r="P40" s="164"/>
      <c r="Q40" s="164"/>
      <c r="R40" s="164"/>
      <c r="S40" s="164"/>
      <c r="T40" s="164"/>
      <c r="U40" s="164"/>
      <c r="V40" s="164"/>
      <c r="W40" s="164"/>
      <c r="X40" s="164"/>
    </row>
    <row r="41" spans="1:24" ht="14.5" x14ac:dyDescent="0.35">
      <c r="A41" s="164"/>
      <c r="B41" s="164"/>
      <c r="C41" s="164"/>
      <c r="D41" s="164"/>
      <c r="E41" s="164"/>
      <c r="F41" s="164"/>
      <c r="G41" s="164"/>
      <c r="H41" s="164"/>
      <c r="I41" s="164"/>
      <c r="J41" s="164"/>
      <c r="K41" s="164"/>
      <c r="L41" s="164"/>
      <c r="M41" s="164"/>
      <c r="N41" s="164"/>
      <c r="O41" s="164"/>
      <c r="P41" s="164"/>
      <c r="Q41" s="164"/>
      <c r="R41" s="164"/>
      <c r="S41" s="164"/>
      <c r="T41" s="164"/>
      <c r="U41" s="164"/>
      <c r="V41" s="164"/>
      <c r="W41" s="164"/>
      <c r="X41" s="164"/>
    </row>
    <row r="42" spans="1:24" ht="14.5" x14ac:dyDescent="0.35">
      <c r="A42" s="164"/>
      <c r="B42" s="164"/>
      <c r="C42" s="164"/>
      <c r="D42" s="164"/>
      <c r="E42" s="164"/>
      <c r="F42" s="164"/>
      <c r="G42" s="164"/>
      <c r="H42" s="164"/>
      <c r="I42" s="164"/>
      <c r="J42" s="164"/>
      <c r="K42" s="164"/>
      <c r="L42" s="164"/>
      <c r="M42" s="164"/>
      <c r="N42" s="164"/>
      <c r="O42" s="164"/>
      <c r="P42" s="164"/>
      <c r="Q42" s="164"/>
      <c r="R42" s="164"/>
      <c r="S42" s="164"/>
      <c r="T42" s="164"/>
      <c r="U42" s="164"/>
      <c r="V42" s="164"/>
      <c r="W42" s="164"/>
      <c r="X42" s="164"/>
    </row>
    <row r="43" spans="1:24" ht="14.5" x14ac:dyDescent="0.35">
      <c r="A43" s="164"/>
      <c r="B43" s="164"/>
      <c r="C43" s="164"/>
      <c r="D43" s="164"/>
      <c r="E43" s="164"/>
      <c r="F43" s="164"/>
      <c r="G43" s="164"/>
      <c r="H43" s="164"/>
      <c r="I43" s="164"/>
      <c r="J43" s="164"/>
      <c r="K43" s="164"/>
      <c r="L43" s="164"/>
      <c r="M43" s="164"/>
      <c r="N43" s="164"/>
      <c r="O43" s="164"/>
      <c r="P43" s="164"/>
      <c r="Q43" s="164"/>
      <c r="R43" s="164"/>
      <c r="S43" s="164"/>
      <c r="T43" s="164"/>
      <c r="U43" s="164"/>
      <c r="V43" s="164"/>
      <c r="W43" s="164"/>
      <c r="X43" s="164"/>
    </row>
    <row r="44" spans="1:24" ht="14.5" x14ac:dyDescent="0.35">
      <c r="A44" s="164"/>
      <c r="B44" s="164"/>
      <c r="C44" s="164"/>
      <c r="D44" s="164"/>
      <c r="E44" s="164"/>
      <c r="F44" s="164"/>
      <c r="G44" s="164"/>
      <c r="H44" s="164"/>
      <c r="I44" s="164"/>
      <c r="J44" s="164"/>
      <c r="K44" s="164"/>
      <c r="L44" s="164"/>
      <c r="M44" s="164"/>
      <c r="N44" s="164"/>
      <c r="O44" s="164"/>
      <c r="P44" s="164"/>
      <c r="Q44" s="164"/>
      <c r="R44" s="164"/>
      <c r="S44" s="164"/>
      <c r="T44" s="164"/>
      <c r="U44" s="164"/>
      <c r="V44" s="164"/>
      <c r="W44" s="164"/>
      <c r="X44" s="164"/>
    </row>
    <row r="45" spans="1:24" ht="14.5" x14ac:dyDescent="0.35">
      <c r="A45" s="164"/>
      <c r="B45" s="164"/>
      <c r="C45" s="164"/>
      <c r="D45" s="164"/>
      <c r="E45" s="164"/>
      <c r="F45" s="164"/>
      <c r="G45" s="164"/>
      <c r="H45" s="164"/>
      <c r="I45" s="164"/>
      <c r="J45" s="164"/>
      <c r="K45" s="164"/>
      <c r="L45" s="164"/>
      <c r="M45" s="164"/>
      <c r="N45" s="164"/>
      <c r="O45" s="164"/>
      <c r="P45" s="164"/>
      <c r="Q45" s="164"/>
      <c r="R45" s="164"/>
      <c r="S45" s="164"/>
      <c r="T45" s="164"/>
      <c r="U45" s="164"/>
      <c r="V45" s="164"/>
      <c r="W45" s="164"/>
      <c r="X45" s="164"/>
    </row>
    <row r="46" spans="1:24" ht="14.5" x14ac:dyDescent="0.35">
      <c r="A46" s="164"/>
      <c r="B46" s="164"/>
      <c r="C46" s="164"/>
      <c r="D46" s="164"/>
      <c r="E46" s="164"/>
      <c r="F46" s="164"/>
      <c r="G46" s="164"/>
      <c r="H46" s="164"/>
      <c r="I46" s="164"/>
      <c r="J46" s="164"/>
      <c r="K46" s="164"/>
      <c r="L46" s="164"/>
      <c r="M46" s="164"/>
      <c r="N46" s="164"/>
      <c r="O46" s="164"/>
      <c r="P46" s="164"/>
      <c r="Q46" s="164"/>
      <c r="R46" s="164"/>
      <c r="S46" s="164"/>
      <c r="T46" s="164"/>
      <c r="U46" s="164"/>
      <c r="V46" s="164"/>
      <c r="W46" s="164"/>
      <c r="X46" s="164"/>
    </row>
    <row r="47" spans="1:24" ht="14.5" x14ac:dyDescent="0.35">
      <c r="A47" s="164"/>
      <c r="B47" s="164"/>
      <c r="C47" s="164"/>
      <c r="D47" s="164"/>
      <c r="E47" s="164"/>
      <c r="F47" s="164"/>
      <c r="G47" s="164"/>
      <c r="H47" s="164"/>
      <c r="I47" s="164"/>
      <c r="J47" s="164"/>
      <c r="K47" s="164"/>
      <c r="L47" s="164"/>
      <c r="M47" s="164"/>
      <c r="N47" s="164"/>
      <c r="O47" s="164"/>
      <c r="P47" s="164"/>
      <c r="Q47" s="164"/>
      <c r="R47" s="164"/>
      <c r="S47" s="164"/>
      <c r="T47" s="164"/>
      <c r="U47" s="164"/>
      <c r="V47" s="164"/>
      <c r="W47" s="164"/>
      <c r="X47" s="164"/>
    </row>
    <row r="48" spans="1:24" ht="14.5" x14ac:dyDescent="0.35">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row>
    <row r="49" spans="1:24" ht="14.5" x14ac:dyDescent="0.35">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row>
    <row r="50" spans="1:24" ht="14.5" x14ac:dyDescent="0.35">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row>
    <row r="51" spans="1:24" ht="14.5" x14ac:dyDescent="0.35">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row>
    <row r="52" spans="1:24" ht="14.5" x14ac:dyDescent="0.35">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row>
    <row r="53" spans="1:24" ht="14.5" x14ac:dyDescent="0.35">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row>
    <row r="54" spans="1:24" ht="14.5" x14ac:dyDescent="0.35">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row>
    <row r="55" spans="1:24" ht="14.5" x14ac:dyDescent="0.35">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row>
    <row r="56" spans="1:24" ht="14.5" x14ac:dyDescent="0.35">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row>
    <row r="57" spans="1:24" ht="14.5" x14ac:dyDescent="0.35">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row>
    <row r="58" spans="1:24" ht="14.5" x14ac:dyDescent="0.35">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row>
    <row r="59" spans="1:24" ht="14.5" x14ac:dyDescent="0.35">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row>
    <row r="60" spans="1:24" ht="14.5" x14ac:dyDescent="0.35">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row>
    <row r="61" spans="1:24" ht="14.5" x14ac:dyDescent="0.35">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row>
    <row r="62" spans="1:24" ht="14.5" x14ac:dyDescent="0.35">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row>
    <row r="63" spans="1:24" ht="14.5" x14ac:dyDescent="0.35">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row>
    <row r="64" spans="1:24" ht="14.5" x14ac:dyDescent="0.35">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row>
    <row r="65" spans="1:24" ht="14.5" x14ac:dyDescent="0.35">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row>
    <row r="66" spans="1:24" ht="14.5" x14ac:dyDescent="0.35">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row>
    <row r="67" spans="1:24" ht="14.5" x14ac:dyDescent="0.35">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row>
    <row r="68" spans="1:24" ht="14.5" x14ac:dyDescent="0.35">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row>
    <row r="69" spans="1:24" ht="14.5" x14ac:dyDescent="0.35">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row>
    <row r="70" spans="1:24" ht="14.5" x14ac:dyDescent="0.35">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row>
    <row r="71" spans="1:24" ht="14.5" x14ac:dyDescent="0.35">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row>
    <row r="72" spans="1:24" ht="14.5" x14ac:dyDescent="0.35">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row>
    <row r="73" spans="1:24" ht="14.5" x14ac:dyDescent="0.35">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row>
    <row r="74" spans="1:24" ht="14.5" x14ac:dyDescent="0.35">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row>
    <row r="75" spans="1:24" ht="14.5" x14ac:dyDescent="0.35">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row>
    <row r="76" spans="1:24" ht="14.5" x14ac:dyDescent="0.35">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row>
    <row r="77" spans="1:24" ht="14.5" x14ac:dyDescent="0.35">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row>
    <row r="78" spans="1:24" ht="14.5" x14ac:dyDescent="0.35">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row>
    <row r="79" spans="1:24" ht="14.5" x14ac:dyDescent="0.35">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row>
    <row r="80" spans="1:24" ht="14.5" x14ac:dyDescent="0.35">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row>
    <row r="81" spans="1:24" ht="14.5" x14ac:dyDescent="0.35">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row>
    <row r="82" spans="1:24" ht="14.5" x14ac:dyDescent="0.35">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row>
    <row r="83" spans="1:24" ht="14.5" x14ac:dyDescent="0.35">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row>
    <row r="84" spans="1:24" ht="14.5" x14ac:dyDescent="0.35">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row>
    <row r="85" spans="1:24" ht="14.5" x14ac:dyDescent="0.35">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row>
    <row r="86" spans="1:24" ht="14.5" x14ac:dyDescent="0.35">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row>
    <row r="87" spans="1:24" ht="14.5" x14ac:dyDescent="0.35">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row>
    <row r="88" spans="1:24" ht="14.5" x14ac:dyDescent="0.35">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row>
    <row r="89" spans="1:24" ht="14.5" x14ac:dyDescent="0.35">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row>
    <row r="90" spans="1:24" ht="14.5" x14ac:dyDescent="0.35">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row>
    <row r="91" spans="1:24" ht="14.5" x14ac:dyDescent="0.35">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row>
    <row r="92" spans="1:24" ht="14.5" x14ac:dyDescent="0.35">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row>
    <row r="93" spans="1:24" ht="14.5" x14ac:dyDescent="0.35">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row>
    <row r="94" spans="1:24" ht="14.5" x14ac:dyDescent="0.35">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row>
    <row r="95" spans="1:24" ht="14.5" x14ac:dyDescent="0.35">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row>
    <row r="96" spans="1:24" ht="14.5" x14ac:dyDescent="0.35">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row>
    <row r="97" spans="1:24" ht="14.5" x14ac:dyDescent="0.35">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row>
    <row r="98" spans="1:24" ht="14.5" x14ac:dyDescent="0.35">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row>
    <row r="99" spans="1:24" ht="14.5" x14ac:dyDescent="0.35">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row>
    <row r="100" spans="1:24"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row>
    <row r="101" spans="1:24"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row>
    <row r="102" spans="1:24"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row>
    <row r="103" spans="1:24"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row>
    <row r="104" spans="1:24"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row>
    <row r="105" spans="1:24"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row>
    <row r="106" spans="1:24"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row>
    <row r="107" spans="1:24"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row>
    <row r="108" spans="1:24"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row>
    <row r="109" spans="1:24"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row>
    <row r="110" spans="1:24"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row>
    <row r="111" spans="1:24"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row>
    <row r="112" spans="1:24"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row>
    <row r="113" spans="1:24"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row>
    <row r="114" spans="1:24"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row>
    <row r="115" spans="1:24"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row>
    <row r="116" spans="1:24"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row>
    <row r="117" spans="1:24"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row>
    <row r="118" spans="1:24"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row>
    <row r="119" spans="1:24"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row>
    <row r="120" spans="1:24"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row>
    <row r="121" spans="1:24"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row>
    <row r="122" spans="1:24"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row>
    <row r="123" spans="1:24"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row>
    <row r="124" spans="1:24"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row>
    <row r="125" spans="1:24"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row>
    <row r="126" spans="1:24"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row>
    <row r="127" spans="1:24"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row>
    <row r="128" spans="1:24"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row>
    <row r="129" spans="1:24"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row>
    <row r="130" spans="1:24"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row>
    <row r="131" spans="1:24"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row>
    <row r="132" spans="1:24"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row>
    <row r="133" spans="1:24"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row>
    <row r="134" spans="1:24"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row>
    <row r="135" spans="1:24"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row>
    <row r="136" spans="1:24"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row>
    <row r="137" spans="1:24"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row>
    <row r="138" spans="1:24"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row>
    <row r="139" spans="1:24"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row>
    <row r="140" spans="1:24"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row>
    <row r="141" spans="1:24"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row>
    <row r="142" spans="1:24"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row>
    <row r="143" spans="1:24"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row>
    <row r="144" spans="1:24"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row>
    <row r="145" spans="1:24"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row>
    <row r="146" spans="1:24"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row>
    <row r="147" spans="1:24"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row>
    <row r="148" spans="1:24"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row>
    <row r="149" spans="1:24"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row>
    <row r="150" spans="1:24"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row>
    <row r="151" spans="1:24"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row>
    <row r="152" spans="1:24"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row>
    <row r="153" spans="1:24"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row>
    <row r="154" spans="1:24"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row>
    <row r="155" spans="1:24"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row>
    <row r="156" spans="1:24"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row>
    <row r="157" spans="1:24"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row>
    <row r="158" spans="1:24"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row>
    <row r="159" spans="1:24"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row>
    <row r="160" spans="1:24"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row>
    <row r="161" spans="1:24"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row>
    <row r="162" spans="1:24"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row>
    <row r="163" spans="1:24"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row>
    <row r="164" spans="1:24"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row>
    <row r="165" spans="1:24"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row>
    <row r="166" spans="1:24"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row>
    <row r="167" spans="1:24"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row>
    <row r="168" spans="1:24"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row>
    <row r="169" spans="1:24"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row>
    <row r="170" spans="1:24"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row>
    <row r="171" spans="1:24"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row>
    <row r="172" spans="1:24"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row>
    <row r="173" spans="1:24"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row>
    <row r="174" spans="1:24"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row>
    <row r="175" spans="1:24"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row>
    <row r="176" spans="1:24"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row>
    <row r="177" spans="1:24"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row>
    <row r="178" spans="1:24"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row>
    <row r="179" spans="1:24"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row>
    <row r="180" spans="1:24"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row>
    <row r="181" spans="1:24"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row>
    <row r="182" spans="1:24"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row>
    <row r="183" spans="1:24"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row>
    <row r="184" spans="1:24"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row>
    <row r="185" spans="1:24"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row>
    <row r="186" spans="1:24"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row>
    <row r="187" spans="1:24"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row>
    <row r="188" spans="1:24"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row>
    <row r="189" spans="1:24"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row>
    <row r="190" spans="1:24"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row>
    <row r="191" spans="1:24"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row>
    <row r="192" spans="1:24"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row>
    <row r="193" spans="1:24"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row>
    <row r="194" spans="1:24"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row>
    <row r="195" spans="1:24"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row>
    <row r="196" spans="1:24"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row>
    <row r="197" spans="1:24"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row>
    <row r="198" spans="1:24"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row>
    <row r="199" spans="1:24"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row>
    <row r="200" spans="1:24"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row>
    <row r="201" spans="1:24"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row>
    <row r="202" spans="1:24"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row>
    <row r="203" spans="1:24"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row>
    <row r="204" spans="1:24"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row>
    <row r="205" spans="1:24"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row>
    <row r="206" spans="1:24"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row>
    <row r="207" spans="1:24"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row>
    <row r="208" spans="1:24"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row>
    <row r="209" spans="1:24"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row>
    <row r="210" spans="1:24"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row>
    <row r="211" spans="1:24"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row>
    <row r="212" spans="1:24"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row>
    <row r="213" spans="1:24"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row>
    <row r="214" spans="1:24"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row>
    <row r="215" spans="1:24"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row>
    <row r="216" spans="1:24"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row>
    <row r="217" spans="1:24"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row>
    <row r="218" spans="1:24"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row>
    <row r="219" spans="1:24"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row>
    <row r="220" spans="1:24"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row>
    <row r="221" spans="1:24"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row>
    <row r="222" spans="1:24"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row>
    <row r="223" spans="1:24"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row>
    <row r="224" spans="1:24"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row>
    <row r="225" spans="1:24"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row>
    <row r="226" spans="1:24"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row>
    <row r="227" spans="1:24"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row>
    <row r="228" spans="1:24"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row>
    <row r="229" spans="1:24"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row>
    <row r="230" spans="1:24"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row>
    <row r="231" spans="1:24"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row>
    <row r="232" spans="1:24"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row>
    <row r="233" spans="1:24"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row>
    <row r="234" spans="1:24"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row>
    <row r="235" spans="1:24"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row>
    <row r="236" spans="1:24"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row>
    <row r="237" spans="1:24"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row>
    <row r="238" spans="1:24"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row>
    <row r="239" spans="1:24"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row>
    <row r="240" spans="1:24"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row>
    <row r="241" spans="1:24"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row>
    <row r="242" spans="1:24"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row>
    <row r="243" spans="1:24"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row>
    <row r="244" spans="1:24"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row>
    <row r="245" spans="1:24"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row>
    <row r="246" spans="1:24"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row>
    <row r="247" spans="1:24"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row>
    <row r="248" spans="1:24"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row>
    <row r="249" spans="1:24"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row>
    <row r="250" spans="1:24"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row>
    <row r="251" spans="1:24"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row>
    <row r="252" spans="1:24"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row>
    <row r="253" spans="1:24"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row>
    <row r="254" spans="1:24"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row>
    <row r="255" spans="1:24"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row>
    <row r="256" spans="1:24"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row>
    <row r="257" spans="1:24"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row>
    <row r="258" spans="1:24"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row>
    <row r="259" spans="1:24"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row>
    <row r="260" spans="1:24"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row>
    <row r="261" spans="1:24"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row>
    <row r="262" spans="1:24"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row>
    <row r="263" spans="1:24"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row>
    <row r="264" spans="1:24"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row>
    <row r="265" spans="1:24"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row>
    <row r="266" spans="1:24"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row>
    <row r="267" spans="1:24"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row>
    <row r="268" spans="1:24"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row>
    <row r="269" spans="1:24"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row>
    <row r="270" spans="1:24"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row>
    <row r="271" spans="1:24"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row>
    <row r="272" spans="1:24"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row>
    <row r="273" spans="1:24"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row>
    <row r="274" spans="1:24"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row>
    <row r="275" spans="1:24"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row>
    <row r="276" spans="1:24"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row>
    <row r="277" spans="1:24"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row>
    <row r="278" spans="1:24"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row>
    <row r="279" spans="1:24"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row>
    <row r="280" spans="1:24"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row>
    <row r="281" spans="1:24"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row>
    <row r="282" spans="1:24"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row>
    <row r="283" spans="1:24"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row>
    <row r="284" spans="1:24"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row>
    <row r="285" spans="1:24"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row>
    <row r="286" spans="1:24"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row>
    <row r="287" spans="1:24"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row>
    <row r="288" spans="1:24"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row>
    <row r="289" spans="1:24"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row>
    <row r="290" spans="1:24"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row>
    <row r="291" spans="1:24"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row>
    <row r="292" spans="1:24"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row>
    <row r="293" spans="1:24"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row>
    <row r="294" spans="1:24"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row>
    <row r="295" spans="1:24"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row>
    <row r="296" spans="1:24"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row>
    <row r="297" spans="1:24"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row>
    <row r="298" spans="1:24"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row>
    <row r="299" spans="1:24"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row>
    <row r="300" spans="1:24"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row>
    <row r="301" spans="1:24"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row>
    <row r="302" spans="1:24"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row>
    <row r="303" spans="1:24"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row>
    <row r="304" spans="1:24"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row>
    <row r="305" spans="1:24"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row>
    <row r="306" spans="1:24"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row>
    <row r="307" spans="1:24"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row>
    <row r="308" spans="1:24"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row>
    <row r="309" spans="1:24"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row>
    <row r="310" spans="1:24"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row>
    <row r="311" spans="1:24"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row>
    <row r="312" spans="1:24"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row>
    <row r="313" spans="1:24"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row>
    <row r="314" spans="1:24"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row>
    <row r="315" spans="1:24"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row>
    <row r="316" spans="1:24"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row>
    <row r="317" spans="1:24"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row>
    <row r="318" spans="1:24"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row>
    <row r="319" spans="1:24"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row>
    <row r="320" spans="1:24"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row>
    <row r="321" spans="1:24"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row>
    <row r="322" spans="1:24"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row>
    <row r="323" spans="1:24"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row>
    <row r="324" spans="1:24"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row>
    <row r="325" spans="1:24"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row>
    <row r="326" spans="1:24"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row>
    <row r="327" spans="1:24"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row>
    <row r="328" spans="1:24"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row>
    <row r="329" spans="1:24"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row>
    <row r="330" spans="1:24"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row>
    <row r="331" spans="1:24"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row>
    <row r="332" spans="1:24"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row>
    <row r="333" spans="1:24"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row>
    <row r="334" spans="1:24"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row>
    <row r="335" spans="1:24"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row>
    <row r="336" spans="1:24"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row>
    <row r="337" spans="1:24"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row>
    <row r="338" spans="1:24"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row>
    <row r="339" spans="1:24"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row>
    <row r="340" spans="1:24"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row>
    <row r="341" spans="1:24"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row>
    <row r="342" spans="1:24"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row>
    <row r="343" spans="1:24"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row>
    <row r="344" spans="1:24"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row>
    <row r="345" spans="1:24"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row>
    <row r="346" spans="1:24"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row>
    <row r="347" spans="1:24"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row>
    <row r="348" spans="1:24"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row>
    <row r="349" spans="1:24"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row>
    <row r="350" spans="1:24"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row>
    <row r="351" spans="1:24"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row>
    <row r="352" spans="1:24"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row>
    <row r="353" spans="1:24"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row>
    <row r="354" spans="1:24"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row>
    <row r="355" spans="1:24"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row>
    <row r="356" spans="1:24"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row>
    <row r="357" spans="1:24"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row>
    <row r="358" spans="1:24"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row>
    <row r="359" spans="1:24"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row>
    <row r="360" spans="1:24"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row>
    <row r="361" spans="1:24"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row>
    <row r="362" spans="1:24"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row>
    <row r="363" spans="1:24"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row>
    <row r="364" spans="1:24"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row>
    <row r="365" spans="1:24"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row>
    <row r="366" spans="1:24"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row>
    <row r="367" spans="1:24"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row>
    <row r="368" spans="1:24"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row>
    <row r="369" spans="1:24"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row>
    <row r="370" spans="1:24"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row>
    <row r="371" spans="1:24"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row>
    <row r="372" spans="1:24"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row>
    <row r="373" spans="1:24"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row>
    <row r="374" spans="1:24"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row>
    <row r="375" spans="1:24"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row>
    <row r="376" spans="1:24"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row>
    <row r="377" spans="1:24"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row>
    <row r="378" spans="1:24"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row>
    <row r="379" spans="1:24"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row>
    <row r="380" spans="1:24"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row>
    <row r="381" spans="1:24"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row>
    <row r="382" spans="1:24"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row>
    <row r="383" spans="1:24"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row>
    <row r="384" spans="1:24"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row>
    <row r="385" spans="1:24"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row>
    <row r="386" spans="1:24"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row>
    <row r="387" spans="1:24"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row>
    <row r="388" spans="1:24"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row>
    <row r="389" spans="1:24"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row>
    <row r="390" spans="1:24"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row>
    <row r="391" spans="1:24"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row>
    <row r="392" spans="1:24"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row>
    <row r="393" spans="1:24"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row>
    <row r="394" spans="1:24"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row>
    <row r="395" spans="1:24"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row>
    <row r="396" spans="1:24"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row>
    <row r="397" spans="1:24"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row>
    <row r="398" spans="1:24"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row>
    <row r="399" spans="1:24"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row>
    <row r="400" spans="1:24"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row>
    <row r="401" spans="1:24"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row>
    <row r="402" spans="1:24"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row>
    <row r="403" spans="1:24"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row>
    <row r="404" spans="1:24"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row>
    <row r="405" spans="1:24"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row>
    <row r="406" spans="1:24"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row>
    <row r="407" spans="1:24"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row>
    <row r="408" spans="1:24"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row>
    <row r="409" spans="1:24"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row>
    <row r="410" spans="1:24"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row>
    <row r="411" spans="1:24"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row>
    <row r="412" spans="1:24"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row>
    <row r="413" spans="1:24"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row>
    <row r="414" spans="1:24"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row>
    <row r="415" spans="1:24"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row>
    <row r="416" spans="1:24"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row>
    <row r="417" spans="1:24"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row>
    <row r="418" spans="1:24"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row>
    <row r="419" spans="1:24"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row>
    <row r="420" spans="1:24"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row>
    <row r="421" spans="1:24"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row>
    <row r="422" spans="1:24"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row>
    <row r="423" spans="1:24"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row>
    <row r="424" spans="1:24"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row>
    <row r="425" spans="1:24"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row>
    <row r="426" spans="1:24"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row>
    <row r="427" spans="1:24"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row>
    <row r="428" spans="1:24"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row>
    <row r="429" spans="1:24"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row>
    <row r="430" spans="1:24"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row>
    <row r="431" spans="1:24"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row>
    <row r="432" spans="1:24"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row>
    <row r="433" spans="1:24"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row>
    <row r="434" spans="1:24"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row>
    <row r="435" spans="1:24"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row>
    <row r="436" spans="1:24"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row>
    <row r="437" spans="1:24"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row>
    <row r="438" spans="1:24"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row>
    <row r="439" spans="1:24"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row>
    <row r="440" spans="1:24"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row>
    <row r="441" spans="1:24"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row>
    <row r="442" spans="1:24"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row>
    <row r="443" spans="1:24"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row>
    <row r="444" spans="1:24"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row>
    <row r="445" spans="1:24"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row>
    <row r="446" spans="1:24"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row>
    <row r="447" spans="1:24"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row>
    <row r="448" spans="1:24"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row>
    <row r="449" spans="1:24"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row>
    <row r="450" spans="1:24"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row>
    <row r="451" spans="1:24"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row>
    <row r="452" spans="1:24"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row>
    <row r="453" spans="1:24"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row>
    <row r="454" spans="1:24"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row>
    <row r="455" spans="1:24"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row>
    <row r="456" spans="1:24"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row>
    <row r="457" spans="1:24"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row>
    <row r="458" spans="1:24"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row>
    <row r="459" spans="1:24"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row>
    <row r="460" spans="1:24"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row>
    <row r="461" spans="1:24"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row>
    <row r="462" spans="1:24"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row>
    <row r="463" spans="1:24"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row>
    <row r="464" spans="1:24"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row>
    <row r="465" spans="1:24"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row>
    <row r="466" spans="1:24"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row>
    <row r="467" spans="1:24"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row>
    <row r="468" spans="1:24"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row>
    <row r="469" spans="1:24"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row>
    <row r="470" spans="1:24"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row>
    <row r="471" spans="1:24"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row>
    <row r="472" spans="1:24"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row>
    <row r="473" spans="1:24"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row>
    <row r="474" spans="1:24"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row>
    <row r="475" spans="1:24"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row>
    <row r="476" spans="1:24"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row>
    <row r="477" spans="1:24"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row>
    <row r="478" spans="1:24"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row>
    <row r="479" spans="1:24"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row>
    <row r="480" spans="1:24"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row>
    <row r="481" spans="1:24"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row>
    <row r="482" spans="1:24"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row>
    <row r="483" spans="1:24"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row>
    <row r="484" spans="1:24"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row>
    <row r="485" spans="1:24"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row>
    <row r="486" spans="1:24"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row>
    <row r="487" spans="1:24"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row>
    <row r="488" spans="1:24"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row>
    <row r="489" spans="1:24"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row>
    <row r="490" spans="1:24"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row>
    <row r="491" spans="1:24"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row>
    <row r="492" spans="1:24"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row>
    <row r="493" spans="1:24"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row>
    <row r="494" spans="1:24"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row>
    <row r="495" spans="1:24"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row>
    <row r="496" spans="1:24"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row>
    <row r="497" spans="1:24"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row>
    <row r="498" spans="1:24"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row>
    <row r="499" spans="1:24"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row>
    <row r="500" spans="1:24"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row>
    <row r="501" spans="1:24"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row>
    <row r="502" spans="1:24"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row>
    <row r="503" spans="1:24"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row>
    <row r="504" spans="1:24"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row>
    <row r="505" spans="1:24"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row>
    <row r="506" spans="1:24"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row>
    <row r="507" spans="1:24"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row>
    <row r="508" spans="1:24"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row>
    <row r="509" spans="1:24"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row>
    <row r="510" spans="1:24"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row>
    <row r="511" spans="1:24"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row>
    <row r="512" spans="1:24"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row>
    <row r="513" spans="1:24"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row>
    <row r="514" spans="1:24"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row>
    <row r="515" spans="1:24"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row>
    <row r="516" spans="1:24"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row>
    <row r="517" spans="1:24"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row>
    <row r="518" spans="1:24"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row>
    <row r="519" spans="1:24"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row>
    <row r="520" spans="1:24"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row>
    <row r="521" spans="1:24"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row>
    <row r="522" spans="1:24"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row>
    <row r="523" spans="1:24"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row>
    <row r="524" spans="1:24"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row>
    <row r="525" spans="1:24"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row>
    <row r="526" spans="1:24"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row>
    <row r="527" spans="1:24"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row>
    <row r="528" spans="1:24"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row>
    <row r="529" spans="1:24"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row>
    <row r="530" spans="1:24"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row>
    <row r="531" spans="1:24"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row>
    <row r="532" spans="1:24"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row>
    <row r="533" spans="1:24"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row>
    <row r="534" spans="1:24"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row>
    <row r="535" spans="1:24"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row>
    <row r="536" spans="1:24"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row>
    <row r="537" spans="1:24"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row>
    <row r="538" spans="1:24"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row>
    <row r="539" spans="1:24"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row>
    <row r="540" spans="1:24"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row>
    <row r="541" spans="1:24"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row>
    <row r="542" spans="1:24"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row>
    <row r="543" spans="1:24"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row>
    <row r="544" spans="1:24"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row>
    <row r="545" spans="1:24"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row>
    <row r="546" spans="1:24"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row>
    <row r="547" spans="1:24"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row>
    <row r="548" spans="1:24"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row>
    <row r="549" spans="1:24"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row>
    <row r="550" spans="1:24"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row>
    <row r="551" spans="1:24"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row>
    <row r="552" spans="1:24"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row>
    <row r="553" spans="1:24"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row>
    <row r="554" spans="1:24"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row>
    <row r="555" spans="1:24"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row>
    <row r="556" spans="1:24"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row>
    <row r="557" spans="1:24"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row>
    <row r="558" spans="1:24"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row>
    <row r="559" spans="1:24"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row>
    <row r="560" spans="1:24"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row>
    <row r="561" spans="1:24"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row>
    <row r="562" spans="1:24"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row>
    <row r="563" spans="1:24"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row>
    <row r="564" spans="1:24"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row>
    <row r="565" spans="1:24"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row>
    <row r="566" spans="1:24"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row>
    <row r="567" spans="1:24"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row>
    <row r="568" spans="1:24"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row>
    <row r="569" spans="1:24"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row>
    <row r="570" spans="1:24"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row>
    <row r="571" spans="1:24"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row>
    <row r="572" spans="1:24"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row>
    <row r="573" spans="1:24"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row>
    <row r="574" spans="1:24"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row>
    <row r="575" spans="1:24"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row>
    <row r="576" spans="1:24"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row>
    <row r="577" spans="1:24"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row>
    <row r="578" spans="1:24"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row>
    <row r="579" spans="1:24"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row>
    <row r="580" spans="1:24"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row>
    <row r="581" spans="1:24"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row>
    <row r="582" spans="1:24"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row>
    <row r="583" spans="1:24"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row>
    <row r="584" spans="1:24"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row>
    <row r="585" spans="1:24"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row>
    <row r="586" spans="1:24"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row>
    <row r="587" spans="1:24"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row>
    <row r="588" spans="1:24"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row>
    <row r="589" spans="1:24"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row>
    <row r="590" spans="1:24"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row>
    <row r="591" spans="1:24"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row>
    <row r="592" spans="1:24"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row>
    <row r="593" spans="1:24"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row>
    <row r="594" spans="1:24"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row>
    <row r="595" spans="1:24"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row>
    <row r="596" spans="1:24"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row>
    <row r="597" spans="1:24"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row>
    <row r="598" spans="1:24"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row>
    <row r="599" spans="1:24"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row>
    <row r="600" spans="1:24"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row>
    <row r="601" spans="1:24"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row>
    <row r="602" spans="1:24"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row>
    <row r="603" spans="1:24"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row>
    <row r="604" spans="1:24"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row>
    <row r="605" spans="1:24"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row>
    <row r="606" spans="1:24"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row>
    <row r="607" spans="1:24"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row>
    <row r="608" spans="1:24"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row>
    <row r="609" spans="1:24"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row>
    <row r="610" spans="1:24"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row>
    <row r="611" spans="1:24"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row>
    <row r="612" spans="1:24"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row>
    <row r="613" spans="1:24"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row>
    <row r="614" spans="1:24"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row>
    <row r="615" spans="1:24"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row>
    <row r="616" spans="1:24"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row>
    <row r="617" spans="1:24"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row>
    <row r="618" spans="1:24"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row>
    <row r="619" spans="1:24"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row>
    <row r="620" spans="1:24"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row>
    <row r="621" spans="1:24"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row>
    <row r="622" spans="1:24"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row>
    <row r="623" spans="1:24"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row>
    <row r="624" spans="1:24"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row>
    <row r="625" spans="1:24"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row>
    <row r="626" spans="1:24"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row>
    <row r="627" spans="1:24"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row>
    <row r="628" spans="1:24"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row>
    <row r="629" spans="1:24"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row>
    <row r="630" spans="1:24"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row>
    <row r="631" spans="1:24"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row>
    <row r="632" spans="1:24"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row>
    <row r="633" spans="1:24"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row>
    <row r="634" spans="1:24"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row>
    <row r="635" spans="1:24"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row>
    <row r="636" spans="1:24"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row>
    <row r="637" spans="1:24"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row>
    <row r="638" spans="1:24"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row>
    <row r="639" spans="1:24"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row>
    <row r="640" spans="1:24"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row>
    <row r="641" spans="1:24"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row>
    <row r="642" spans="1:24"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row>
    <row r="643" spans="1:24"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row>
    <row r="644" spans="1:24"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row>
    <row r="645" spans="1:24"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row>
    <row r="646" spans="1:24"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row>
    <row r="647" spans="1:24"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row>
    <row r="648" spans="1:24"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row>
    <row r="649" spans="1:24"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row>
    <row r="650" spans="1:24"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row>
    <row r="651" spans="1:24"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row>
    <row r="652" spans="1:24"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row>
    <row r="653" spans="1:24"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row>
    <row r="654" spans="1:24"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row>
    <row r="655" spans="1:24"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row>
    <row r="656" spans="1:24"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row>
    <row r="657" spans="1:24"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row>
    <row r="658" spans="1:24"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row>
    <row r="659" spans="1:24"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row>
    <row r="660" spans="1:24"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row>
    <row r="661" spans="1:24"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row>
    <row r="662" spans="1:24"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row>
    <row r="663" spans="1:24"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row>
    <row r="664" spans="1:24"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row>
    <row r="665" spans="1:24"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row>
    <row r="666" spans="1:24"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row>
    <row r="667" spans="1:24"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row>
    <row r="668" spans="1:24"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row>
    <row r="669" spans="1:24"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row>
    <row r="670" spans="1:24"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row>
    <row r="671" spans="1:24"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row>
    <row r="672" spans="1:24"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row>
    <row r="673" spans="1:24"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row>
    <row r="674" spans="1:24"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row>
    <row r="675" spans="1:24"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row>
    <row r="676" spans="1:24"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row>
    <row r="677" spans="1:24"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row>
    <row r="678" spans="1:24"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row>
    <row r="679" spans="1:24"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row>
    <row r="680" spans="1:24"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row>
    <row r="681" spans="1:24"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row>
    <row r="682" spans="1:24"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row>
    <row r="683" spans="1:24"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row>
    <row r="684" spans="1:24"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row>
    <row r="685" spans="1:24"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row>
    <row r="686" spans="1:24"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row>
    <row r="687" spans="1:24"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row>
    <row r="688" spans="1:24"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row>
    <row r="689" spans="1:24"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row>
    <row r="690" spans="1:24"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row>
    <row r="691" spans="1:24"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row>
    <row r="692" spans="1:24"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row>
    <row r="693" spans="1:24"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row>
    <row r="694" spans="1:24"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row>
    <row r="695" spans="1:24"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row>
    <row r="696" spans="1:24"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row>
    <row r="697" spans="1:24"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row>
    <row r="698" spans="1:24"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row>
    <row r="699" spans="1:24"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row>
    <row r="700" spans="1:24"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row>
    <row r="701" spans="1:24"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row>
    <row r="702" spans="1:24"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row>
    <row r="703" spans="1:24"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row>
    <row r="704" spans="1:24"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row>
    <row r="705" spans="1:24"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row>
    <row r="706" spans="1:24"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row>
    <row r="707" spans="1:24"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row>
    <row r="708" spans="1:24"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row>
    <row r="709" spans="1:24"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row>
    <row r="710" spans="1:24"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row>
    <row r="711" spans="1:24"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row>
    <row r="712" spans="1:24"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row>
    <row r="713" spans="1:24"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row>
    <row r="714" spans="1:24"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row>
    <row r="715" spans="1:24"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row>
    <row r="716" spans="1:24"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row>
    <row r="717" spans="1:24"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row>
    <row r="718" spans="1:24"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row>
    <row r="719" spans="1:24"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row>
    <row r="720" spans="1:24"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row>
    <row r="721" spans="1:24"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row>
    <row r="722" spans="1:24"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row>
    <row r="723" spans="1:24"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row>
    <row r="724" spans="1:24"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row>
    <row r="725" spans="1:24"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row>
    <row r="726" spans="1:24"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row>
    <row r="727" spans="1:24"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row>
    <row r="728" spans="1:24"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row>
    <row r="729" spans="1:24"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row>
    <row r="730" spans="1:24"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row>
    <row r="731" spans="1:24"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row>
    <row r="732" spans="1:24"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row>
    <row r="733" spans="1:24"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row>
    <row r="734" spans="1:24"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row>
    <row r="735" spans="1:24"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row>
    <row r="736" spans="1:24"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row>
    <row r="737" spans="1:24"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row>
    <row r="738" spans="1:24"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row>
    <row r="739" spans="1:24"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row>
    <row r="740" spans="1:24"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row>
    <row r="741" spans="1:24"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row>
    <row r="742" spans="1:24"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row>
    <row r="743" spans="1:24"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row>
    <row r="744" spans="1:24"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row>
    <row r="745" spans="1:24"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row>
    <row r="746" spans="1:24"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row>
    <row r="747" spans="1:24"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row>
    <row r="748" spans="1:24"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row>
    <row r="749" spans="1:24"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row>
    <row r="750" spans="1:24"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row>
    <row r="751" spans="1:24"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row>
    <row r="752" spans="1:24"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row>
    <row r="753" spans="1:24"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row>
    <row r="754" spans="1:24"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row>
    <row r="755" spans="1:24"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row>
    <row r="756" spans="1:24"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row>
    <row r="757" spans="1:24"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row>
    <row r="758" spans="1:24"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row>
    <row r="759" spans="1:24"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row>
    <row r="760" spans="1:24"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row>
    <row r="761" spans="1:24"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row>
    <row r="762" spans="1:24"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row>
    <row r="763" spans="1:24"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row>
    <row r="764" spans="1:24"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row>
    <row r="765" spans="1:24"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row>
    <row r="766" spans="1:24"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row>
    <row r="767" spans="1:24"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row>
    <row r="768" spans="1:24"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row>
    <row r="769" spans="1:24"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row>
    <row r="770" spans="1:24"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row>
    <row r="771" spans="1:24"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row>
    <row r="772" spans="1:24"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row>
    <row r="773" spans="1:24"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row>
    <row r="774" spans="1:24"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row>
    <row r="775" spans="1:24"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row>
    <row r="776" spans="1:24"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row>
    <row r="777" spans="1:24"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row>
    <row r="778" spans="1:24"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row>
    <row r="779" spans="1:24"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row>
    <row r="780" spans="1:24"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row>
    <row r="781" spans="1:24"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row>
    <row r="782" spans="1:24"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row>
    <row r="783" spans="1:24"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row>
    <row r="784" spans="1:24"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row>
    <row r="785" spans="1:24"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row>
    <row r="786" spans="1:24"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row>
    <row r="787" spans="1:24"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row>
    <row r="788" spans="1:24"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row>
    <row r="789" spans="1:24"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row>
    <row r="790" spans="1:24"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row>
    <row r="791" spans="1:24"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row>
    <row r="792" spans="1:24"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row>
    <row r="793" spans="1:24"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row>
    <row r="794" spans="1:24"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row>
    <row r="795" spans="1:24"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row>
    <row r="796" spans="1:24"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row>
    <row r="797" spans="1:24"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row>
    <row r="798" spans="1:24"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row>
    <row r="799" spans="1:24"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row>
    <row r="800" spans="1:24"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row>
    <row r="801" spans="1:24"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row>
    <row r="802" spans="1:24"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row>
    <row r="803" spans="1:24"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row>
    <row r="804" spans="1:24"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row>
    <row r="805" spans="1:24"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row>
    <row r="806" spans="1:24"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row>
    <row r="807" spans="1:24"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row>
    <row r="808" spans="1:24"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row>
    <row r="809" spans="1:24"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row>
    <row r="810" spans="1:24"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row>
    <row r="811" spans="1:24"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row>
    <row r="812" spans="1:24"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row>
    <row r="813" spans="1:24"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row>
    <row r="814" spans="1:24"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row>
    <row r="815" spans="1:24"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row>
    <row r="816" spans="1:24"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row>
    <row r="817" spans="1:24"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row>
    <row r="818" spans="1:24"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row>
    <row r="819" spans="1:24"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row>
    <row r="820" spans="1:24"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row>
    <row r="821" spans="1:24"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row>
    <row r="822" spans="1:24"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row>
    <row r="823" spans="1:24"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row>
    <row r="824" spans="1:24"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row>
    <row r="825" spans="1:24"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row>
    <row r="826" spans="1:24"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row>
    <row r="827" spans="1:24"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row>
    <row r="828" spans="1:24"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row>
    <row r="829" spans="1:24"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row>
    <row r="830" spans="1:24"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row>
    <row r="831" spans="1:24"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row>
    <row r="832" spans="1:24"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row>
    <row r="833" spans="1:24"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row>
    <row r="834" spans="1:24"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row>
    <row r="835" spans="1:24"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row>
    <row r="836" spans="1:24"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row>
    <row r="837" spans="1:24"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row>
    <row r="838" spans="1:24"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row>
    <row r="839" spans="1:24"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row>
    <row r="840" spans="1:24"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row>
    <row r="841" spans="1:24"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row>
    <row r="842" spans="1:24"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row>
    <row r="843" spans="1:24"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row>
    <row r="844" spans="1:24"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row>
    <row r="845" spans="1:24"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row>
    <row r="846" spans="1:24"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row>
    <row r="847" spans="1:24"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row>
    <row r="848" spans="1:24"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row>
    <row r="849" spans="1:24"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row>
    <row r="850" spans="1:24"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row>
    <row r="851" spans="1:24"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row>
    <row r="852" spans="1:24"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row>
    <row r="853" spans="1:24"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row>
    <row r="854" spans="1:24"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row>
    <row r="855" spans="1:24"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row>
    <row r="856" spans="1:24"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row>
    <row r="857" spans="1:24"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row>
    <row r="858" spans="1:24"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row>
    <row r="859" spans="1:24"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row>
    <row r="860" spans="1:24"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row>
    <row r="861" spans="1:24"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row>
    <row r="862" spans="1:24"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row>
    <row r="863" spans="1:24"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row>
    <row r="864" spans="1:24"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row>
    <row r="865" spans="1:24"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row>
    <row r="866" spans="1:24"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row>
    <row r="867" spans="1:24"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row>
    <row r="868" spans="1:24"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row>
    <row r="869" spans="1:24"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row>
    <row r="870" spans="1:24"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row>
    <row r="871" spans="1:24"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row>
    <row r="872" spans="1:24"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row>
    <row r="873" spans="1:24"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row>
    <row r="874" spans="1:24"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row>
    <row r="875" spans="1:24"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row>
    <row r="876" spans="1:24"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row>
    <row r="877" spans="1:24"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row>
    <row r="878" spans="1:24"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row>
    <row r="879" spans="1:24"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row>
    <row r="880" spans="1:24"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row>
    <row r="881" spans="1:24"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row>
    <row r="882" spans="1:24"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row>
    <row r="883" spans="1:24"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row>
    <row r="884" spans="1:24"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row>
    <row r="885" spans="1:24"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row>
    <row r="886" spans="1:24"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row>
    <row r="887" spans="1:24"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row>
    <row r="888" spans="1:24"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row>
    <row r="889" spans="1:24"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row>
    <row r="890" spans="1:24"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row>
    <row r="891" spans="1:24"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row>
    <row r="892" spans="1:24"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row>
    <row r="893" spans="1:24"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row>
    <row r="894" spans="1:24"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row>
    <row r="895" spans="1:24"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row>
    <row r="896" spans="1:24"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row>
    <row r="897" spans="1:24"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row>
    <row r="898" spans="1:24"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row>
    <row r="899" spans="1:24"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row>
    <row r="900" spans="1:24"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row>
    <row r="901" spans="1:24"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row>
    <row r="902" spans="1:24"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row>
    <row r="903" spans="1:24"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row>
    <row r="904" spans="1:24"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row>
    <row r="905" spans="1:24"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row>
    <row r="906" spans="1:24"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row>
    <row r="907" spans="1:24"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row>
    <row r="908" spans="1:24"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row>
    <row r="909" spans="1:24"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row>
    <row r="910" spans="1:24"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row>
    <row r="911" spans="1:24"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row>
    <row r="912" spans="1:24"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row>
    <row r="913" spans="1:24"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row>
    <row r="914" spans="1:24"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row>
    <row r="915" spans="1:24"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row>
    <row r="916" spans="1:24"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row>
    <row r="917" spans="1:24"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row>
    <row r="918" spans="1:24"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row>
    <row r="919" spans="1:24"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row>
    <row r="920" spans="1:24"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row>
    <row r="921" spans="1:24"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row>
    <row r="922" spans="1:24"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row>
    <row r="923" spans="1:24"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row>
    <row r="924" spans="1:24"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row>
    <row r="925" spans="1:24"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row>
    <row r="926" spans="1:24"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row>
    <row r="927" spans="1:24"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row>
    <row r="928" spans="1:24"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row>
    <row r="929" spans="1:24"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row>
    <row r="930" spans="1:24"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row>
    <row r="931" spans="1:24"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row>
    <row r="932" spans="1:24"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row>
    <row r="933" spans="1:24"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row>
    <row r="934" spans="1:24"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row>
    <row r="935" spans="1:24"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row>
    <row r="936" spans="1:24"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row>
    <row r="937" spans="1:24"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row>
    <row r="938" spans="1:24"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row>
    <row r="939" spans="1:24"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row>
    <row r="940" spans="1:24"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row>
    <row r="941" spans="1:24"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row>
    <row r="942" spans="1:24"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row>
    <row r="943" spans="1:24"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row>
    <row r="944" spans="1:24"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row>
    <row r="945" spans="1:24"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row>
    <row r="946" spans="1:24"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row>
    <row r="947" spans="1:24"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row>
    <row r="948" spans="1:24"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row>
    <row r="949" spans="1:24"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row>
    <row r="950" spans="1:24"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row>
    <row r="951" spans="1:24"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row>
    <row r="952" spans="1:24"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row>
    <row r="953" spans="1:24"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row>
    <row r="954" spans="1:24"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row>
    <row r="955" spans="1:24"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row>
    <row r="956" spans="1:24"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row>
    <row r="957" spans="1:24"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row>
    <row r="958" spans="1:24"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row>
    <row r="959" spans="1:24"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row>
    <row r="960" spans="1:24"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row>
    <row r="961" spans="1:24"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row>
    <row r="962" spans="1:24"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row>
    <row r="963" spans="1:24"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row>
    <row r="964" spans="1:24"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row>
    <row r="965" spans="1:24"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row>
    <row r="966" spans="1:24"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row>
    <row r="967" spans="1:24"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row>
    <row r="968" spans="1:24"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row>
    <row r="969" spans="1:24"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row>
    <row r="970" spans="1:24"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row>
    <row r="971" spans="1:24"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row>
    <row r="972" spans="1:24"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row>
    <row r="973" spans="1:24"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row>
    <row r="974" spans="1:24"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row>
    <row r="975" spans="1:24"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row>
    <row r="976" spans="1:24"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row>
    <row r="977" spans="1:24"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row>
    <row r="978" spans="1:24"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row>
    <row r="979" spans="1:24"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row>
    <row r="980" spans="1:24"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row>
    <row r="981" spans="1:24"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row>
    <row r="982" spans="1:24"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row>
    <row r="983" spans="1:24"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row>
    <row r="984" spans="1:24"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row>
    <row r="985" spans="1:24"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row>
    <row r="986" spans="1:24"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row>
    <row r="987" spans="1:24"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row>
    <row r="988" spans="1:24"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row>
    <row r="989" spans="1:24"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row>
    <row r="990" spans="1:24"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row>
    <row r="991" spans="1:24"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row>
    <row r="992" spans="1:24"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row>
    <row r="993" spans="1:24"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4"/>
    </row>
    <row r="994" spans="1:24"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4"/>
    </row>
    <row r="995" spans="1:24"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4"/>
    </row>
    <row r="996" spans="1:24"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4"/>
    </row>
    <row r="997" spans="1:24"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4"/>
    </row>
    <row r="998" spans="1:24"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row>
    <row r="999" spans="1:24"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row>
    <row r="1000" spans="1:24"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4"/>
    </row>
    <row r="1001" spans="1:24"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c r="U1001" s="164"/>
      <c r="V1001" s="164"/>
      <c r="W1001" s="164"/>
      <c r="X1001" s="164"/>
    </row>
    <row r="1002" spans="1:24"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c r="U1002" s="164"/>
      <c r="V1002" s="164"/>
      <c r="W1002" s="164"/>
      <c r="X1002" s="164"/>
    </row>
    <row r="1003" spans="1:24"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c r="U1003" s="164"/>
      <c r="V1003" s="164"/>
      <c r="W1003" s="164"/>
      <c r="X1003" s="164"/>
    </row>
    <row r="1004" spans="1:24"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c r="U1004" s="164"/>
      <c r="V1004" s="164"/>
      <c r="W1004" s="164"/>
      <c r="X1004" s="164"/>
    </row>
    <row r="1005" spans="1:24"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c r="T1005" s="164"/>
      <c r="U1005" s="164"/>
      <c r="V1005" s="164"/>
      <c r="W1005" s="164"/>
      <c r="X1005" s="164"/>
    </row>
    <row r="1006" spans="1:24" ht="14.5" x14ac:dyDescent="0.35">
      <c r="A1006" s="164"/>
      <c r="B1006" s="164"/>
      <c r="C1006" s="164"/>
      <c r="D1006" s="164"/>
      <c r="E1006" s="164"/>
      <c r="F1006" s="164"/>
      <c r="G1006" s="164"/>
      <c r="H1006" s="164"/>
      <c r="I1006" s="164"/>
      <c r="J1006" s="164"/>
      <c r="K1006" s="164"/>
      <c r="L1006" s="164"/>
      <c r="M1006" s="164"/>
      <c r="N1006" s="164"/>
      <c r="O1006" s="164"/>
      <c r="P1006" s="164"/>
      <c r="Q1006" s="164"/>
      <c r="R1006" s="164"/>
      <c r="S1006" s="164"/>
      <c r="T1006" s="164"/>
      <c r="U1006" s="164"/>
      <c r="V1006" s="164"/>
      <c r="W1006" s="164"/>
      <c r="X1006"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4C5F-2E46-4102-B9AD-617BB68EC8D9}">
  <dimension ref="A1:C1002"/>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3" width="19.81640625" style="382" customWidth="1"/>
    <col min="4" max="16384" width="14.453125" style="382"/>
  </cols>
  <sheetData>
    <row r="1" spans="1:3" ht="14.5" x14ac:dyDescent="0.35">
      <c r="A1" s="163" t="str">
        <f>SOCE!A1</f>
        <v>L&amp;T ELECTROLYSERS LIMITED</v>
      </c>
      <c r="B1" s="164"/>
      <c r="C1" s="164"/>
    </row>
    <row r="2" spans="1:3" ht="14.5" x14ac:dyDescent="0.35">
      <c r="A2" s="163" t="str">
        <f>'5'!A2</f>
        <v>Notes forming part of financial statement</v>
      </c>
      <c r="B2" s="164"/>
      <c r="C2" s="164"/>
    </row>
    <row r="3" spans="1:3" ht="14.5" x14ac:dyDescent="0.35">
      <c r="A3" s="164"/>
      <c r="B3" s="164"/>
      <c r="C3" s="164"/>
    </row>
    <row r="4" spans="1:3" ht="14.5" x14ac:dyDescent="0.35">
      <c r="A4" s="285" t="s">
        <v>228</v>
      </c>
      <c r="B4" s="164"/>
      <c r="C4" s="164"/>
    </row>
    <row r="5" spans="1:3" ht="14.5" x14ac:dyDescent="0.35">
      <c r="A5" s="285"/>
      <c r="B5" s="164"/>
      <c r="C5" s="412" t="str">
        <f>'5'!C5</f>
        <v>( Amt in Rs.)</v>
      </c>
    </row>
    <row r="6" spans="1:3" ht="39" customHeight="1" x14ac:dyDescent="0.35">
      <c r="A6" s="413" t="s">
        <v>3</v>
      </c>
      <c r="B6" s="414" t="str">
        <f>'5'!B6</f>
        <v>As at 
March 31, 2026</v>
      </c>
      <c r="C6" s="414" t="s">
        <v>220</v>
      </c>
    </row>
    <row r="7" spans="1:3" s="388" customFormat="1" ht="14.5" x14ac:dyDescent="0.35">
      <c r="A7" s="415" t="s">
        <v>229</v>
      </c>
      <c r="B7" s="416"/>
      <c r="C7" s="416"/>
    </row>
    <row r="8" spans="1:3" ht="14.5" x14ac:dyDescent="0.35">
      <c r="A8" s="391" t="s">
        <v>230</v>
      </c>
      <c r="B8" s="393"/>
      <c r="C8" s="393"/>
    </row>
    <row r="9" spans="1:3" ht="14.5" x14ac:dyDescent="0.35">
      <c r="A9" s="391" t="s">
        <v>231</v>
      </c>
      <c r="B9" s="393"/>
      <c r="C9" s="393"/>
    </row>
    <row r="10" spans="1:3" ht="14.5" hidden="1" x14ac:dyDescent="0.35">
      <c r="A10" s="391" t="s">
        <v>232</v>
      </c>
      <c r="B10" s="393"/>
      <c r="C10" s="393"/>
    </row>
    <row r="11" spans="1:3" ht="14.5" x14ac:dyDescent="0.35">
      <c r="A11" s="391" t="s">
        <v>233</v>
      </c>
      <c r="B11" s="393"/>
      <c r="C11" s="393"/>
    </row>
    <row r="12" spans="1:3" ht="14.5" x14ac:dyDescent="0.35">
      <c r="A12" s="391" t="s">
        <v>234</v>
      </c>
      <c r="B12" s="393"/>
      <c r="C12" s="393"/>
    </row>
    <row r="13" spans="1:3" ht="14.5" x14ac:dyDescent="0.35">
      <c r="A13" s="391"/>
      <c r="B13" s="392"/>
      <c r="C13" s="392"/>
    </row>
    <row r="14" spans="1:3" ht="14.5" x14ac:dyDescent="0.35">
      <c r="A14" s="396" t="s">
        <v>196</v>
      </c>
      <c r="B14" s="417">
        <f>SUM(B8:B12)</f>
        <v>0</v>
      </c>
      <c r="C14" s="417">
        <f>SUM(C8:C12)</f>
        <v>0</v>
      </c>
    </row>
    <row r="15" spans="1:3" ht="14.5" x14ac:dyDescent="0.35">
      <c r="A15" s="285"/>
      <c r="B15" s="164"/>
      <c r="C15" s="164"/>
    </row>
    <row r="16" spans="1:3" ht="14.5" x14ac:dyDescent="0.35">
      <c r="A16" s="164"/>
      <c r="B16" s="399"/>
      <c r="C16" s="164"/>
    </row>
    <row r="17" spans="1:3" ht="14.5" x14ac:dyDescent="0.35">
      <c r="A17" s="164"/>
      <c r="B17" s="164"/>
      <c r="C17" s="164"/>
    </row>
    <row r="18" spans="1:3" ht="14.5" x14ac:dyDescent="0.35">
      <c r="A18" s="164"/>
      <c r="B18" s="164"/>
      <c r="C18" s="164"/>
    </row>
    <row r="19" spans="1:3" ht="14.5" x14ac:dyDescent="0.35">
      <c r="A19" s="164"/>
      <c r="B19" s="164"/>
      <c r="C19" s="164"/>
    </row>
    <row r="20" spans="1:3" ht="14.5" x14ac:dyDescent="0.35">
      <c r="A20" s="164"/>
      <c r="B20" s="164"/>
      <c r="C20" s="164"/>
    </row>
    <row r="21" spans="1:3" ht="14.5" x14ac:dyDescent="0.35">
      <c r="A21" s="164"/>
      <c r="B21" s="164"/>
      <c r="C21" s="164"/>
    </row>
    <row r="22" spans="1:3" ht="14.5" x14ac:dyDescent="0.35">
      <c r="A22" s="164"/>
      <c r="B22" s="164"/>
      <c r="C22" s="164"/>
    </row>
    <row r="23" spans="1:3" ht="14.5" x14ac:dyDescent="0.35">
      <c r="A23" s="164"/>
      <c r="B23" s="164"/>
      <c r="C23" s="164"/>
    </row>
    <row r="24" spans="1:3" ht="14.5" x14ac:dyDescent="0.35">
      <c r="A24" s="164"/>
      <c r="B24" s="164"/>
      <c r="C24" s="164"/>
    </row>
    <row r="25" spans="1:3" ht="14.5" x14ac:dyDescent="0.35">
      <c r="A25" s="164"/>
      <c r="B25" s="164"/>
      <c r="C25" s="164"/>
    </row>
    <row r="26" spans="1:3" ht="14.5" x14ac:dyDescent="0.35">
      <c r="A26" s="164"/>
      <c r="B26" s="164"/>
      <c r="C26" s="164"/>
    </row>
    <row r="27" spans="1:3" ht="14.5" x14ac:dyDescent="0.35">
      <c r="A27" s="164"/>
      <c r="B27" s="164"/>
      <c r="C27" s="164"/>
    </row>
    <row r="28" spans="1:3" ht="14.5" x14ac:dyDescent="0.35">
      <c r="A28" s="164"/>
      <c r="B28" s="164"/>
      <c r="C28" s="164"/>
    </row>
    <row r="29" spans="1:3" ht="14.5" x14ac:dyDescent="0.35">
      <c r="A29" s="164"/>
      <c r="B29" s="164"/>
      <c r="C29" s="164"/>
    </row>
    <row r="30" spans="1:3" ht="14.5" x14ac:dyDescent="0.35">
      <c r="A30" s="164"/>
      <c r="B30" s="164"/>
      <c r="C30" s="164"/>
    </row>
    <row r="31" spans="1:3" ht="14.5" x14ac:dyDescent="0.35">
      <c r="A31" s="164"/>
      <c r="B31" s="164"/>
      <c r="C31" s="164"/>
    </row>
    <row r="32" spans="1:3" ht="14.5" x14ac:dyDescent="0.35">
      <c r="A32" s="164"/>
      <c r="B32" s="164"/>
      <c r="C32" s="164"/>
    </row>
    <row r="33" spans="1:3" ht="14.5" x14ac:dyDescent="0.35">
      <c r="A33" s="164"/>
      <c r="B33" s="164"/>
      <c r="C33" s="164"/>
    </row>
    <row r="34" spans="1:3" ht="14.5" x14ac:dyDescent="0.35">
      <c r="A34" s="164"/>
      <c r="B34" s="164"/>
      <c r="C34" s="164"/>
    </row>
    <row r="35" spans="1:3" ht="14.5" x14ac:dyDescent="0.35">
      <c r="A35" s="164"/>
      <c r="B35" s="164"/>
      <c r="C35" s="164"/>
    </row>
    <row r="36" spans="1:3" ht="14.5" x14ac:dyDescent="0.35">
      <c r="A36" s="164"/>
      <c r="B36" s="164"/>
      <c r="C36" s="164"/>
    </row>
    <row r="37" spans="1:3" ht="14.5" x14ac:dyDescent="0.35">
      <c r="A37" s="164"/>
      <c r="B37" s="164"/>
      <c r="C37" s="164"/>
    </row>
    <row r="38" spans="1:3" ht="14.5" x14ac:dyDescent="0.35">
      <c r="A38" s="164"/>
      <c r="B38" s="164"/>
      <c r="C38" s="164"/>
    </row>
    <row r="39" spans="1:3" ht="14.5" x14ac:dyDescent="0.35">
      <c r="A39" s="164"/>
      <c r="B39" s="164"/>
      <c r="C39" s="164"/>
    </row>
    <row r="40" spans="1:3" ht="14.5" x14ac:dyDescent="0.35">
      <c r="A40" s="164"/>
      <c r="B40" s="164"/>
      <c r="C40" s="164"/>
    </row>
    <row r="41" spans="1:3" ht="14.5" x14ac:dyDescent="0.35">
      <c r="A41" s="164"/>
      <c r="B41" s="164"/>
      <c r="C41" s="164"/>
    </row>
    <row r="42" spans="1:3" ht="14.5" x14ac:dyDescent="0.35">
      <c r="A42" s="164"/>
      <c r="B42" s="164"/>
      <c r="C42" s="164"/>
    </row>
    <row r="43" spans="1:3" ht="14.5" x14ac:dyDescent="0.35">
      <c r="A43" s="164"/>
      <c r="B43" s="164"/>
      <c r="C43" s="164"/>
    </row>
    <row r="44" spans="1:3" ht="14.5" x14ac:dyDescent="0.35">
      <c r="A44" s="164"/>
      <c r="B44" s="164"/>
      <c r="C44" s="164"/>
    </row>
    <row r="45" spans="1:3" ht="14.5" x14ac:dyDescent="0.35">
      <c r="A45" s="164"/>
      <c r="B45" s="164"/>
      <c r="C45" s="164"/>
    </row>
    <row r="46" spans="1:3" ht="14.5" x14ac:dyDescent="0.35">
      <c r="A46" s="164"/>
      <c r="B46" s="164"/>
      <c r="C46" s="164"/>
    </row>
    <row r="47" spans="1:3" ht="14.5" x14ac:dyDescent="0.35">
      <c r="A47" s="164"/>
      <c r="B47" s="164"/>
      <c r="C47" s="164"/>
    </row>
    <row r="48" spans="1:3" ht="14.5" x14ac:dyDescent="0.35">
      <c r="A48" s="164"/>
      <c r="B48" s="164"/>
      <c r="C48" s="164"/>
    </row>
    <row r="49" spans="1:3" ht="14.5" x14ac:dyDescent="0.35">
      <c r="A49" s="164"/>
      <c r="B49" s="164"/>
      <c r="C49" s="164"/>
    </row>
    <row r="50" spans="1:3" ht="14.5" x14ac:dyDescent="0.35">
      <c r="A50" s="164"/>
      <c r="B50" s="164"/>
      <c r="C50" s="164"/>
    </row>
    <row r="51" spans="1:3" ht="14.5" x14ac:dyDescent="0.35">
      <c r="A51" s="164"/>
      <c r="B51" s="164"/>
      <c r="C51" s="164"/>
    </row>
    <row r="52" spans="1:3" ht="14.5" x14ac:dyDescent="0.35">
      <c r="A52" s="164"/>
      <c r="B52" s="164"/>
      <c r="C52" s="164"/>
    </row>
    <row r="53" spans="1:3" ht="14.5" x14ac:dyDescent="0.35">
      <c r="A53" s="164"/>
      <c r="B53" s="164"/>
      <c r="C53" s="164"/>
    </row>
    <row r="54" spans="1:3" ht="14.5" x14ac:dyDescent="0.35">
      <c r="A54" s="164"/>
      <c r="B54" s="164"/>
      <c r="C54" s="164"/>
    </row>
    <row r="55" spans="1:3" ht="14.5" x14ac:dyDescent="0.35">
      <c r="A55" s="164"/>
      <c r="B55" s="164"/>
      <c r="C55" s="164"/>
    </row>
    <row r="56" spans="1:3" ht="14.5" x14ac:dyDescent="0.35">
      <c r="A56" s="164"/>
      <c r="B56" s="164"/>
      <c r="C56" s="164"/>
    </row>
    <row r="57" spans="1:3" ht="14.5" x14ac:dyDescent="0.35">
      <c r="A57" s="164"/>
      <c r="B57" s="164"/>
      <c r="C57" s="164"/>
    </row>
    <row r="58" spans="1:3" ht="14.5" x14ac:dyDescent="0.35">
      <c r="A58" s="164"/>
      <c r="B58" s="164"/>
      <c r="C58" s="164"/>
    </row>
    <row r="59" spans="1:3" ht="14.5" x14ac:dyDescent="0.35">
      <c r="A59" s="164"/>
      <c r="B59" s="164"/>
      <c r="C59" s="164"/>
    </row>
    <row r="60" spans="1:3" ht="14.5" x14ac:dyDescent="0.35">
      <c r="A60" s="164"/>
      <c r="B60" s="164"/>
      <c r="C60" s="164"/>
    </row>
    <row r="61" spans="1:3" ht="14.5" x14ac:dyDescent="0.35">
      <c r="A61" s="164"/>
      <c r="B61" s="164"/>
      <c r="C61" s="164"/>
    </row>
    <row r="62" spans="1:3" ht="14.5" x14ac:dyDescent="0.35">
      <c r="A62" s="164"/>
      <c r="B62" s="164"/>
      <c r="C62" s="164"/>
    </row>
    <row r="63" spans="1:3" ht="14.5" x14ac:dyDescent="0.35">
      <c r="A63" s="164"/>
      <c r="B63" s="164"/>
      <c r="C63" s="164"/>
    </row>
    <row r="64" spans="1:3" ht="14.5" x14ac:dyDescent="0.35">
      <c r="A64" s="164"/>
      <c r="B64" s="164"/>
      <c r="C64" s="164"/>
    </row>
    <row r="65" spans="1:3" ht="14.5" x14ac:dyDescent="0.35">
      <c r="A65" s="164"/>
      <c r="B65" s="164"/>
      <c r="C65" s="164"/>
    </row>
    <row r="66" spans="1:3" ht="14.5" x14ac:dyDescent="0.35">
      <c r="A66" s="164"/>
      <c r="B66" s="164"/>
      <c r="C66" s="164"/>
    </row>
    <row r="67" spans="1:3" ht="14.5" x14ac:dyDescent="0.35">
      <c r="A67" s="164"/>
      <c r="B67" s="164"/>
      <c r="C67" s="164"/>
    </row>
    <row r="68" spans="1:3" ht="14.5" x14ac:dyDescent="0.35">
      <c r="A68" s="164"/>
      <c r="B68" s="164"/>
      <c r="C68" s="164"/>
    </row>
    <row r="69" spans="1:3" ht="14.5" x14ac:dyDescent="0.35">
      <c r="A69" s="164"/>
      <c r="B69" s="164"/>
      <c r="C69" s="164"/>
    </row>
    <row r="70" spans="1:3" ht="14.5" x14ac:dyDescent="0.35">
      <c r="A70" s="164"/>
      <c r="B70" s="164"/>
      <c r="C70" s="164"/>
    </row>
    <row r="71" spans="1:3" ht="14.5" x14ac:dyDescent="0.35">
      <c r="A71" s="164"/>
      <c r="B71" s="164"/>
      <c r="C71" s="164"/>
    </row>
    <row r="72" spans="1:3" ht="14.5" x14ac:dyDescent="0.35">
      <c r="A72" s="164"/>
      <c r="B72" s="164"/>
      <c r="C72" s="164"/>
    </row>
    <row r="73" spans="1:3" ht="14.5" x14ac:dyDescent="0.35">
      <c r="A73" s="164"/>
      <c r="B73" s="164"/>
      <c r="C73" s="164"/>
    </row>
    <row r="74" spans="1:3" ht="14.5" x14ac:dyDescent="0.35">
      <c r="A74" s="164"/>
      <c r="B74" s="164"/>
      <c r="C74" s="164"/>
    </row>
    <row r="75" spans="1:3" ht="14.5" x14ac:dyDescent="0.35">
      <c r="A75" s="164"/>
      <c r="B75" s="164"/>
      <c r="C75" s="164"/>
    </row>
    <row r="76" spans="1:3" ht="14.5" x14ac:dyDescent="0.35">
      <c r="A76" s="164"/>
      <c r="B76" s="164"/>
      <c r="C76" s="164"/>
    </row>
    <row r="77" spans="1:3" ht="14.5" x14ac:dyDescent="0.35">
      <c r="A77" s="164"/>
      <c r="B77" s="164"/>
      <c r="C77" s="164"/>
    </row>
    <row r="78" spans="1:3" ht="14.5" x14ac:dyDescent="0.35">
      <c r="A78" s="164"/>
      <c r="B78" s="164"/>
      <c r="C78" s="164"/>
    </row>
    <row r="79" spans="1:3" ht="14.5" x14ac:dyDescent="0.35">
      <c r="A79" s="164"/>
      <c r="B79" s="164"/>
      <c r="C79" s="164"/>
    </row>
    <row r="80" spans="1:3" ht="14.5" x14ac:dyDescent="0.35">
      <c r="A80" s="164"/>
      <c r="B80" s="164"/>
      <c r="C80" s="164"/>
    </row>
    <row r="81" spans="1:3" ht="14.5" x14ac:dyDescent="0.35">
      <c r="A81" s="164"/>
      <c r="B81" s="164"/>
      <c r="C81" s="164"/>
    </row>
    <row r="82" spans="1:3" ht="14.5" x14ac:dyDescent="0.35">
      <c r="A82" s="164"/>
      <c r="B82" s="164"/>
      <c r="C82" s="164"/>
    </row>
    <row r="83" spans="1:3" ht="14.5" x14ac:dyDescent="0.35">
      <c r="A83" s="164"/>
      <c r="B83" s="164"/>
      <c r="C83" s="164"/>
    </row>
    <row r="84" spans="1:3" ht="14.5" x14ac:dyDescent="0.35">
      <c r="A84" s="164"/>
      <c r="B84" s="164"/>
      <c r="C84" s="164"/>
    </row>
    <row r="85" spans="1:3" ht="14.5" x14ac:dyDescent="0.35">
      <c r="A85" s="164"/>
      <c r="B85" s="164"/>
      <c r="C85" s="164"/>
    </row>
    <row r="86" spans="1:3" ht="14.5" x14ac:dyDescent="0.35">
      <c r="A86" s="164"/>
      <c r="B86" s="164"/>
      <c r="C86" s="164"/>
    </row>
    <row r="87" spans="1:3" ht="14.5" x14ac:dyDescent="0.35">
      <c r="A87" s="164"/>
      <c r="B87" s="164"/>
      <c r="C87" s="164"/>
    </row>
    <row r="88" spans="1:3" ht="14.5" x14ac:dyDescent="0.35">
      <c r="A88" s="164"/>
      <c r="B88" s="164"/>
      <c r="C88" s="164"/>
    </row>
    <row r="89" spans="1:3" ht="14.5" x14ac:dyDescent="0.35">
      <c r="A89" s="164"/>
      <c r="B89" s="164"/>
      <c r="C89" s="164"/>
    </row>
    <row r="90" spans="1:3" ht="14.5" x14ac:dyDescent="0.35">
      <c r="A90" s="164"/>
      <c r="B90" s="164"/>
      <c r="C90" s="164"/>
    </row>
    <row r="91" spans="1:3" ht="14.5" x14ac:dyDescent="0.35">
      <c r="A91" s="164"/>
      <c r="B91" s="164"/>
      <c r="C91" s="164"/>
    </row>
    <row r="92" spans="1:3" ht="14.5" x14ac:dyDescent="0.35">
      <c r="A92" s="164"/>
      <c r="B92" s="164"/>
      <c r="C92" s="164"/>
    </row>
    <row r="93" spans="1:3" ht="14.5" x14ac:dyDescent="0.35">
      <c r="A93" s="164"/>
      <c r="B93" s="164"/>
      <c r="C93" s="164"/>
    </row>
    <row r="94" spans="1:3" ht="14.5" x14ac:dyDescent="0.35">
      <c r="A94" s="164"/>
      <c r="B94" s="164"/>
      <c r="C94" s="164"/>
    </row>
    <row r="95" spans="1:3" ht="14.5" x14ac:dyDescent="0.35">
      <c r="A95" s="164"/>
      <c r="B95" s="164"/>
      <c r="C95" s="164"/>
    </row>
    <row r="96" spans="1:3" ht="14.5" x14ac:dyDescent="0.35">
      <c r="A96" s="164"/>
      <c r="B96" s="164"/>
      <c r="C96" s="164"/>
    </row>
    <row r="97" spans="1:3" ht="14.5" x14ac:dyDescent="0.35">
      <c r="A97" s="164"/>
      <c r="B97" s="164"/>
      <c r="C97" s="164"/>
    </row>
    <row r="98" spans="1:3" ht="14.5" x14ac:dyDescent="0.35">
      <c r="A98" s="164"/>
      <c r="B98" s="164"/>
      <c r="C98" s="164"/>
    </row>
    <row r="99" spans="1:3" ht="14.5" x14ac:dyDescent="0.35">
      <c r="A99" s="164"/>
      <c r="B99" s="164"/>
      <c r="C99" s="164"/>
    </row>
    <row r="100" spans="1:3" ht="14.5" x14ac:dyDescent="0.35">
      <c r="A100" s="164"/>
      <c r="B100" s="164"/>
      <c r="C100" s="164"/>
    </row>
    <row r="101" spans="1:3" ht="14.5" x14ac:dyDescent="0.35">
      <c r="A101" s="164"/>
      <c r="B101" s="164"/>
      <c r="C101" s="164"/>
    </row>
    <row r="102" spans="1:3" ht="14.5" x14ac:dyDescent="0.35">
      <c r="A102" s="164"/>
      <c r="B102" s="164"/>
      <c r="C102" s="164"/>
    </row>
    <row r="103" spans="1:3" ht="14.5" x14ac:dyDescent="0.35">
      <c r="A103" s="164"/>
      <c r="B103" s="164"/>
      <c r="C103" s="164"/>
    </row>
    <row r="104" spans="1:3" ht="14.5" x14ac:dyDescent="0.35">
      <c r="A104" s="164"/>
      <c r="B104" s="164"/>
      <c r="C104" s="164"/>
    </row>
    <row r="105" spans="1:3" ht="14.5" x14ac:dyDescent="0.35">
      <c r="A105" s="164"/>
      <c r="B105" s="164"/>
      <c r="C105" s="164"/>
    </row>
    <row r="106" spans="1:3" ht="14.5" x14ac:dyDescent="0.35">
      <c r="A106" s="164"/>
      <c r="B106" s="164"/>
      <c r="C106" s="164"/>
    </row>
    <row r="107" spans="1:3" ht="14.5" x14ac:dyDescent="0.35">
      <c r="A107" s="164"/>
      <c r="B107" s="164"/>
      <c r="C107" s="164"/>
    </row>
    <row r="108" spans="1:3" ht="14.5" x14ac:dyDescent="0.35">
      <c r="A108" s="164"/>
      <c r="B108" s="164"/>
      <c r="C108" s="164"/>
    </row>
    <row r="109" spans="1:3" ht="14.5" x14ac:dyDescent="0.35">
      <c r="A109" s="164"/>
      <c r="B109" s="164"/>
      <c r="C109" s="164"/>
    </row>
    <row r="110" spans="1:3" ht="14.5" x14ac:dyDescent="0.35">
      <c r="A110" s="164"/>
      <c r="B110" s="164"/>
      <c r="C110" s="164"/>
    </row>
    <row r="111" spans="1:3" ht="14.5" x14ac:dyDescent="0.35">
      <c r="A111" s="164"/>
      <c r="B111" s="164"/>
      <c r="C111" s="164"/>
    </row>
    <row r="112" spans="1:3" ht="14.5" x14ac:dyDescent="0.35">
      <c r="A112" s="164"/>
      <c r="B112" s="164"/>
      <c r="C112" s="164"/>
    </row>
    <row r="113" spans="1:3" ht="14.5" x14ac:dyDescent="0.35">
      <c r="A113" s="164"/>
      <c r="B113" s="164"/>
      <c r="C113" s="164"/>
    </row>
    <row r="114" spans="1:3" ht="14.5" x14ac:dyDescent="0.35">
      <c r="A114" s="164"/>
      <c r="B114" s="164"/>
      <c r="C114" s="164"/>
    </row>
    <row r="115" spans="1:3" ht="14.5" x14ac:dyDescent="0.35">
      <c r="A115" s="164"/>
      <c r="B115" s="164"/>
      <c r="C115" s="164"/>
    </row>
    <row r="116" spans="1:3" ht="14.5" x14ac:dyDescent="0.35">
      <c r="A116" s="164"/>
      <c r="B116" s="164"/>
      <c r="C116" s="164"/>
    </row>
    <row r="117" spans="1:3" ht="14.5" x14ac:dyDescent="0.35">
      <c r="A117" s="164"/>
      <c r="B117" s="164"/>
      <c r="C117" s="164"/>
    </row>
    <row r="118" spans="1:3" ht="14.5" x14ac:dyDescent="0.35">
      <c r="A118" s="164"/>
      <c r="B118" s="164"/>
      <c r="C118" s="164"/>
    </row>
    <row r="119" spans="1:3" ht="14.5" x14ac:dyDescent="0.35">
      <c r="A119" s="164"/>
      <c r="B119" s="164"/>
      <c r="C119" s="164"/>
    </row>
    <row r="120" spans="1:3" ht="14.5" x14ac:dyDescent="0.35">
      <c r="A120" s="164"/>
      <c r="B120" s="164"/>
      <c r="C120" s="164"/>
    </row>
    <row r="121" spans="1:3" ht="14.5" x14ac:dyDescent="0.35">
      <c r="A121" s="164"/>
      <c r="B121" s="164"/>
      <c r="C121" s="164"/>
    </row>
    <row r="122" spans="1:3" ht="14.5" x14ac:dyDescent="0.35">
      <c r="A122" s="164"/>
      <c r="B122" s="164"/>
      <c r="C122" s="164"/>
    </row>
    <row r="123" spans="1:3" ht="14.5" x14ac:dyDescent="0.35">
      <c r="A123" s="164"/>
      <c r="B123" s="164"/>
      <c r="C123" s="164"/>
    </row>
    <row r="124" spans="1:3" ht="14.5" x14ac:dyDescent="0.35">
      <c r="A124" s="164"/>
      <c r="B124" s="164"/>
      <c r="C124" s="164"/>
    </row>
    <row r="125" spans="1:3" ht="14.5" x14ac:dyDescent="0.35">
      <c r="A125" s="164"/>
      <c r="B125" s="164"/>
      <c r="C125" s="164"/>
    </row>
    <row r="126" spans="1:3" ht="14.5" x14ac:dyDescent="0.35">
      <c r="A126" s="164"/>
      <c r="B126" s="164"/>
      <c r="C126" s="164"/>
    </row>
    <row r="127" spans="1:3" ht="14.5" x14ac:dyDescent="0.35">
      <c r="A127" s="164"/>
      <c r="B127" s="164"/>
      <c r="C127" s="164"/>
    </row>
    <row r="128" spans="1:3" ht="14.5" x14ac:dyDescent="0.35">
      <c r="A128" s="164"/>
      <c r="B128" s="164"/>
      <c r="C128" s="164"/>
    </row>
    <row r="129" spans="1:3" ht="14.5" x14ac:dyDescent="0.35">
      <c r="A129" s="164"/>
      <c r="B129" s="164"/>
      <c r="C129" s="164"/>
    </row>
    <row r="130" spans="1:3" ht="14.5" x14ac:dyDescent="0.35">
      <c r="A130" s="164"/>
      <c r="B130" s="164"/>
      <c r="C130" s="164"/>
    </row>
    <row r="131" spans="1:3" ht="14.5" x14ac:dyDescent="0.35">
      <c r="A131" s="164"/>
      <c r="B131" s="164"/>
      <c r="C131" s="164"/>
    </row>
    <row r="132" spans="1:3" ht="14.5" x14ac:dyDescent="0.35">
      <c r="A132" s="164"/>
      <c r="B132" s="164"/>
      <c r="C132" s="164"/>
    </row>
    <row r="133" spans="1:3" ht="14.5" x14ac:dyDescent="0.35">
      <c r="A133" s="164"/>
      <c r="B133" s="164"/>
      <c r="C133" s="164"/>
    </row>
    <row r="134" spans="1:3" ht="14.5" x14ac:dyDescent="0.35">
      <c r="A134" s="164"/>
      <c r="B134" s="164"/>
      <c r="C134" s="164"/>
    </row>
    <row r="135" spans="1:3" ht="14.5" x14ac:dyDescent="0.35">
      <c r="A135" s="164"/>
      <c r="B135" s="164"/>
      <c r="C135" s="164"/>
    </row>
    <row r="136" spans="1:3" ht="14.5" x14ac:dyDescent="0.35">
      <c r="A136" s="164"/>
      <c r="B136" s="164"/>
      <c r="C136" s="164"/>
    </row>
    <row r="137" spans="1:3" ht="14.5" x14ac:dyDescent="0.35">
      <c r="A137" s="164"/>
      <c r="B137" s="164"/>
      <c r="C137" s="164"/>
    </row>
    <row r="138" spans="1:3" ht="14.5" x14ac:dyDescent="0.35">
      <c r="A138" s="164"/>
      <c r="B138" s="164"/>
      <c r="C138" s="164"/>
    </row>
    <row r="139" spans="1:3" ht="14.5" x14ac:dyDescent="0.35">
      <c r="A139" s="164"/>
      <c r="B139" s="164"/>
      <c r="C139" s="164"/>
    </row>
    <row r="140" spans="1:3" ht="14.5" x14ac:dyDescent="0.35">
      <c r="A140" s="164"/>
      <c r="B140" s="164"/>
      <c r="C140" s="164"/>
    </row>
    <row r="141" spans="1:3" ht="14.5" x14ac:dyDescent="0.35">
      <c r="A141" s="164"/>
      <c r="B141" s="164"/>
      <c r="C141" s="164"/>
    </row>
    <row r="142" spans="1:3" ht="14.5" x14ac:dyDescent="0.35">
      <c r="A142" s="164"/>
      <c r="B142" s="164"/>
      <c r="C142" s="164"/>
    </row>
    <row r="143" spans="1:3" ht="14.5" x14ac:dyDescent="0.35">
      <c r="A143" s="164"/>
      <c r="B143" s="164"/>
      <c r="C143" s="164"/>
    </row>
    <row r="144" spans="1:3" ht="14.5" x14ac:dyDescent="0.35">
      <c r="A144" s="164"/>
      <c r="B144" s="164"/>
      <c r="C144" s="164"/>
    </row>
    <row r="145" spans="1:3" ht="14.5" x14ac:dyDescent="0.35">
      <c r="A145" s="164"/>
      <c r="B145" s="164"/>
      <c r="C145" s="164"/>
    </row>
    <row r="146" spans="1:3" ht="14.5" x14ac:dyDescent="0.35">
      <c r="A146" s="164"/>
      <c r="B146" s="164"/>
      <c r="C146" s="164"/>
    </row>
    <row r="147" spans="1:3" ht="14.5" x14ac:dyDescent="0.35">
      <c r="A147" s="164"/>
      <c r="B147" s="164"/>
      <c r="C147" s="164"/>
    </row>
    <row r="148" spans="1:3" ht="14.5" x14ac:dyDescent="0.35">
      <c r="A148" s="164"/>
      <c r="B148" s="164"/>
      <c r="C148" s="164"/>
    </row>
    <row r="149" spans="1:3" ht="14.5" x14ac:dyDescent="0.35">
      <c r="A149" s="164"/>
      <c r="B149" s="164"/>
      <c r="C149" s="164"/>
    </row>
    <row r="150" spans="1:3" ht="14.5" x14ac:dyDescent="0.35">
      <c r="A150" s="164"/>
      <c r="B150" s="164"/>
      <c r="C150" s="164"/>
    </row>
    <row r="151" spans="1:3" ht="14.5" x14ac:dyDescent="0.35">
      <c r="A151" s="164"/>
      <c r="B151" s="164"/>
      <c r="C151" s="164"/>
    </row>
    <row r="152" spans="1:3" ht="14.5" x14ac:dyDescent="0.35">
      <c r="A152" s="164"/>
      <c r="B152" s="164"/>
      <c r="C152" s="164"/>
    </row>
    <row r="153" spans="1:3" ht="14.5" x14ac:dyDescent="0.35">
      <c r="A153" s="164"/>
      <c r="B153" s="164"/>
      <c r="C153" s="164"/>
    </row>
    <row r="154" spans="1:3" ht="14.5" x14ac:dyDescent="0.35">
      <c r="A154" s="164"/>
      <c r="B154" s="164"/>
      <c r="C154" s="164"/>
    </row>
    <row r="155" spans="1:3" ht="14.5" x14ac:dyDescent="0.35">
      <c r="A155" s="164"/>
      <c r="B155" s="164"/>
      <c r="C155" s="164"/>
    </row>
    <row r="156" spans="1:3" ht="14.5" x14ac:dyDescent="0.35">
      <c r="A156" s="164"/>
      <c r="B156" s="164"/>
      <c r="C156" s="164"/>
    </row>
    <row r="157" spans="1:3" ht="14.5" x14ac:dyDescent="0.35">
      <c r="A157" s="164"/>
      <c r="B157" s="164"/>
      <c r="C157" s="164"/>
    </row>
    <row r="158" spans="1:3" ht="14.5" x14ac:dyDescent="0.35">
      <c r="A158" s="164"/>
      <c r="B158" s="164"/>
      <c r="C158" s="164"/>
    </row>
    <row r="159" spans="1:3" ht="14.5" x14ac:dyDescent="0.35">
      <c r="A159" s="164"/>
      <c r="B159" s="164"/>
      <c r="C159" s="164"/>
    </row>
    <row r="160" spans="1:3" ht="14.5" x14ac:dyDescent="0.35">
      <c r="A160" s="164"/>
      <c r="B160" s="164"/>
      <c r="C160" s="164"/>
    </row>
    <row r="161" spans="1:3" ht="14.5" x14ac:dyDescent="0.35">
      <c r="A161" s="164"/>
      <c r="B161" s="164"/>
      <c r="C161" s="164"/>
    </row>
    <row r="162" spans="1:3" ht="14.5" x14ac:dyDescent="0.35">
      <c r="A162" s="164"/>
      <c r="B162" s="164"/>
      <c r="C162" s="164"/>
    </row>
    <row r="163" spans="1:3" ht="14.5" x14ac:dyDescent="0.35">
      <c r="A163" s="164"/>
      <c r="B163" s="164"/>
      <c r="C163" s="164"/>
    </row>
    <row r="164" spans="1:3" ht="14.5" x14ac:dyDescent="0.35">
      <c r="A164" s="164"/>
      <c r="B164" s="164"/>
      <c r="C164" s="164"/>
    </row>
    <row r="165" spans="1:3" ht="14.5" x14ac:dyDescent="0.35">
      <c r="A165" s="164"/>
      <c r="B165" s="164"/>
      <c r="C165" s="164"/>
    </row>
    <row r="166" spans="1:3" ht="14.5" x14ac:dyDescent="0.35">
      <c r="A166" s="164"/>
      <c r="B166" s="164"/>
      <c r="C166" s="164"/>
    </row>
    <row r="167" spans="1:3" ht="14.5" x14ac:dyDescent="0.35">
      <c r="A167" s="164"/>
      <c r="B167" s="164"/>
      <c r="C167" s="164"/>
    </row>
    <row r="168" spans="1:3" ht="14.5" x14ac:dyDescent="0.35">
      <c r="A168" s="164"/>
      <c r="B168" s="164"/>
      <c r="C168" s="164"/>
    </row>
    <row r="169" spans="1:3" ht="14.5" x14ac:dyDescent="0.35">
      <c r="A169" s="164"/>
      <c r="B169" s="164"/>
      <c r="C169" s="164"/>
    </row>
    <row r="170" spans="1:3" ht="14.5" x14ac:dyDescent="0.35">
      <c r="A170" s="164"/>
      <c r="B170" s="164"/>
      <c r="C170" s="164"/>
    </row>
    <row r="171" spans="1:3" ht="14.5" x14ac:dyDescent="0.35">
      <c r="A171" s="164"/>
      <c r="B171" s="164"/>
      <c r="C171" s="164"/>
    </row>
    <row r="172" spans="1:3" ht="14.5" x14ac:dyDescent="0.35">
      <c r="A172" s="164"/>
      <c r="B172" s="164"/>
      <c r="C172" s="164"/>
    </row>
    <row r="173" spans="1:3" ht="14.5" x14ac:dyDescent="0.35">
      <c r="A173" s="164"/>
      <c r="B173" s="164"/>
      <c r="C173" s="164"/>
    </row>
    <row r="174" spans="1:3" ht="14.5" x14ac:dyDescent="0.35">
      <c r="A174" s="164"/>
      <c r="B174" s="164"/>
      <c r="C174" s="164"/>
    </row>
    <row r="175" spans="1:3" ht="14.5" x14ac:dyDescent="0.35">
      <c r="A175" s="164"/>
      <c r="B175" s="164"/>
      <c r="C175" s="164"/>
    </row>
    <row r="176" spans="1:3" ht="14.5" x14ac:dyDescent="0.35">
      <c r="A176" s="164"/>
      <c r="B176" s="164"/>
      <c r="C176" s="164"/>
    </row>
    <row r="177" spans="1:3" ht="14.5" x14ac:dyDescent="0.35">
      <c r="A177" s="164"/>
      <c r="B177" s="164"/>
      <c r="C177" s="164"/>
    </row>
    <row r="178" spans="1:3" ht="14.5" x14ac:dyDescent="0.35">
      <c r="A178" s="164"/>
      <c r="B178" s="164"/>
      <c r="C178" s="164"/>
    </row>
    <row r="179" spans="1:3" ht="14.5" x14ac:dyDescent="0.35">
      <c r="A179" s="164"/>
      <c r="B179" s="164"/>
      <c r="C179" s="164"/>
    </row>
    <row r="180" spans="1:3" ht="14.5" x14ac:dyDescent="0.35">
      <c r="A180" s="164"/>
      <c r="B180" s="164"/>
      <c r="C180" s="164"/>
    </row>
    <row r="181" spans="1:3" ht="14.5" x14ac:dyDescent="0.35">
      <c r="A181" s="164"/>
      <c r="B181" s="164"/>
      <c r="C181" s="164"/>
    </row>
    <row r="182" spans="1:3" ht="14.5" x14ac:dyDescent="0.35">
      <c r="A182" s="164"/>
      <c r="B182" s="164"/>
      <c r="C182" s="164"/>
    </row>
    <row r="183" spans="1:3" ht="14.5" x14ac:dyDescent="0.35">
      <c r="A183" s="164"/>
      <c r="B183" s="164"/>
      <c r="C183" s="164"/>
    </row>
    <row r="184" spans="1:3" ht="14.5" x14ac:dyDescent="0.35">
      <c r="A184" s="164"/>
      <c r="B184" s="164"/>
      <c r="C184" s="164"/>
    </row>
    <row r="185" spans="1:3" ht="14.5" x14ac:dyDescent="0.35">
      <c r="A185" s="164"/>
      <c r="B185" s="164"/>
      <c r="C185" s="164"/>
    </row>
    <row r="186" spans="1:3" ht="14.5" x14ac:dyDescent="0.35">
      <c r="A186" s="164"/>
      <c r="B186" s="164"/>
      <c r="C186" s="164"/>
    </row>
    <row r="187" spans="1:3" ht="14.5" x14ac:dyDescent="0.35">
      <c r="A187" s="164"/>
      <c r="B187" s="164"/>
      <c r="C187" s="164"/>
    </row>
    <row r="188" spans="1:3" ht="14.5" x14ac:dyDescent="0.35">
      <c r="A188" s="164"/>
      <c r="B188" s="164"/>
      <c r="C188" s="164"/>
    </row>
    <row r="189" spans="1:3" ht="14.5" x14ac:dyDescent="0.35">
      <c r="A189" s="164"/>
      <c r="B189" s="164"/>
      <c r="C189" s="164"/>
    </row>
    <row r="190" spans="1:3" ht="14.5" x14ac:dyDescent="0.35">
      <c r="A190" s="164"/>
      <c r="B190" s="164"/>
      <c r="C190" s="164"/>
    </row>
    <row r="191" spans="1:3" ht="14.5" x14ac:dyDescent="0.35">
      <c r="A191" s="164"/>
      <c r="B191" s="164"/>
      <c r="C191" s="164"/>
    </row>
    <row r="192" spans="1:3" ht="14.5" x14ac:dyDescent="0.35">
      <c r="A192" s="164"/>
      <c r="B192" s="164"/>
      <c r="C192" s="164"/>
    </row>
    <row r="193" spans="1:3" ht="14.5" x14ac:dyDescent="0.35">
      <c r="A193" s="164"/>
      <c r="B193" s="164"/>
      <c r="C193" s="164"/>
    </row>
    <row r="194" spans="1:3" ht="14.5" x14ac:dyDescent="0.35">
      <c r="A194" s="164"/>
      <c r="B194" s="164"/>
      <c r="C194" s="164"/>
    </row>
    <row r="195" spans="1:3" ht="14.5" x14ac:dyDescent="0.35">
      <c r="A195" s="164"/>
      <c r="B195" s="164"/>
      <c r="C195" s="164"/>
    </row>
    <row r="196" spans="1:3" ht="14.5" x14ac:dyDescent="0.35">
      <c r="A196" s="164"/>
      <c r="B196" s="164"/>
      <c r="C196" s="164"/>
    </row>
    <row r="197" spans="1:3" ht="14.5" x14ac:dyDescent="0.35">
      <c r="A197" s="164"/>
      <c r="B197" s="164"/>
      <c r="C197" s="164"/>
    </row>
    <row r="198" spans="1:3" ht="14.5" x14ac:dyDescent="0.35">
      <c r="A198" s="164"/>
      <c r="B198" s="164"/>
      <c r="C198" s="164"/>
    </row>
    <row r="199" spans="1:3" ht="14.5" x14ac:dyDescent="0.35">
      <c r="A199" s="164"/>
      <c r="B199" s="164"/>
      <c r="C199" s="164"/>
    </row>
    <row r="200" spans="1:3" ht="14.5" x14ac:dyDescent="0.35">
      <c r="A200" s="164"/>
      <c r="B200" s="164"/>
      <c r="C200" s="164"/>
    </row>
    <row r="201" spans="1:3" ht="14.5" x14ac:dyDescent="0.35">
      <c r="A201" s="164"/>
      <c r="B201" s="164"/>
      <c r="C201" s="164"/>
    </row>
    <row r="202" spans="1:3" ht="14.5" x14ac:dyDescent="0.35">
      <c r="A202" s="164"/>
      <c r="B202" s="164"/>
      <c r="C202" s="164"/>
    </row>
    <row r="203" spans="1:3" ht="14.5" x14ac:dyDescent="0.35">
      <c r="A203" s="164"/>
      <c r="B203" s="164"/>
      <c r="C203" s="164"/>
    </row>
    <row r="204" spans="1:3" ht="14.5" x14ac:dyDescent="0.35">
      <c r="A204" s="164"/>
      <c r="B204" s="164"/>
      <c r="C204" s="164"/>
    </row>
    <row r="205" spans="1:3" ht="14.5" x14ac:dyDescent="0.35">
      <c r="A205" s="164"/>
      <c r="B205" s="164"/>
      <c r="C205" s="164"/>
    </row>
    <row r="206" spans="1:3" ht="14.5" x14ac:dyDescent="0.35">
      <c r="A206" s="164"/>
      <c r="B206" s="164"/>
      <c r="C206" s="164"/>
    </row>
    <row r="207" spans="1:3" ht="14.5" x14ac:dyDescent="0.35">
      <c r="A207" s="164"/>
      <c r="B207" s="164"/>
      <c r="C207" s="164"/>
    </row>
    <row r="208" spans="1:3" ht="14.5" x14ac:dyDescent="0.35">
      <c r="A208" s="164"/>
      <c r="B208" s="164"/>
      <c r="C208" s="164"/>
    </row>
    <row r="209" spans="1:3" ht="14.5" x14ac:dyDescent="0.35">
      <c r="A209" s="164"/>
      <c r="B209" s="164"/>
      <c r="C209" s="164"/>
    </row>
    <row r="210" spans="1:3" ht="14.5" x14ac:dyDescent="0.35">
      <c r="A210" s="164"/>
      <c r="B210" s="164"/>
      <c r="C210" s="164"/>
    </row>
    <row r="211" spans="1:3" ht="14.5" x14ac:dyDescent="0.35">
      <c r="A211" s="164"/>
      <c r="B211" s="164"/>
      <c r="C211" s="164"/>
    </row>
    <row r="212" spans="1:3" ht="14.5" x14ac:dyDescent="0.35">
      <c r="A212" s="164"/>
      <c r="B212" s="164"/>
      <c r="C212" s="164"/>
    </row>
    <row r="213" spans="1:3" ht="14.5" x14ac:dyDescent="0.35">
      <c r="A213" s="164"/>
      <c r="B213" s="164"/>
      <c r="C213" s="164"/>
    </row>
    <row r="214" spans="1:3" ht="14.5" x14ac:dyDescent="0.35">
      <c r="A214" s="164"/>
      <c r="B214" s="164"/>
      <c r="C214" s="164"/>
    </row>
    <row r="215" spans="1:3" ht="14.5" x14ac:dyDescent="0.35">
      <c r="A215" s="164"/>
      <c r="B215" s="164"/>
      <c r="C215" s="164"/>
    </row>
    <row r="216" spans="1:3" ht="14.5" x14ac:dyDescent="0.35">
      <c r="A216" s="164"/>
      <c r="B216" s="164"/>
      <c r="C216" s="164"/>
    </row>
    <row r="217" spans="1:3" ht="14.5" x14ac:dyDescent="0.35">
      <c r="A217" s="164"/>
      <c r="B217" s="164"/>
      <c r="C217" s="164"/>
    </row>
    <row r="218" spans="1:3" ht="14.5" x14ac:dyDescent="0.35">
      <c r="A218" s="164"/>
      <c r="B218" s="164"/>
      <c r="C218" s="164"/>
    </row>
    <row r="219" spans="1:3" ht="14.5" x14ac:dyDescent="0.35">
      <c r="A219" s="164"/>
      <c r="B219" s="164"/>
      <c r="C219" s="164"/>
    </row>
    <row r="220" spans="1:3" ht="14.5" x14ac:dyDescent="0.35">
      <c r="A220" s="164"/>
      <c r="B220" s="164"/>
      <c r="C220" s="164"/>
    </row>
    <row r="221" spans="1:3" ht="14.5" x14ac:dyDescent="0.35">
      <c r="A221" s="164"/>
      <c r="B221" s="164"/>
      <c r="C221" s="164"/>
    </row>
    <row r="222" spans="1:3" ht="14.5" x14ac:dyDescent="0.35">
      <c r="A222" s="164"/>
      <c r="B222" s="164"/>
      <c r="C222" s="164"/>
    </row>
    <row r="223" spans="1:3" ht="14.5" x14ac:dyDescent="0.35">
      <c r="A223" s="164"/>
      <c r="B223" s="164"/>
      <c r="C223" s="164"/>
    </row>
    <row r="224" spans="1:3" ht="14.5" x14ac:dyDescent="0.35">
      <c r="A224" s="164"/>
      <c r="B224" s="164"/>
      <c r="C224" s="164"/>
    </row>
    <row r="225" spans="1:3" ht="14.5" x14ac:dyDescent="0.35">
      <c r="A225" s="164"/>
      <c r="B225" s="164"/>
      <c r="C225" s="164"/>
    </row>
    <row r="226" spans="1:3" ht="14.5" x14ac:dyDescent="0.35">
      <c r="A226" s="164"/>
      <c r="B226" s="164"/>
      <c r="C226" s="164"/>
    </row>
    <row r="227" spans="1:3" ht="14.5" x14ac:dyDescent="0.35">
      <c r="A227" s="164"/>
      <c r="B227" s="164"/>
      <c r="C227" s="164"/>
    </row>
    <row r="228" spans="1:3" ht="14.5" x14ac:dyDescent="0.35">
      <c r="A228" s="164"/>
      <c r="B228" s="164"/>
      <c r="C228" s="164"/>
    </row>
    <row r="229" spans="1:3" ht="14.5" x14ac:dyDescent="0.35">
      <c r="A229" s="164"/>
      <c r="B229" s="164"/>
      <c r="C229" s="164"/>
    </row>
    <row r="230" spans="1:3" ht="14.5" x14ac:dyDescent="0.35">
      <c r="A230" s="164"/>
      <c r="B230" s="164"/>
      <c r="C230" s="164"/>
    </row>
    <row r="231" spans="1:3" ht="14.5" x14ac:dyDescent="0.35">
      <c r="A231" s="164"/>
      <c r="B231" s="164"/>
      <c r="C231" s="164"/>
    </row>
    <row r="232" spans="1:3" ht="14.5" x14ac:dyDescent="0.35">
      <c r="A232" s="164"/>
      <c r="B232" s="164"/>
      <c r="C232" s="164"/>
    </row>
    <row r="233" spans="1:3" ht="14.5" x14ac:dyDescent="0.35">
      <c r="A233" s="164"/>
      <c r="B233" s="164"/>
      <c r="C233" s="164"/>
    </row>
    <row r="234" spans="1:3" ht="14.5" x14ac:dyDescent="0.35">
      <c r="A234" s="164"/>
      <c r="B234" s="164"/>
      <c r="C234" s="164"/>
    </row>
    <row r="235" spans="1:3" ht="14.5" x14ac:dyDescent="0.35">
      <c r="A235" s="164"/>
      <c r="B235" s="164"/>
      <c r="C235" s="164"/>
    </row>
    <row r="236" spans="1:3" ht="14.5" x14ac:dyDescent="0.35">
      <c r="A236" s="164"/>
      <c r="B236" s="164"/>
      <c r="C236" s="164"/>
    </row>
    <row r="237" spans="1:3" ht="14.5" x14ac:dyDescent="0.35">
      <c r="A237" s="164"/>
      <c r="B237" s="164"/>
      <c r="C237" s="164"/>
    </row>
    <row r="238" spans="1:3" ht="14.5" x14ac:dyDescent="0.35">
      <c r="A238" s="164"/>
      <c r="B238" s="164"/>
      <c r="C238" s="164"/>
    </row>
    <row r="239" spans="1:3" ht="14.5" x14ac:dyDescent="0.35">
      <c r="A239" s="164"/>
      <c r="B239" s="164"/>
      <c r="C239" s="164"/>
    </row>
    <row r="240" spans="1:3" ht="14.5" x14ac:dyDescent="0.35">
      <c r="A240" s="164"/>
      <c r="B240" s="164"/>
      <c r="C240" s="164"/>
    </row>
    <row r="241" spans="1:3" ht="14.5" x14ac:dyDescent="0.35">
      <c r="A241" s="164"/>
      <c r="B241" s="164"/>
      <c r="C241" s="164"/>
    </row>
    <row r="242" spans="1:3" ht="14.5" x14ac:dyDescent="0.35">
      <c r="A242" s="164"/>
      <c r="B242" s="164"/>
      <c r="C242" s="164"/>
    </row>
    <row r="243" spans="1:3" ht="14.5" x14ac:dyDescent="0.35">
      <c r="A243" s="164"/>
      <c r="B243" s="164"/>
      <c r="C243" s="164"/>
    </row>
    <row r="244" spans="1:3" ht="14.5" x14ac:dyDescent="0.35">
      <c r="A244" s="164"/>
      <c r="B244" s="164"/>
      <c r="C244" s="164"/>
    </row>
    <row r="245" spans="1:3" ht="14.5" x14ac:dyDescent="0.35">
      <c r="A245" s="164"/>
      <c r="B245" s="164"/>
      <c r="C245" s="164"/>
    </row>
    <row r="246" spans="1:3" ht="14.5" x14ac:dyDescent="0.35">
      <c r="A246" s="164"/>
      <c r="B246" s="164"/>
      <c r="C246" s="164"/>
    </row>
    <row r="247" spans="1:3" ht="14.5" x14ac:dyDescent="0.35">
      <c r="A247" s="164"/>
      <c r="B247" s="164"/>
      <c r="C247" s="164"/>
    </row>
    <row r="248" spans="1:3" ht="14.5" x14ac:dyDescent="0.35">
      <c r="A248" s="164"/>
      <c r="B248" s="164"/>
      <c r="C248" s="164"/>
    </row>
    <row r="249" spans="1:3" ht="14.5" x14ac:dyDescent="0.35">
      <c r="A249" s="164"/>
      <c r="B249" s="164"/>
      <c r="C249" s="164"/>
    </row>
    <row r="250" spans="1:3" ht="14.5" x14ac:dyDescent="0.35">
      <c r="A250" s="164"/>
      <c r="B250" s="164"/>
      <c r="C250" s="164"/>
    </row>
    <row r="251" spans="1:3" ht="14.5" x14ac:dyDescent="0.35">
      <c r="A251" s="164"/>
      <c r="B251" s="164"/>
      <c r="C251" s="164"/>
    </row>
    <row r="252" spans="1:3" ht="14.5" x14ac:dyDescent="0.35">
      <c r="A252" s="164"/>
      <c r="B252" s="164"/>
      <c r="C252" s="164"/>
    </row>
    <row r="253" spans="1:3" ht="14.5" x14ac:dyDescent="0.35">
      <c r="A253" s="164"/>
      <c r="B253" s="164"/>
      <c r="C253" s="164"/>
    </row>
    <row r="254" spans="1:3" ht="14.5" x14ac:dyDescent="0.35">
      <c r="A254" s="164"/>
      <c r="B254" s="164"/>
      <c r="C254" s="164"/>
    </row>
    <row r="255" spans="1:3" ht="14.5" x14ac:dyDescent="0.35">
      <c r="A255" s="164"/>
      <c r="B255" s="164"/>
      <c r="C255" s="164"/>
    </row>
    <row r="256" spans="1:3" ht="14.5" x14ac:dyDescent="0.35">
      <c r="A256" s="164"/>
      <c r="B256" s="164"/>
      <c r="C256" s="164"/>
    </row>
    <row r="257" spans="1:3" ht="14.5" x14ac:dyDescent="0.35">
      <c r="A257" s="164"/>
      <c r="B257" s="164"/>
      <c r="C257" s="164"/>
    </row>
    <row r="258" spans="1:3" ht="14.5" x14ac:dyDescent="0.35">
      <c r="A258" s="164"/>
      <c r="B258" s="164"/>
      <c r="C258" s="164"/>
    </row>
    <row r="259" spans="1:3" ht="14.5" x14ac:dyDescent="0.35">
      <c r="A259" s="164"/>
      <c r="B259" s="164"/>
      <c r="C259" s="164"/>
    </row>
    <row r="260" spans="1:3" ht="14.5" x14ac:dyDescent="0.35">
      <c r="A260" s="164"/>
      <c r="B260" s="164"/>
      <c r="C260" s="164"/>
    </row>
    <row r="261" spans="1:3" ht="14.5" x14ac:dyDescent="0.35">
      <c r="A261" s="164"/>
      <c r="B261" s="164"/>
      <c r="C261" s="164"/>
    </row>
    <row r="262" spans="1:3" ht="14.5" x14ac:dyDescent="0.35">
      <c r="A262" s="164"/>
      <c r="B262" s="164"/>
      <c r="C262" s="164"/>
    </row>
    <row r="263" spans="1:3" ht="14.5" x14ac:dyDescent="0.35">
      <c r="A263" s="164"/>
      <c r="B263" s="164"/>
      <c r="C263" s="164"/>
    </row>
    <row r="264" spans="1:3" ht="14.5" x14ac:dyDescent="0.35">
      <c r="A264" s="164"/>
      <c r="B264" s="164"/>
      <c r="C264" s="164"/>
    </row>
    <row r="265" spans="1:3" ht="14.5" x14ac:dyDescent="0.35">
      <c r="A265" s="164"/>
      <c r="B265" s="164"/>
      <c r="C265" s="164"/>
    </row>
    <row r="266" spans="1:3" ht="14.5" x14ac:dyDescent="0.35">
      <c r="A266" s="164"/>
      <c r="B266" s="164"/>
      <c r="C266" s="164"/>
    </row>
    <row r="267" spans="1:3" ht="14.5" x14ac:dyDescent="0.35">
      <c r="A267" s="164"/>
      <c r="B267" s="164"/>
      <c r="C267" s="164"/>
    </row>
    <row r="268" spans="1:3" ht="14.5" x14ac:dyDescent="0.35">
      <c r="A268" s="164"/>
      <c r="B268" s="164"/>
      <c r="C268" s="164"/>
    </row>
    <row r="269" spans="1:3" ht="14.5" x14ac:dyDescent="0.35">
      <c r="A269" s="164"/>
      <c r="B269" s="164"/>
      <c r="C269" s="164"/>
    </row>
    <row r="270" spans="1:3" ht="14.5" x14ac:dyDescent="0.35">
      <c r="A270" s="164"/>
      <c r="B270" s="164"/>
      <c r="C270" s="164"/>
    </row>
    <row r="271" spans="1:3" ht="14.5" x14ac:dyDescent="0.35">
      <c r="A271" s="164"/>
      <c r="B271" s="164"/>
      <c r="C271" s="164"/>
    </row>
    <row r="272" spans="1:3" ht="14.5" x14ac:dyDescent="0.35">
      <c r="A272" s="164"/>
      <c r="B272" s="164"/>
      <c r="C272" s="164"/>
    </row>
    <row r="273" spans="1:3" ht="14.5" x14ac:dyDescent="0.35">
      <c r="A273" s="164"/>
      <c r="B273" s="164"/>
      <c r="C273" s="164"/>
    </row>
    <row r="274" spans="1:3" ht="14.5" x14ac:dyDescent="0.35">
      <c r="A274" s="164"/>
      <c r="B274" s="164"/>
      <c r="C274" s="164"/>
    </row>
    <row r="275" spans="1:3" ht="14.5" x14ac:dyDescent="0.35">
      <c r="A275" s="164"/>
      <c r="B275" s="164"/>
      <c r="C275" s="164"/>
    </row>
    <row r="276" spans="1:3" ht="14.5" x14ac:dyDescent="0.35">
      <c r="A276" s="164"/>
      <c r="B276" s="164"/>
      <c r="C276" s="164"/>
    </row>
    <row r="277" spans="1:3" ht="14.5" x14ac:dyDescent="0.35">
      <c r="A277" s="164"/>
      <c r="B277" s="164"/>
      <c r="C277" s="164"/>
    </row>
    <row r="278" spans="1:3" ht="14.5" x14ac:dyDescent="0.35">
      <c r="A278" s="164"/>
      <c r="B278" s="164"/>
      <c r="C278" s="164"/>
    </row>
    <row r="279" spans="1:3" ht="14.5" x14ac:dyDescent="0.35">
      <c r="A279" s="164"/>
      <c r="B279" s="164"/>
      <c r="C279" s="164"/>
    </row>
    <row r="280" spans="1:3" ht="14.5" x14ac:dyDescent="0.35">
      <c r="A280" s="164"/>
      <c r="B280" s="164"/>
      <c r="C280" s="164"/>
    </row>
    <row r="281" spans="1:3" ht="14.5" x14ac:dyDescent="0.35">
      <c r="A281" s="164"/>
      <c r="B281" s="164"/>
      <c r="C281" s="164"/>
    </row>
    <row r="282" spans="1:3" ht="14.5" x14ac:dyDescent="0.35">
      <c r="A282" s="164"/>
      <c r="B282" s="164"/>
      <c r="C282" s="164"/>
    </row>
    <row r="283" spans="1:3" ht="14.5" x14ac:dyDescent="0.35">
      <c r="A283" s="164"/>
      <c r="B283" s="164"/>
      <c r="C283" s="164"/>
    </row>
    <row r="284" spans="1:3" ht="14.5" x14ac:dyDescent="0.35">
      <c r="A284" s="164"/>
      <c r="B284" s="164"/>
      <c r="C284" s="164"/>
    </row>
    <row r="285" spans="1:3" ht="14.5" x14ac:dyDescent="0.35">
      <c r="A285" s="164"/>
      <c r="B285" s="164"/>
      <c r="C285" s="164"/>
    </row>
    <row r="286" spans="1:3" ht="14.5" x14ac:dyDescent="0.35">
      <c r="A286" s="164"/>
      <c r="B286" s="164"/>
      <c r="C286" s="164"/>
    </row>
    <row r="287" spans="1:3" ht="14.5" x14ac:dyDescent="0.35">
      <c r="A287" s="164"/>
      <c r="B287" s="164"/>
      <c r="C287" s="164"/>
    </row>
    <row r="288" spans="1:3" ht="14.5" x14ac:dyDescent="0.35">
      <c r="A288" s="164"/>
      <c r="B288" s="164"/>
      <c r="C288" s="164"/>
    </row>
    <row r="289" spans="1:3" ht="14.5" x14ac:dyDescent="0.35">
      <c r="A289" s="164"/>
      <c r="B289" s="164"/>
      <c r="C289" s="164"/>
    </row>
    <row r="290" spans="1:3" ht="14.5" x14ac:dyDescent="0.35">
      <c r="A290" s="164"/>
      <c r="B290" s="164"/>
      <c r="C290" s="164"/>
    </row>
    <row r="291" spans="1:3" ht="14.5" x14ac:dyDescent="0.35">
      <c r="A291" s="164"/>
      <c r="B291" s="164"/>
      <c r="C291" s="164"/>
    </row>
    <row r="292" spans="1:3" ht="14.5" x14ac:dyDescent="0.35">
      <c r="A292" s="164"/>
      <c r="B292" s="164"/>
      <c r="C292" s="164"/>
    </row>
    <row r="293" spans="1:3" ht="14.5" x14ac:dyDescent="0.35">
      <c r="A293" s="164"/>
      <c r="B293" s="164"/>
      <c r="C293" s="164"/>
    </row>
    <row r="294" spans="1:3" ht="14.5" x14ac:dyDescent="0.35">
      <c r="A294" s="164"/>
      <c r="B294" s="164"/>
      <c r="C294" s="164"/>
    </row>
    <row r="295" spans="1:3" ht="14.5" x14ac:dyDescent="0.35">
      <c r="A295" s="164"/>
      <c r="B295" s="164"/>
      <c r="C295" s="164"/>
    </row>
    <row r="296" spans="1:3" ht="14.5" x14ac:dyDescent="0.35">
      <c r="A296" s="164"/>
      <c r="B296" s="164"/>
      <c r="C296" s="164"/>
    </row>
    <row r="297" spans="1:3" ht="14.5" x14ac:dyDescent="0.35">
      <c r="A297" s="164"/>
      <c r="B297" s="164"/>
      <c r="C297" s="164"/>
    </row>
    <row r="298" spans="1:3" ht="14.5" x14ac:dyDescent="0.35">
      <c r="A298" s="164"/>
      <c r="B298" s="164"/>
      <c r="C298" s="164"/>
    </row>
    <row r="299" spans="1:3" ht="14.5" x14ac:dyDescent="0.35">
      <c r="A299" s="164"/>
      <c r="B299" s="164"/>
      <c r="C299" s="164"/>
    </row>
    <row r="300" spans="1:3" ht="14.5" x14ac:dyDescent="0.35">
      <c r="A300" s="164"/>
      <c r="B300" s="164"/>
      <c r="C300" s="164"/>
    </row>
    <row r="301" spans="1:3" ht="14.5" x14ac:dyDescent="0.35">
      <c r="A301" s="164"/>
      <c r="B301" s="164"/>
      <c r="C301" s="164"/>
    </row>
    <row r="302" spans="1:3" ht="14.5" x14ac:dyDescent="0.35">
      <c r="A302" s="164"/>
      <c r="B302" s="164"/>
      <c r="C302" s="164"/>
    </row>
    <row r="303" spans="1:3" ht="14.5" x14ac:dyDescent="0.35">
      <c r="A303" s="164"/>
      <c r="B303" s="164"/>
      <c r="C303" s="164"/>
    </row>
    <row r="304" spans="1:3" ht="14.5" x14ac:dyDescent="0.35">
      <c r="A304" s="164"/>
      <c r="B304" s="164"/>
      <c r="C304" s="164"/>
    </row>
    <row r="305" spans="1:3" ht="14.5" x14ac:dyDescent="0.35">
      <c r="A305" s="164"/>
      <c r="B305" s="164"/>
      <c r="C305" s="164"/>
    </row>
    <row r="306" spans="1:3" ht="14.5" x14ac:dyDescent="0.35">
      <c r="A306" s="164"/>
      <c r="B306" s="164"/>
      <c r="C306" s="164"/>
    </row>
    <row r="307" spans="1:3" ht="14.5" x14ac:dyDescent="0.35">
      <c r="A307" s="164"/>
      <c r="B307" s="164"/>
      <c r="C307" s="164"/>
    </row>
    <row r="308" spans="1:3" ht="14.5" x14ac:dyDescent="0.35">
      <c r="A308" s="164"/>
      <c r="B308" s="164"/>
      <c r="C308" s="164"/>
    </row>
    <row r="309" spans="1:3" ht="14.5" x14ac:dyDescent="0.35">
      <c r="A309" s="164"/>
      <c r="B309" s="164"/>
      <c r="C309" s="164"/>
    </row>
    <row r="310" spans="1:3" ht="14.5" x14ac:dyDescent="0.35">
      <c r="A310" s="164"/>
      <c r="B310" s="164"/>
      <c r="C310" s="164"/>
    </row>
    <row r="311" spans="1:3" ht="14.5" x14ac:dyDescent="0.35">
      <c r="A311" s="164"/>
      <c r="B311" s="164"/>
      <c r="C311" s="164"/>
    </row>
    <row r="312" spans="1:3" ht="14.5" x14ac:dyDescent="0.35">
      <c r="A312" s="164"/>
      <c r="B312" s="164"/>
      <c r="C312" s="164"/>
    </row>
    <row r="313" spans="1:3" ht="14.5" x14ac:dyDescent="0.35">
      <c r="A313" s="164"/>
      <c r="B313" s="164"/>
      <c r="C313" s="164"/>
    </row>
    <row r="314" spans="1:3" ht="14.5" x14ac:dyDescent="0.35">
      <c r="A314" s="164"/>
      <c r="B314" s="164"/>
      <c r="C314" s="164"/>
    </row>
    <row r="315" spans="1:3" ht="14.5" x14ac:dyDescent="0.35">
      <c r="A315" s="164"/>
      <c r="B315" s="164"/>
      <c r="C315" s="164"/>
    </row>
    <row r="316" spans="1:3" ht="14.5" x14ac:dyDescent="0.35">
      <c r="A316" s="164"/>
      <c r="B316" s="164"/>
      <c r="C316" s="164"/>
    </row>
    <row r="317" spans="1:3" ht="14.5" x14ac:dyDescent="0.35">
      <c r="A317" s="164"/>
      <c r="B317" s="164"/>
      <c r="C317" s="164"/>
    </row>
    <row r="318" spans="1:3" ht="14.5" x14ac:dyDescent="0.35">
      <c r="A318" s="164"/>
      <c r="B318" s="164"/>
      <c r="C318" s="164"/>
    </row>
    <row r="319" spans="1:3" ht="14.5" x14ac:dyDescent="0.35">
      <c r="A319" s="164"/>
      <c r="B319" s="164"/>
      <c r="C319" s="164"/>
    </row>
    <row r="320" spans="1:3" ht="14.5" x14ac:dyDescent="0.35">
      <c r="A320" s="164"/>
      <c r="B320" s="164"/>
      <c r="C320" s="164"/>
    </row>
    <row r="321" spans="1:3" ht="14.5" x14ac:dyDescent="0.35">
      <c r="A321" s="164"/>
      <c r="B321" s="164"/>
      <c r="C321" s="164"/>
    </row>
    <row r="322" spans="1:3" ht="14.5" x14ac:dyDescent="0.35">
      <c r="A322" s="164"/>
      <c r="B322" s="164"/>
      <c r="C322" s="164"/>
    </row>
    <row r="323" spans="1:3" ht="14.5" x14ac:dyDescent="0.35">
      <c r="A323" s="164"/>
      <c r="B323" s="164"/>
      <c r="C323" s="164"/>
    </row>
    <row r="324" spans="1:3" ht="14.5" x14ac:dyDescent="0.35">
      <c r="A324" s="164"/>
      <c r="B324" s="164"/>
      <c r="C324" s="164"/>
    </row>
    <row r="325" spans="1:3" ht="14.5" x14ac:dyDescent="0.35">
      <c r="A325" s="164"/>
      <c r="B325" s="164"/>
      <c r="C325" s="164"/>
    </row>
    <row r="326" spans="1:3" ht="14.5" x14ac:dyDescent="0.35">
      <c r="A326" s="164"/>
      <c r="B326" s="164"/>
      <c r="C326" s="164"/>
    </row>
    <row r="327" spans="1:3" ht="14.5" x14ac:dyDescent="0.35">
      <c r="A327" s="164"/>
      <c r="B327" s="164"/>
      <c r="C327" s="164"/>
    </row>
    <row r="328" spans="1:3" ht="14.5" x14ac:dyDescent="0.35">
      <c r="A328" s="164"/>
      <c r="B328" s="164"/>
      <c r="C328" s="164"/>
    </row>
    <row r="329" spans="1:3" ht="14.5" x14ac:dyDescent="0.35">
      <c r="A329" s="164"/>
      <c r="B329" s="164"/>
      <c r="C329" s="164"/>
    </row>
    <row r="330" spans="1:3" ht="14.5" x14ac:dyDescent="0.35">
      <c r="A330" s="164"/>
      <c r="B330" s="164"/>
      <c r="C330" s="164"/>
    </row>
    <row r="331" spans="1:3" ht="14.5" x14ac:dyDescent="0.35">
      <c r="A331" s="164"/>
      <c r="B331" s="164"/>
      <c r="C331" s="164"/>
    </row>
    <row r="332" spans="1:3" ht="14.5" x14ac:dyDescent="0.35">
      <c r="A332" s="164"/>
      <c r="B332" s="164"/>
      <c r="C332" s="164"/>
    </row>
    <row r="333" spans="1:3" ht="14.5" x14ac:dyDescent="0.35">
      <c r="A333" s="164"/>
      <c r="B333" s="164"/>
      <c r="C333" s="164"/>
    </row>
    <row r="334" spans="1:3" ht="14.5" x14ac:dyDescent="0.35">
      <c r="A334" s="164"/>
      <c r="B334" s="164"/>
      <c r="C334" s="164"/>
    </row>
    <row r="335" spans="1:3" ht="14.5" x14ac:dyDescent="0.35">
      <c r="A335" s="164"/>
      <c r="B335" s="164"/>
      <c r="C335" s="164"/>
    </row>
    <row r="336" spans="1:3" ht="14.5" x14ac:dyDescent="0.35">
      <c r="A336" s="164"/>
      <c r="B336" s="164"/>
      <c r="C336" s="164"/>
    </row>
    <row r="337" spans="1:3" ht="14.5" x14ac:dyDescent="0.35">
      <c r="A337" s="164"/>
      <c r="B337" s="164"/>
      <c r="C337" s="164"/>
    </row>
    <row r="338" spans="1:3" ht="14.5" x14ac:dyDescent="0.35">
      <c r="A338" s="164"/>
      <c r="B338" s="164"/>
      <c r="C338" s="164"/>
    </row>
    <row r="339" spans="1:3" ht="14.5" x14ac:dyDescent="0.35">
      <c r="A339" s="164"/>
      <c r="B339" s="164"/>
      <c r="C339" s="164"/>
    </row>
    <row r="340" spans="1:3" ht="14.5" x14ac:dyDescent="0.35">
      <c r="A340" s="164"/>
      <c r="B340" s="164"/>
      <c r="C340" s="164"/>
    </row>
    <row r="341" spans="1:3" ht="14.5" x14ac:dyDescent="0.35">
      <c r="A341" s="164"/>
      <c r="B341" s="164"/>
      <c r="C341" s="164"/>
    </row>
    <row r="342" spans="1:3" ht="14.5" x14ac:dyDescent="0.35">
      <c r="A342" s="164"/>
      <c r="B342" s="164"/>
      <c r="C342" s="164"/>
    </row>
    <row r="343" spans="1:3" ht="14.5" x14ac:dyDescent="0.35">
      <c r="A343" s="164"/>
      <c r="B343" s="164"/>
      <c r="C343" s="164"/>
    </row>
    <row r="344" spans="1:3" ht="14.5" x14ac:dyDescent="0.35">
      <c r="A344" s="164"/>
      <c r="B344" s="164"/>
      <c r="C344" s="164"/>
    </row>
    <row r="345" spans="1:3" ht="14.5" x14ac:dyDescent="0.35">
      <c r="A345" s="164"/>
      <c r="B345" s="164"/>
      <c r="C345" s="164"/>
    </row>
    <row r="346" spans="1:3" ht="14.5" x14ac:dyDescent="0.35">
      <c r="A346" s="164"/>
      <c r="B346" s="164"/>
      <c r="C346" s="164"/>
    </row>
    <row r="347" spans="1:3" ht="14.5" x14ac:dyDescent="0.35">
      <c r="A347" s="164"/>
      <c r="B347" s="164"/>
      <c r="C347" s="164"/>
    </row>
    <row r="348" spans="1:3" ht="14.5" x14ac:dyDescent="0.35">
      <c r="A348" s="164"/>
      <c r="B348" s="164"/>
      <c r="C348" s="164"/>
    </row>
    <row r="349" spans="1:3" ht="14.5" x14ac:dyDescent="0.35">
      <c r="A349" s="164"/>
      <c r="B349" s="164"/>
      <c r="C349" s="164"/>
    </row>
    <row r="350" spans="1:3" ht="14.5" x14ac:dyDescent="0.35">
      <c r="A350" s="164"/>
      <c r="B350" s="164"/>
      <c r="C350" s="164"/>
    </row>
    <row r="351" spans="1:3" ht="14.5" x14ac:dyDescent="0.35">
      <c r="A351" s="164"/>
      <c r="B351" s="164"/>
      <c r="C351" s="164"/>
    </row>
    <row r="352" spans="1:3" ht="14.5" x14ac:dyDescent="0.35">
      <c r="A352" s="164"/>
      <c r="B352" s="164"/>
      <c r="C352" s="164"/>
    </row>
    <row r="353" spans="1:3" ht="14.5" x14ac:dyDescent="0.35">
      <c r="A353" s="164"/>
      <c r="B353" s="164"/>
      <c r="C353" s="164"/>
    </row>
    <row r="354" spans="1:3" ht="14.5" x14ac:dyDescent="0.35">
      <c r="A354" s="164"/>
      <c r="B354" s="164"/>
      <c r="C354" s="164"/>
    </row>
    <row r="355" spans="1:3" ht="14.5" x14ac:dyDescent="0.35">
      <c r="A355" s="164"/>
      <c r="B355" s="164"/>
      <c r="C355" s="164"/>
    </row>
    <row r="356" spans="1:3" ht="14.5" x14ac:dyDescent="0.35">
      <c r="A356" s="164"/>
      <c r="B356" s="164"/>
      <c r="C356" s="164"/>
    </row>
    <row r="357" spans="1:3" ht="14.5" x14ac:dyDescent="0.35">
      <c r="A357" s="164"/>
      <c r="B357" s="164"/>
      <c r="C357" s="164"/>
    </row>
    <row r="358" spans="1:3" ht="14.5" x14ac:dyDescent="0.35">
      <c r="A358" s="164"/>
      <c r="B358" s="164"/>
      <c r="C358" s="164"/>
    </row>
    <row r="359" spans="1:3" ht="14.5" x14ac:dyDescent="0.35">
      <c r="A359" s="164"/>
      <c r="B359" s="164"/>
      <c r="C359" s="164"/>
    </row>
    <row r="360" spans="1:3" ht="14.5" x14ac:dyDescent="0.35">
      <c r="A360" s="164"/>
      <c r="B360" s="164"/>
      <c r="C360" s="164"/>
    </row>
    <row r="361" spans="1:3" ht="14.5" x14ac:dyDescent="0.35">
      <c r="A361" s="164"/>
      <c r="B361" s="164"/>
      <c r="C361" s="164"/>
    </row>
    <row r="362" spans="1:3" ht="14.5" x14ac:dyDescent="0.35">
      <c r="A362" s="164"/>
      <c r="B362" s="164"/>
      <c r="C362" s="164"/>
    </row>
    <row r="363" spans="1:3" ht="14.5" x14ac:dyDescent="0.35">
      <c r="A363" s="164"/>
      <c r="B363" s="164"/>
      <c r="C363" s="164"/>
    </row>
    <row r="364" spans="1:3" ht="14.5" x14ac:dyDescent="0.35">
      <c r="A364" s="164"/>
      <c r="B364" s="164"/>
      <c r="C364" s="164"/>
    </row>
    <row r="365" spans="1:3" ht="14.5" x14ac:dyDescent="0.35">
      <c r="A365" s="164"/>
      <c r="B365" s="164"/>
      <c r="C365" s="164"/>
    </row>
    <row r="366" spans="1:3" ht="14.5" x14ac:dyDescent="0.35">
      <c r="A366" s="164"/>
      <c r="B366" s="164"/>
      <c r="C366" s="164"/>
    </row>
    <row r="367" spans="1:3" ht="14.5" x14ac:dyDescent="0.35">
      <c r="A367" s="164"/>
      <c r="B367" s="164"/>
      <c r="C367" s="164"/>
    </row>
    <row r="368" spans="1:3" ht="14.5" x14ac:dyDescent="0.35">
      <c r="A368" s="164"/>
      <c r="B368" s="164"/>
      <c r="C368" s="164"/>
    </row>
    <row r="369" spans="1:3" ht="14.5" x14ac:dyDescent="0.35">
      <c r="A369" s="164"/>
      <c r="B369" s="164"/>
      <c r="C369" s="164"/>
    </row>
    <row r="370" spans="1:3" ht="14.5" x14ac:dyDescent="0.35">
      <c r="A370" s="164"/>
      <c r="B370" s="164"/>
      <c r="C370" s="164"/>
    </row>
    <row r="371" spans="1:3" ht="14.5" x14ac:dyDescent="0.35">
      <c r="A371" s="164"/>
      <c r="B371" s="164"/>
      <c r="C371" s="164"/>
    </row>
    <row r="372" spans="1:3" ht="14.5" x14ac:dyDescent="0.35">
      <c r="A372" s="164"/>
      <c r="B372" s="164"/>
      <c r="C372" s="164"/>
    </row>
    <row r="373" spans="1:3" ht="14.5" x14ac:dyDescent="0.35">
      <c r="A373" s="164"/>
      <c r="B373" s="164"/>
      <c r="C373" s="164"/>
    </row>
    <row r="374" spans="1:3" ht="14.5" x14ac:dyDescent="0.35">
      <c r="A374" s="164"/>
      <c r="B374" s="164"/>
      <c r="C374" s="164"/>
    </row>
    <row r="375" spans="1:3" ht="14.5" x14ac:dyDescent="0.35">
      <c r="A375" s="164"/>
      <c r="B375" s="164"/>
      <c r="C375" s="164"/>
    </row>
    <row r="376" spans="1:3" ht="14.5" x14ac:dyDescent="0.35">
      <c r="A376" s="164"/>
      <c r="B376" s="164"/>
      <c r="C376" s="164"/>
    </row>
    <row r="377" spans="1:3" ht="14.5" x14ac:dyDescent="0.35">
      <c r="A377" s="164"/>
      <c r="B377" s="164"/>
      <c r="C377" s="164"/>
    </row>
    <row r="378" spans="1:3" ht="14.5" x14ac:dyDescent="0.35">
      <c r="A378" s="164"/>
      <c r="B378" s="164"/>
      <c r="C378" s="164"/>
    </row>
    <row r="379" spans="1:3" ht="14.5" x14ac:dyDescent="0.35">
      <c r="A379" s="164"/>
      <c r="B379" s="164"/>
      <c r="C379" s="164"/>
    </row>
    <row r="380" spans="1:3" ht="14.5" x14ac:dyDescent="0.35">
      <c r="A380" s="164"/>
      <c r="B380" s="164"/>
      <c r="C380" s="164"/>
    </row>
    <row r="381" spans="1:3" ht="14.5" x14ac:dyDescent="0.35">
      <c r="A381" s="164"/>
      <c r="B381" s="164"/>
      <c r="C381" s="164"/>
    </row>
    <row r="382" spans="1:3" ht="14.5" x14ac:dyDescent="0.35">
      <c r="A382" s="164"/>
      <c r="B382" s="164"/>
      <c r="C382" s="164"/>
    </row>
    <row r="383" spans="1:3" ht="14.5" x14ac:dyDescent="0.35">
      <c r="A383" s="164"/>
      <c r="B383" s="164"/>
      <c r="C383" s="164"/>
    </row>
    <row r="384" spans="1:3" ht="14.5" x14ac:dyDescent="0.35">
      <c r="A384" s="164"/>
      <c r="B384" s="164"/>
      <c r="C384" s="164"/>
    </row>
    <row r="385" spans="1:3" ht="14.5" x14ac:dyDescent="0.35">
      <c r="A385" s="164"/>
      <c r="B385" s="164"/>
      <c r="C385" s="164"/>
    </row>
    <row r="386" spans="1:3" ht="14.5" x14ac:dyDescent="0.35">
      <c r="A386" s="164"/>
      <c r="B386" s="164"/>
      <c r="C386" s="164"/>
    </row>
    <row r="387" spans="1:3" ht="14.5" x14ac:dyDescent="0.35">
      <c r="A387" s="164"/>
      <c r="B387" s="164"/>
      <c r="C387" s="164"/>
    </row>
    <row r="388" spans="1:3" ht="14.5" x14ac:dyDescent="0.35">
      <c r="A388" s="164"/>
      <c r="B388" s="164"/>
      <c r="C388" s="164"/>
    </row>
    <row r="389" spans="1:3" ht="14.5" x14ac:dyDescent="0.35">
      <c r="A389" s="164"/>
      <c r="B389" s="164"/>
      <c r="C389" s="164"/>
    </row>
    <row r="390" spans="1:3" ht="14.5" x14ac:dyDescent="0.35">
      <c r="A390" s="164"/>
      <c r="B390" s="164"/>
      <c r="C390" s="164"/>
    </row>
    <row r="391" spans="1:3" ht="14.5" x14ac:dyDescent="0.35">
      <c r="A391" s="164"/>
      <c r="B391" s="164"/>
      <c r="C391" s="164"/>
    </row>
    <row r="392" spans="1:3" ht="14.5" x14ac:dyDescent="0.35">
      <c r="A392" s="164"/>
      <c r="B392" s="164"/>
      <c r="C392" s="164"/>
    </row>
    <row r="393" spans="1:3" ht="14.5" x14ac:dyDescent="0.35">
      <c r="A393" s="164"/>
      <c r="B393" s="164"/>
      <c r="C393" s="164"/>
    </row>
    <row r="394" spans="1:3" ht="14.5" x14ac:dyDescent="0.35">
      <c r="A394" s="164"/>
      <c r="B394" s="164"/>
      <c r="C394" s="164"/>
    </row>
    <row r="395" spans="1:3" ht="14.5" x14ac:dyDescent="0.35">
      <c r="A395" s="164"/>
      <c r="B395" s="164"/>
      <c r="C395" s="164"/>
    </row>
    <row r="396" spans="1:3" ht="14.5" x14ac:dyDescent="0.35">
      <c r="A396" s="164"/>
      <c r="B396" s="164"/>
      <c r="C396" s="164"/>
    </row>
    <row r="397" spans="1:3" ht="14.5" x14ac:dyDescent="0.35">
      <c r="A397" s="164"/>
      <c r="B397" s="164"/>
      <c r="C397" s="164"/>
    </row>
    <row r="398" spans="1:3" ht="14.5" x14ac:dyDescent="0.35">
      <c r="A398" s="164"/>
      <c r="B398" s="164"/>
      <c r="C398" s="164"/>
    </row>
    <row r="399" spans="1:3" ht="14.5" x14ac:dyDescent="0.35">
      <c r="A399" s="164"/>
      <c r="B399" s="164"/>
      <c r="C399" s="164"/>
    </row>
    <row r="400" spans="1:3" ht="14.5" x14ac:dyDescent="0.35">
      <c r="A400" s="164"/>
      <c r="B400" s="164"/>
      <c r="C400" s="164"/>
    </row>
    <row r="401" spans="1:3" ht="14.5" x14ac:dyDescent="0.35">
      <c r="A401" s="164"/>
      <c r="B401" s="164"/>
      <c r="C401" s="164"/>
    </row>
    <row r="402" spans="1:3" ht="14.5" x14ac:dyDescent="0.35">
      <c r="A402" s="164"/>
      <c r="B402" s="164"/>
      <c r="C402" s="164"/>
    </row>
    <row r="403" spans="1:3" ht="14.5" x14ac:dyDescent="0.35">
      <c r="A403" s="164"/>
      <c r="B403" s="164"/>
      <c r="C403" s="164"/>
    </row>
    <row r="404" spans="1:3" ht="14.5" x14ac:dyDescent="0.35">
      <c r="A404" s="164"/>
      <c r="B404" s="164"/>
      <c r="C404" s="164"/>
    </row>
    <row r="405" spans="1:3" ht="14.5" x14ac:dyDescent="0.35">
      <c r="A405" s="164"/>
      <c r="B405" s="164"/>
      <c r="C405" s="164"/>
    </row>
    <row r="406" spans="1:3" ht="14.5" x14ac:dyDescent="0.35">
      <c r="A406" s="164"/>
      <c r="B406" s="164"/>
      <c r="C406" s="164"/>
    </row>
    <row r="407" spans="1:3" ht="14.5" x14ac:dyDescent="0.35">
      <c r="A407" s="164"/>
      <c r="B407" s="164"/>
      <c r="C407" s="164"/>
    </row>
    <row r="408" spans="1:3" ht="14.5" x14ac:dyDescent="0.35">
      <c r="A408" s="164"/>
      <c r="B408" s="164"/>
      <c r="C408" s="164"/>
    </row>
    <row r="409" spans="1:3" ht="14.5" x14ac:dyDescent="0.35">
      <c r="A409" s="164"/>
      <c r="B409" s="164"/>
      <c r="C409" s="164"/>
    </row>
    <row r="410" spans="1:3" ht="14.5" x14ac:dyDescent="0.35">
      <c r="A410" s="164"/>
      <c r="B410" s="164"/>
      <c r="C410" s="164"/>
    </row>
    <row r="411" spans="1:3" ht="14.5" x14ac:dyDescent="0.35">
      <c r="A411" s="164"/>
      <c r="B411" s="164"/>
      <c r="C411" s="164"/>
    </row>
    <row r="412" spans="1:3" ht="14.5" x14ac:dyDescent="0.35">
      <c r="A412" s="164"/>
      <c r="B412" s="164"/>
      <c r="C412" s="164"/>
    </row>
    <row r="413" spans="1:3" ht="14.5" x14ac:dyDescent="0.35">
      <c r="A413" s="164"/>
      <c r="B413" s="164"/>
      <c r="C413" s="164"/>
    </row>
    <row r="414" spans="1:3" ht="14.5" x14ac:dyDescent="0.35">
      <c r="A414" s="164"/>
      <c r="B414" s="164"/>
      <c r="C414" s="164"/>
    </row>
    <row r="415" spans="1:3" ht="14.5" x14ac:dyDescent="0.35">
      <c r="A415" s="164"/>
      <c r="B415" s="164"/>
      <c r="C415" s="164"/>
    </row>
    <row r="416" spans="1:3" ht="14.5" x14ac:dyDescent="0.35">
      <c r="A416" s="164"/>
      <c r="B416" s="164"/>
      <c r="C416" s="164"/>
    </row>
    <row r="417" spans="1:3" ht="14.5" x14ac:dyDescent="0.35">
      <c r="A417" s="164"/>
      <c r="B417" s="164"/>
      <c r="C417" s="164"/>
    </row>
    <row r="418" spans="1:3" ht="14.5" x14ac:dyDescent="0.35">
      <c r="A418" s="164"/>
      <c r="B418" s="164"/>
      <c r="C418" s="164"/>
    </row>
    <row r="419" spans="1:3" ht="14.5" x14ac:dyDescent="0.35">
      <c r="A419" s="164"/>
      <c r="B419" s="164"/>
      <c r="C419" s="164"/>
    </row>
    <row r="420" spans="1:3" ht="14.5" x14ac:dyDescent="0.35">
      <c r="A420" s="164"/>
      <c r="B420" s="164"/>
      <c r="C420" s="164"/>
    </row>
    <row r="421" spans="1:3" ht="14.5" x14ac:dyDescent="0.35">
      <c r="A421" s="164"/>
      <c r="B421" s="164"/>
      <c r="C421" s="164"/>
    </row>
    <row r="422" spans="1:3" ht="14.5" x14ac:dyDescent="0.35">
      <c r="A422" s="164"/>
      <c r="B422" s="164"/>
      <c r="C422" s="164"/>
    </row>
    <row r="423" spans="1:3" ht="14.5" x14ac:dyDescent="0.35">
      <c r="A423" s="164"/>
      <c r="B423" s="164"/>
      <c r="C423" s="164"/>
    </row>
    <row r="424" spans="1:3" ht="14.5" x14ac:dyDescent="0.35">
      <c r="A424" s="164"/>
      <c r="B424" s="164"/>
      <c r="C424" s="164"/>
    </row>
    <row r="425" spans="1:3" ht="14.5" x14ac:dyDescent="0.35">
      <c r="A425" s="164"/>
      <c r="B425" s="164"/>
      <c r="C425" s="164"/>
    </row>
    <row r="426" spans="1:3" ht="14.5" x14ac:dyDescent="0.35">
      <c r="A426" s="164"/>
      <c r="B426" s="164"/>
      <c r="C426" s="164"/>
    </row>
    <row r="427" spans="1:3" ht="14.5" x14ac:dyDescent="0.35">
      <c r="A427" s="164"/>
      <c r="B427" s="164"/>
      <c r="C427" s="164"/>
    </row>
    <row r="428" spans="1:3" ht="14.5" x14ac:dyDescent="0.35">
      <c r="A428" s="164"/>
      <c r="B428" s="164"/>
      <c r="C428" s="164"/>
    </row>
    <row r="429" spans="1:3" ht="14.5" x14ac:dyDescent="0.35">
      <c r="A429" s="164"/>
      <c r="B429" s="164"/>
      <c r="C429" s="164"/>
    </row>
    <row r="430" spans="1:3" ht="14.5" x14ac:dyDescent="0.35">
      <c r="A430" s="164"/>
      <c r="B430" s="164"/>
      <c r="C430" s="164"/>
    </row>
    <row r="431" spans="1:3" ht="14.5" x14ac:dyDescent="0.35">
      <c r="A431" s="164"/>
      <c r="B431" s="164"/>
      <c r="C431" s="164"/>
    </row>
    <row r="432" spans="1:3" ht="14.5" x14ac:dyDescent="0.35">
      <c r="A432" s="164"/>
      <c r="B432" s="164"/>
      <c r="C432" s="164"/>
    </row>
    <row r="433" spans="1:3" ht="14.5" x14ac:dyDescent="0.35">
      <c r="A433" s="164"/>
      <c r="B433" s="164"/>
      <c r="C433" s="164"/>
    </row>
    <row r="434" spans="1:3" ht="14.5" x14ac:dyDescent="0.35">
      <c r="A434" s="164"/>
      <c r="B434" s="164"/>
      <c r="C434" s="164"/>
    </row>
    <row r="435" spans="1:3" ht="14.5" x14ac:dyDescent="0.35">
      <c r="A435" s="164"/>
      <c r="B435" s="164"/>
      <c r="C435" s="164"/>
    </row>
    <row r="436" spans="1:3" ht="14.5" x14ac:dyDescent="0.35">
      <c r="A436" s="164"/>
      <c r="B436" s="164"/>
      <c r="C436" s="164"/>
    </row>
    <row r="437" spans="1:3" ht="14.5" x14ac:dyDescent="0.35">
      <c r="A437" s="164"/>
      <c r="B437" s="164"/>
      <c r="C437" s="164"/>
    </row>
    <row r="438" spans="1:3" ht="14.5" x14ac:dyDescent="0.35">
      <c r="A438" s="164"/>
      <c r="B438" s="164"/>
      <c r="C438" s="164"/>
    </row>
    <row r="439" spans="1:3" ht="14.5" x14ac:dyDescent="0.35">
      <c r="A439" s="164"/>
      <c r="B439" s="164"/>
      <c r="C439" s="164"/>
    </row>
    <row r="440" spans="1:3" ht="14.5" x14ac:dyDescent="0.35">
      <c r="A440" s="164"/>
      <c r="B440" s="164"/>
      <c r="C440" s="164"/>
    </row>
    <row r="441" spans="1:3" ht="14.5" x14ac:dyDescent="0.35">
      <c r="A441" s="164"/>
      <c r="B441" s="164"/>
      <c r="C441" s="164"/>
    </row>
    <row r="442" spans="1:3" ht="14.5" x14ac:dyDescent="0.35">
      <c r="A442" s="164"/>
      <c r="B442" s="164"/>
      <c r="C442" s="164"/>
    </row>
    <row r="443" spans="1:3" ht="14.5" x14ac:dyDescent="0.35">
      <c r="A443" s="164"/>
      <c r="B443" s="164"/>
      <c r="C443" s="164"/>
    </row>
    <row r="444" spans="1:3" ht="14.5" x14ac:dyDescent="0.35">
      <c r="A444" s="164"/>
      <c r="B444" s="164"/>
      <c r="C444" s="164"/>
    </row>
    <row r="445" spans="1:3" ht="14.5" x14ac:dyDescent="0.35">
      <c r="A445" s="164"/>
      <c r="B445" s="164"/>
      <c r="C445" s="164"/>
    </row>
    <row r="446" spans="1:3" ht="14.5" x14ac:dyDescent="0.35">
      <c r="A446" s="164"/>
      <c r="B446" s="164"/>
      <c r="C446" s="164"/>
    </row>
    <row r="447" spans="1:3" ht="14.5" x14ac:dyDescent="0.35">
      <c r="A447" s="164"/>
      <c r="B447" s="164"/>
      <c r="C447" s="164"/>
    </row>
    <row r="448" spans="1:3" ht="14.5" x14ac:dyDescent="0.35">
      <c r="A448" s="164"/>
      <c r="B448" s="164"/>
      <c r="C448" s="164"/>
    </row>
    <row r="449" spans="1:3" ht="14.5" x14ac:dyDescent="0.35">
      <c r="A449" s="164"/>
      <c r="B449" s="164"/>
      <c r="C449" s="164"/>
    </row>
    <row r="450" spans="1:3" ht="14.5" x14ac:dyDescent="0.35">
      <c r="A450" s="164"/>
      <c r="B450" s="164"/>
      <c r="C450" s="164"/>
    </row>
    <row r="451" spans="1:3" ht="14.5" x14ac:dyDescent="0.35">
      <c r="A451" s="164"/>
      <c r="B451" s="164"/>
      <c r="C451" s="164"/>
    </row>
    <row r="452" spans="1:3" ht="14.5" x14ac:dyDescent="0.35">
      <c r="A452" s="164"/>
      <c r="B452" s="164"/>
      <c r="C452" s="164"/>
    </row>
    <row r="453" spans="1:3" ht="14.5" x14ac:dyDescent="0.35">
      <c r="A453" s="164"/>
      <c r="B453" s="164"/>
      <c r="C453" s="164"/>
    </row>
    <row r="454" spans="1:3" ht="14.5" x14ac:dyDescent="0.35">
      <c r="A454" s="164"/>
      <c r="B454" s="164"/>
      <c r="C454" s="164"/>
    </row>
    <row r="455" spans="1:3" ht="14.5" x14ac:dyDescent="0.35">
      <c r="A455" s="164"/>
      <c r="B455" s="164"/>
      <c r="C455" s="164"/>
    </row>
    <row r="456" spans="1:3" ht="14.5" x14ac:dyDescent="0.35">
      <c r="A456" s="164"/>
      <c r="B456" s="164"/>
      <c r="C456" s="164"/>
    </row>
    <row r="457" spans="1:3" ht="14.5" x14ac:dyDescent="0.35">
      <c r="A457" s="164"/>
      <c r="B457" s="164"/>
      <c r="C457" s="164"/>
    </row>
    <row r="458" spans="1:3" ht="14.5" x14ac:dyDescent="0.35">
      <c r="A458" s="164"/>
      <c r="B458" s="164"/>
      <c r="C458" s="164"/>
    </row>
    <row r="459" spans="1:3" ht="14.5" x14ac:dyDescent="0.35">
      <c r="A459" s="164"/>
      <c r="B459" s="164"/>
      <c r="C459" s="164"/>
    </row>
    <row r="460" spans="1:3" ht="14.5" x14ac:dyDescent="0.35">
      <c r="A460" s="164"/>
      <c r="B460" s="164"/>
      <c r="C460" s="164"/>
    </row>
    <row r="461" spans="1:3" ht="14.5" x14ac:dyDescent="0.35">
      <c r="A461" s="164"/>
      <c r="B461" s="164"/>
      <c r="C461" s="164"/>
    </row>
    <row r="462" spans="1:3" ht="14.5" x14ac:dyDescent="0.35">
      <c r="A462" s="164"/>
      <c r="B462" s="164"/>
      <c r="C462" s="164"/>
    </row>
    <row r="463" spans="1:3" ht="14.5" x14ac:dyDescent="0.35">
      <c r="A463" s="164"/>
      <c r="B463" s="164"/>
      <c r="C463" s="164"/>
    </row>
    <row r="464" spans="1:3" ht="14.5" x14ac:dyDescent="0.35">
      <c r="A464" s="164"/>
      <c r="B464" s="164"/>
      <c r="C464" s="164"/>
    </row>
    <row r="465" spans="1:3" ht="14.5" x14ac:dyDescent="0.35">
      <c r="A465" s="164"/>
      <c r="B465" s="164"/>
      <c r="C465" s="164"/>
    </row>
    <row r="466" spans="1:3" ht="14.5" x14ac:dyDescent="0.35">
      <c r="A466" s="164"/>
      <c r="B466" s="164"/>
      <c r="C466" s="164"/>
    </row>
    <row r="467" spans="1:3" ht="14.5" x14ac:dyDescent="0.35">
      <c r="A467" s="164"/>
      <c r="B467" s="164"/>
      <c r="C467" s="164"/>
    </row>
    <row r="468" spans="1:3" ht="14.5" x14ac:dyDescent="0.35">
      <c r="A468" s="164"/>
      <c r="B468" s="164"/>
      <c r="C468" s="164"/>
    </row>
    <row r="469" spans="1:3" ht="14.5" x14ac:dyDescent="0.35">
      <c r="A469" s="164"/>
      <c r="B469" s="164"/>
      <c r="C469" s="164"/>
    </row>
    <row r="470" spans="1:3" ht="14.5" x14ac:dyDescent="0.35">
      <c r="A470" s="164"/>
      <c r="B470" s="164"/>
      <c r="C470" s="164"/>
    </row>
    <row r="471" spans="1:3" ht="14.5" x14ac:dyDescent="0.35">
      <c r="A471" s="164"/>
      <c r="B471" s="164"/>
      <c r="C471" s="164"/>
    </row>
    <row r="472" spans="1:3" ht="14.5" x14ac:dyDescent="0.35">
      <c r="A472" s="164"/>
      <c r="B472" s="164"/>
      <c r="C472" s="164"/>
    </row>
    <row r="473" spans="1:3" ht="14.5" x14ac:dyDescent="0.35">
      <c r="A473" s="164"/>
      <c r="B473" s="164"/>
      <c r="C473" s="164"/>
    </row>
    <row r="474" spans="1:3" ht="14.5" x14ac:dyDescent="0.35">
      <c r="A474" s="164"/>
      <c r="B474" s="164"/>
      <c r="C474" s="164"/>
    </row>
    <row r="475" spans="1:3" ht="14.5" x14ac:dyDescent="0.35">
      <c r="A475" s="164"/>
      <c r="B475" s="164"/>
      <c r="C475" s="164"/>
    </row>
    <row r="476" spans="1:3" ht="14.5" x14ac:dyDescent="0.35">
      <c r="A476" s="164"/>
      <c r="B476" s="164"/>
      <c r="C476" s="164"/>
    </row>
    <row r="477" spans="1:3" ht="14.5" x14ac:dyDescent="0.35">
      <c r="A477" s="164"/>
      <c r="B477" s="164"/>
      <c r="C477" s="164"/>
    </row>
    <row r="478" spans="1:3" ht="14.5" x14ac:dyDescent="0.35">
      <c r="A478" s="164"/>
      <c r="B478" s="164"/>
      <c r="C478" s="164"/>
    </row>
    <row r="479" spans="1:3" ht="14.5" x14ac:dyDescent="0.35">
      <c r="A479" s="164"/>
      <c r="B479" s="164"/>
      <c r="C479" s="164"/>
    </row>
    <row r="480" spans="1:3" ht="14.5" x14ac:dyDescent="0.35">
      <c r="A480" s="164"/>
      <c r="B480" s="164"/>
      <c r="C480" s="164"/>
    </row>
    <row r="481" spans="1:3" ht="14.5" x14ac:dyDescent="0.35">
      <c r="A481" s="164"/>
      <c r="B481" s="164"/>
      <c r="C481" s="164"/>
    </row>
    <row r="482" spans="1:3" ht="14.5" x14ac:dyDescent="0.35">
      <c r="A482" s="164"/>
      <c r="B482" s="164"/>
      <c r="C482" s="164"/>
    </row>
    <row r="483" spans="1:3" ht="14.5" x14ac:dyDescent="0.35">
      <c r="A483" s="164"/>
      <c r="B483" s="164"/>
      <c r="C483" s="164"/>
    </row>
    <row r="484" spans="1:3" ht="14.5" x14ac:dyDescent="0.35">
      <c r="A484" s="164"/>
      <c r="B484" s="164"/>
      <c r="C484" s="164"/>
    </row>
    <row r="485" spans="1:3" ht="14.5" x14ac:dyDescent="0.35">
      <c r="A485" s="164"/>
      <c r="B485" s="164"/>
      <c r="C485" s="164"/>
    </row>
    <row r="486" spans="1:3" ht="14.5" x14ac:dyDescent="0.35">
      <c r="A486" s="164"/>
      <c r="B486" s="164"/>
      <c r="C486" s="164"/>
    </row>
    <row r="487" spans="1:3" ht="14.5" x14ac:dyDescent="0.35">
      <c r="A487" s="164"/>
      <c r="B487" s="164"/>
      <c r="C487" s="164"/>
    </row>
    <row r="488" spans="1:3" ht="14.5" x14ac:dyDescent="0.35">
      <c r="A488" s="164"/>
      <c r="B488" s="164"/>
      <c r="C488" s="164"/>
    </row>
    <row r="489" spans="1:3" ht="14.5" x14ac:dyDescent="0.35">
      <c r="A489" s="164"/>
      <c r="B489" s="164"/>
      <c r="C489" s="164"/>
    </row>
    <row r="490" spans="1:3" ht="14.5" x14ac:dyDescent="0.35">
      <c r="A490" s="164"/>
      <c r="B490" s="164"/>
      <c r="C490" s="164"/>
    </row>
    <row r="491" spans="1:3" ht="14.5" x14ac:dyDescent="0.35">
      <c r="A491" s="164"/>
      <c r="B491" s="164"/>
      <c r="C491" s="164"/>
    </row>
    <row r="492" spans="1:3" ht="14.5" x14ac:dyDescent="0.35">
      <c r="A492" s="164"/>
      <c r="B492" s="164"/>
      <c r="C492" s="164"/>
    </row>
    <row r="493" spans="1:3" ht="14.5" x14ac:dyDescent="0.35">
      <c r="A493" s="164"/>
      <c r="B493" s="164"/>
      <c r="C493" s="164"/>
    </row>
    <row r="494" spans="1:3" ht="14.5" x14ac:dyDescent="0.35">
      <c r="A494" s="164"/>
      <c r="B494" s="164"/>
      <c r="C494" s="164"/>
    </row>
    <row r="495" spans="1:3" ht="14.5" x14ac:dyDescent="0.35">
      <c r="A495" s="164"/>
      <c r="B495" s="164"/>
      <c r="C495" s="164"/>
    </row>
    <row r="496" spans="1:3" ht="14.5" x14ac:dyDescent="0.35">
      <c r="A496" s="164"/>
      <c r="B496" s="164"/>
      <c r="C496" s="164"/>
    </row>
    <row r="497" spans="1:3" ht="14.5" x14ac:dyDescent="0.35">
      <c r="A497" s="164"/>
      <c r="B497" s="164"/>
      <c r="C497" s="164"/>
    </row>
    <row r="498" spans="1:3" ht="14.5" x14ac:dyDescent="0.35">
      <c r="A498" s="164"/>
      <c r="B498" s="164"/>
      <c r="C498" s="164"/>
    </row>
    <row r="499" spans="1:3" ht="14.5" x14ac:dyDescent="0.35">
      <c r="A499" s="164"/>
      <c r="B499" s="164"/>
      <c r="C499" s="164"/>
    </row>
    <row r="500" spans="1:3" ht="14.5" x14ac:dyDescent="0.35">
      <c r="A500" s="164"/>
      <c r="B500" s="164"/>
      <c r="C500" s="164"/>
    </row>
    <row r="501" spans="1:3" ht="14.5" x14ac:dyDescent="0.35">
      <c r="A501" s="164"/>
      <c r="B501" s="164"/>
      <c r="C501" s="164"/>
    </row>
    <row r="502" spans="1:3" ht="14.5" x14ac:dyDescent="0.35">
      <c r="A502" s="164"/>
      <c r="B502" s="164"/>
      <c r="C502" s="164"/>
    </row>
    <row r="503" spans="1:3" ht="14.5" x14ac:dyDescent="0.35">
      <c r="A503" s="164"/>
      <c r="B503" s="164"/>
      <c r="C503" s="164"/>
    </row>
    <row r="504" spans="1:3" ht="14.5" x14ac:dyDescent="0.35">
      <c r="A504" s="164"/>
      <c r="B504" s="164"/>
      <c r="C504" s="164"/>
    </row>
    <row r="505" spans="1:3" ht="14.5" x14ac:dyDescent="0.35">
      <c r="A505" s="164"/>
      <c r="B505" s="164"/>
      <c r="C505" s="164"/>
    </row>
    <row r="506" spans="1:3" ht="14.5" x14ac:dyDescent="0.35">
      <c r="A506" s="164"/>
      <c r="B506" s="164"/>
      <c r="C506" s="164"/>
    </row>
    <row r="507" spans="1:3" ht="14.5" x14ac:dyDescent="0.35">
      <c r="A507" s="164"/>
      <c r="B507" s="164"/>
      <c r="C507" s="164"/>
    </row>
    <row r="508" spans="1:3" ht="14.5" x14ac:dyDescent="0.35">
      <c r="A508" s="164"/>
      <c r="B508" s="164"/>
      <c r="C508" s="164"/>
    </row>
    <row r="509" spans="1:3" ht="14.5" x14ac:dyDescent="0.35">
      <c r="A509" s="164"/>
      <c r="B509" s="164"/>
      <c r="C509" s="164"/>
    </row>
    <row r="510" spans="1:3" ht="14.5" x14ac:dyDescent="0.35">
      <c r="A510" s="164"/>
      <c r="B510" s="164"/>
      <c r="C510" s="164"/>
    </row>
    <row r="511" spans="1:3" ht="14.5" x14ac:dyDescent="0.35">
      <c r="A511" s="164"/>
      <c r="B511" s="164"/>
      <c r="C511" s="164"/>
    </row>
    <row r="512" spans="1:3" ht="14.5" x14ac:dyDescent="0.35">
      <c r="A512" s="164"/>
      <c r="B512" s="164"/>
      <c r="C512" s="164"/>
    </row>
    <row r="513" spans="1:3" ht="14.5" x14ac:dyDescent="0.35">
      <c r="A513" s="164"/>
      <c r="B513" s="164"/>
      <c r="C513" s="164"/>
    </row>
    <row r="514" spans="1:3" ht="14.5" x14ac:dyDescent="0.35">
      <c r="A514" s="164"/>
      <c r="B514" s="164"/>
      <c r="C514" s="164"/>
    </row>
    <row r="515" spans="1:3" ht="14.5" x14ac:dyDescent="0.35">
      <c r="A515" s="164"/>
      <c r="B515" s="164"/>
      <c r="C515" s="164"/>
    </row>
    <row r="516" spans="1:3" ht="14.5" x14ac:dyDescent="0.35">
      <c r="A516" s="164"/>
      <c r="B516" s="164"/>
      <c r="C516" s="164"/>
    </row>
    <row r="517" spans="1:3" ht="14.5" x14ac:dyDescent="0.35">
      <c r="A517" s="164"/>
      <c r="B517" s="164"/>
      <c r="C517" s="164"/>
    </row>
    <row r="518" spans="1:3" ht="14.5" x14ac:dyDescent="0.35">
      <c r="A518" s="164"/>
      <c r="B518" s="164"/>
      <c r="C518" s="164"/>
    </row>
    <row r="519" spans="1:3" ht="14.5" x14ac:dyDescent="0.35">
      <c r="A519" s="164"/>
      <c r="B519" s="164"/>
      <c r="C519" s="164"/>
    </row>
    <row r="520" spans="1:3" ht="14.5" x14ac:dyDescent="0.35">
      <c r="A520" s="164"/>
      <c r="B520" s="164"/>
      <c r="C520" s="164"/>
    </row>
    <row r="521" spans="1:3" ht="14.5" x14ac:dyDescent="0.35">
      <c r="A521" s="164"/>
      <c r="B521" s="164"/>
      <c r="C521" s="164"/>
    </row>
    <row r="522" spans="1:3" ht="14.5" x14ac:dyDescent="0.35">
      <c r="A522" s="164"/>
      <c r="B522" s="164"/>
      <c r="C522" s="164"/>
    </row>
    <row r="523" spans="1:3" ht="14.5" x14ac:dyDescent="0.35">
      <c r="A523" s="164"/>
      <c r="B523" s="164"/>
      <c r="C523" s="164"/>
    </row>
    <row r="524" spans="1:3" ht="14.5" x14ac:dyDescent="0.35">
      <c r="A524" s="164"/>
      <c r="B524" s="164"/>
      <c r="C524" s="164"/>
    </row>
    <row r="525" spans="1:3" ht="14.5" x14ac:dyDescent="0.35">
      <c r="A525" s="164"/>
      <c r="B525" s="164"/>
      <c r="C525" s="164"/>
    </row>
    <row r="526" spans="1:3" ht="14.5" x14ac:dyDescent="0.35">
      <c r="A526" s="164"/>
      <c r="B526" s="164"/>
      <c r="C526" s="164"/>
    </row>
    <row r="527" spans="1:3" ht="14.5" x14ac:dyDescent="0.35">
      <c r="A527" s="164"/>
      <c r="B527" s="164"/>
      <c r="C527" s="164"/>
    </row>
    <row r="528" spans="1:3" ht="14.5" x14ac:dyDescent="0.35">
      <c r="A528" s="164"/>
      <c r="B528" s="164"/>
      <c r="C528" s="164"/>
    </row>
    <row r="529" spans="1:3" ht="14.5" x14ac:dyDescent="0.35">
      <c r="A529" s="164"/>
      <c r="B529" s="164"/>
      <c r="C529" s="164"/>
    </row>
    <row r="530" spans="1:3" ht="14.5" x14ac:dyDescent="0.35">
      <c r="A530" s="164"/>
      <c r="B530" s="164"/>
      <c r="C530" s="164"/>
    </row>
    <row r="531" spans="1:3" ht="14.5" x14ac:dyDescent="0.35">
      <c r="A531" s="164"/>
      <c r="B531" s="164"/>
      <c r="C531" s="164"/>
    </row>
    <row r="532" spans="1:3" ht="14.5" x14ac:dyDescent="0.35">
      <c r="A532" s="164"/>
      <c r="B532" s="164"/>
      <c r="C532" s="164"/>
    </row>
    <row r="533" spans="1:3" ht="14.5" x14ac:dyDescent="0.35">
      <c r="A533" s="164"/>
      <c r="B533" s="164"/>
      <c r="C533" s="164"/>
    </row>
    <row r="534" spans="1:3" ht="14.5" x14ac:dyDescent="0.35">
      <c r="A534" s="164"/>
      <c r="B534" s="164"/>
      <c r="C534" s="164"/>
    </row>
    <row r="535" spans="1:3" ht="14.5" x14ac:dyDescent="0.35">
      <c r="A535" s="164"/>
      <c r="B535" s="164"/>
      <c r="C535" s="164"/>
    </row>
    <row r="536" spans="1:3" ht="14.5" x14ac:dyDescent="0.35">
      <c r="A536" s="164"/>
      <c r="B536" s="164"/>
      <c r="C536" s="164"/>
    </row>
    <row r="537" spans="1:3" ht="14.5" x14ac:dyDescent="0.35">
      <c r="A537" s="164"/>
      <c r="B537" s="164"/>
      <c r="C537" s="164"/>
    </row>
    <row r="538" spans="1:3" ht="14.5" x14ac:dyDescent="0.35">
      <c r="A538" s="164"/>
      <c r="B538" s="164"/>
      <c r="C538" s="164"/>
    </row>
    <row r="539" spans="1:3" ht="14.5" x14ac:dyDescent="0.35">
      <c r="A539" s="164"/>
      <c r="B539" s="164"/>
      <c r="C539" s="164"/>
    </row>
    <row r="540" spans="1:3" ht="14.5" x14ac:dyDescent="0.35">
      <c r="A540" s="164"/>
      <c r="B540" s="164"/>
      <c r="C540" s="164"/>
    </row>
    <row r="541" spans="1:3" ht="14.5" x14ac:dyDescent="0.35">
      <c r="A541" s="164"/>
      <c r="B541" s="164"/>
      <c r="C541" s="164"/>
    </row>
    <row r="542" spans="1:3" ht="14.5" x14ac:dyDescent="0.35">
      <c r="A542" s="164"/>
      <c r="B542" s="164"/>
      <c r="C542" s="164"/>
    </row>
    <row r="543" spans="1:3" ht="14.5" x14ac:dyDescent="0.35">
      <c r="A543" s="164"/>
      <c r="B543" s="164"/>
      <c r="C543" s="164"/>
    </row>
    <row r="544" spans="1:3" ht="14.5" x14ac:dyDescent="0.35">
      <c r="A544" s="164"/>
      <c r="B544" s="164"/>
      <c r="C544" s="164"/>
    </row>
    <row r="545" spans="1:3" ht="14.5" x14ac:dyDescent="0.35">
      <c r="A545" s="164"/>
      <c r="B545" s="164"/>
      <c r="C545" s="164"/>
    </row>
    <row r="546" spans="1:3" ht="14.5" x14ac:dyDescent="0.35">
      <c r="A546" s="164"/>
      <c r="B546" s="164"/>
      <c r="C546" s="164"/>
    </row>
    <row r="547" spans="1:3" ht="14.5" x14ac:dyDescent="0.35">
      <c r="A547" s="164"/>
      <c r="B547" s="164"/>
      <c r="C547" s="164"/>
    </row>
    <row r="548" spans="1:3" ht="14.5" x14ac:dyDescent="0.35">
      <c r="A548" s="164"/>
      <c r="B548" s="164"/>
      <c r="C548" s="164"/>
    </row>
    <row r="549" spans="1:3" ht="14.5" x14ac:dyDescent="0.35">
      <c r="A549" s="164"/>
      <c r="B549" s="164"/>
      <c r="C549" s="164"/>
    </row>
    <row r="550" spans="1:3" ht="14.5" x14ac:dyDescent="0.35">
      <c r="A550" s="164"/>
      <c r="B550" s="164"/>
      <c r="C550" s="164"/>
    </row>
    <row r="551" spans="1:3" ht="14.5" x14ac:dyDescent="0.35">
      <c r="A551" s="164"/>
      <c r="B551" s="164"/>
      <c r="C551" s="164"/>
    </row>
    <row r="552" spans="1:3" ht="14.5" x14ac:dyDescent="0.35">
      <c r="A552" s="164"/>
      <c r="B552" s="164"/>
      <c r="C552" s="164"/>
    </row>
    <row r="553" spans="1:3" ht="14.5" x14ac:dyDescent="0.35">
      <c r="A553" s="164"/>
      <c r="B553" s="164"/>
      <c r="C553" s="164"/>
    </row>
    <row r="554" spans="1:3" ht="14.5" x14ac:dyDescent="0.35">
      <c r="A554" s="164"/>
      <c r="B554" s="164"/>
      <c r="C554" s="164"/>
    </row>
    <row r="555" spans="1:3" ht="14.5" x14ac:dyDescent="0.35">
      <c r="A555" s="164"/>
      <c r="B555" s="164"/>
      <c r="C555" s="164"/>
    </row>
    <row r="556" spans="1:3" ht="14.5" x14ac:dyDescent="0.35">
      <c r="A556" s="164"/>
      <c r="B556" s="164"/>
      <c r="C556" s="164"/>
    </row>
    <row r="557" spans="1:3" ht="14.5" x14ac:dyDescent="0.35">
      <c r="A557" s="164"/>
      <c r="B557" s="164"/>
      <c r="C557" s="164"/>
    </row>
    <row r="558" spans="1:3" ht="14.5" x14ac:dyDescent="0.35">
      <c r="A558" s="164"/>
      <c r="B558" s="164"/>
      <c r="C558" s="164"/>
    </row>
    <row r="559" spans="1:3" ht="14.5" x14ac:dyDescent="0.35">
      <c r="A559" s="164"/>
      <c r="B559" s="164"/>
      <c r="C559" s="164"/>
    </row>
    <row r="560" spans="1:3" ht="14.5" x14ac:dyDescent="0.35">
      <c r="A560" s="164"/>
      <c r="B560" s="164"/>
      <c r="C560" s="164"/>
    </row>
    <row r="561" spans="1:3" ht="14.5" x14ac:dyDescent="0.35">
      <c r="A561" s="164"/>
      <c r="B561" s="164"/>
      <c r="C561" s="164"/>
    </row>
    <row r="562" spans="1:3" ht="14.5" x14ac:dyDescent="0.35">
      <c r="A562" s="164"/>
      <c r="B562" s="164"/>
      <c r="C562" s="164"/>
    </row>
    <row r="563" spans="1:3" ht="14.5" x14ac:dyDescent="0.35">
      <c r="A563" s="164"/>
      <c r="B563" s="164"/>
      <c r="C563" s="164"/>
    </row>
    <row r="564" spans="1:3" ht="14.5" x14ac:dyDescent="0.35">
      <c r="A564" s="164"/>
      <c r="B564" s="164"/>
      <c r="C564" s="164"/>
    </row>
    <row r="565" spans="1:3" ht="14.5" x14ac:dyDescent="0.35">
      <c r="A565" s="164"/>
      <c r="B565" s="164"/>
      <c r="C565" s="164"/>
    </row>
    <row r="566" spans="1:3" ht="14.5" x14ac:dyDescent="0.35">
      <c r="A566" s="164"/>
      <c r="B566" s="164"/>
      <c r="C566" s="164"/>
    </row>
    <row r="567" spans="1:3" ht="14.5" x14ac:dyDescent="0.35">
      <c r="A567" s="164"/>
      <c r="B567" s="164"/>
      <c r="C567" s="164"/>
    </row>
    <row r="568" spans="1:3" ht="14.5" x14ac:dyDescent="0.35">
      <c r="A568" s="164"/>
      <c r="B568" s="164"/>
      <c r="C568" s="164"/>
    </row>
    <row r="569" spans="1:3" ht="14.5" x14ac:dyDescent="0.35">
      <c r="A569" s="164"/>
      <c r="B569" s="164"/>
      <c r="C569" s="164"/>
    </row>
    <row r="570" spans="1:3" ht="14.5" x14ac:dyDescent="0.35">
      <c r="A570" s="164"/>
      <c r="B570" s="164"/>
      <c r="C570" s="164"/>
    </row>
    <row r="571" spans="1:3" ht="14.5" x14ac:dyDescent="0.35">
      <c r="A571" s="164"/>
      <c r="B571" s="164"/>
      <c r="C571" s="164"/>
    </row>
    <row r="572" spans="1:3" ht="14.5" x14ac:dyDescent="0.35">
      <c r="A572" s="164"/>
      <c r="B572" s="164"/>
      <c r="C572" s="164"/>
    </row>
    <row r="573" spans="1:3" ht="14.5" x14ac:dyDescent="0.35">
      <c r="A573" s="164"/>
      <c r="B573" s="164"/>
      <c r="C573" s="164"/>
    </row>
    <row r="574" spans="1:3" ht="14.5" x14ac:dyDescent="0.35">
      <c r="A574" s="164"/>
      <c r="B574" s="164"/>
      <c r="C574" s="164"/>
    </row>
    <row r="575" spans="1:3" ht="14.5" x14ac:dyDescent="0.35">
      <c r="A575" s="164"/>
      <c r="B575" s="164"/>
      <c r="C575" s="164"/>
    </row>
    <row r="576" spans="1:3" ht="14.5" x14ac:dyDescent="0.35">
      <c r="A576" s="164"/>
      <c r="B576" s="164"/>
      <c r="C576" s="164"/>
    </row>
    <row r="577" spans="1:3" ht="14.5" x14ac:dyDescent="0.35">
      <c r="A577" s="164"/>
      <c r="B577" s="164"/>
      <c r="C577" s="164"/>
    </row>
    <row r="578" spans="1:3" ht="14.5" x14ac:dyDescent="0.35">
      <c r="A578" s="164"/>
      <c r="B578" s="164"/>
      <c r="C578" s="164"/>
    </row>
    <row r="579" spans="1:3" ht="14.5" x14ac:dyDescent="0.35">
      <c r="A579" s="164"/>
      <c r="B579" s="164"/>
      <c r="C579" s="164"/>
    </row>
    <row r="580" spans="1:3" ht="14.5" x14ac:dyDescent="0.35">
      <c r="A580" s="164"/>
      <c r="B580" s="164"/>
      <c r="C580" s="164"/>
    </row>
    <row r="581" spans="1:3" ht="14.5" x14ac:dyDescent="0.35">
      <c r="A581" s="164"/>
      <c r="B581" s="164"/>
      <c r="C581" s="164"/>
    </row>
    <row r="582" spans="1:3" ht="14.5" x14ac:dyDescent="0.35">
      <c r="A582" s="164"/>
      <c r="B582" s="164"/>
      <c r="C582" s="164"/>
    </row>
    <row r="583" spans="1:3" ht="14.5" x14ac:dyDescent="0.35">
      <c r="A583" s="164"/>
      <c r="B583" s="164"/>
      <c r="C583" s="164"/>
    </row>
    <row r="584" spans="1:3" ht="14.5" x14ac:dyDescent="0.35">
      <c r="A584" s="164"/>
      <c r="B584" s="164"/>
      <c r="C584" s="164"/>
    </row>
    <row r="585" spans="1:3" ht="14.5" x14ac:dyDescent="0.35">
      <c r="A585" s="164"/>
      <c r="B585" s="164"/>
      <c r="C585" s="164"/>
    </row>
    <row r="586" spans="1:3" ht="14.5" x14ac:dyDescent="0.35">
      <c r="A586" s="164"/>
      <c r="B586" s="164"/>
      <c r="C586" s="164"/>
    </row>
    <row r="587" spans="1:3" ht="14.5" x14ac:dyDescent="0.35">
      <c r="A587" s="164"/>
      <c r="B587" s="164"/>
      <c r="C587" s="164"/>
    </row>
    <row r="588" spans="1:3" ht="14.5" x14ac:dyDescent="0.35">
      <c r="A588" s="164"/>
      <c r="B588" s="164"/>
      <c r="C588" s="164"/>
    </row>
    <row r="589" spans="1:3" ht="14.5" x14ac:dyDescent="0.35">
      <c r="A589" s="164"/>
      <c r="B589" s="164"/>
      <c r="C589" s="164"/>
    </row>
    <row r="590" spans="1:3" ht="14.5" x14ac:dyDescent="0.35">
      <c r="A590" s="164"/>
      <c r="B590" s="164"/>
      <c r="C590" s="164"/>
    </row>
    <row r="591" spans="1:3" ht="14.5" x14ac:dyDescent="0.35">
      <c r="A591" s="164"/>
      <c r="B591" s="164"/>
      <c r="C591" s="164"/>
    </row>
    <row r="592" spans="1:3" ht="14.5" x14ac:dyDescent="0.35">
      <c r="A592" s="164"/>
      <c r="B592" s="164"/>
      <c r="C592" s="164"/>
    </row>
    <row r="593" spans="1:3" ht="14.5" x14ac:dyDescent="0.35">
      <c r="A593" s="164"/>
      <c r="B593" s="164"/>
      <c r="C593" s="164"/>
    </row>
    <row r="594" spans="1:3" ht="14.5" x14ac:dyDescent="0.35">
      <c r="A594" s="164"/>
      <c r="B594" s="164"/>
      <c r="C594" s="164"/>
    </row>
    <row r="595" spans="1:3" ht="14.5" x14ac:dyDescent="0.35">
      <c r="A595" s="164"/>
      <c r="B595" s="164"/>
      <c r="C595" s="164"/>
    </row>
    <row r="596" spans="1:3" ht="14.5" x14ac:dyDescent="0.35">
      <c r="A596" s="164"/>
      <c r="B596" s="164"/>
      <c r="C596" s="164"/>
    </row>
    <row r="597" spans="1:3" ht="14.5" x14ac:dyDescent="0.35">
      <c r="A597" s="164"/>
      <c r="B597" s="164"/>
      <c r="C597" s="164"/>
    </row>
    <row r="598" spans="1:3" ht="14.5" x14ac:dyDescent="0.35">
      <c r="A598" s="164"/>
      <c r="B598" s="164"/>
      <c r="C598" s="164"/>
    </row>
    <row r="599" spans="1:3" ht="14.5" x14ac:dyDescent="0.35">
      <c r="A599" s="164"/>
      <c r="B599" s="164"/>
      <c r="C599" s="164"/>
    </row>
    <row r="600" spans="1:3" ht="14.5" x14ac:dyDescent="0.35">
      <c r="A600" s="164"/>
      <c r="B600" s="164"/>
      <c r="C600" s="164"/>
    </row>
    <row r="601" spans="1:3" ht="14.5" x14ac:dyDescent="0.35">
      <c r="A601" s="164"/>
      <c r="B601" s="164"/>
      <c r="C601" s="164"/>
    </row>
    <row r="602" spans="1:3" ht="14.5" x14ac:dyDescent="0.35">
      <c r="A602" s="164"/>
      <c r="B602" s="164"/>
      <c r="C602" s="164"/>
    </row>
    <row r="603" spans="1:3" ht="14.5" x14ac:dyDescent="0.35">
      <c r="A603" s="164"/>
      <c r="B603" s="164"/>
      <c r="C603" s="164"/>
    </row>
    <row r="604" spans="1:3" ht="14.5" x14ac:dyDescent="0.35">
      <c r="A604" s="164"/>
      <c r="B604" s="164"/>
      <c r="C604" s="164"/>
    </row>
    <row r="605" spans="1:3" ht="14.5" x14ac:dyDescent="0.35">
      <c r="A605" s="164"/>
      <c r="B605" s="164"/>
      <c r="C605" s="164"/>
    </row>
    <row r="606" spans="1:3" ht="14.5" x14ac:dyDescent="0.35">
      <c r="A606" s="164"/>
      <c r="B606" s="164"/>
      <c r="C606" s="164"/>
    </row>
    <row r="607" spans="1:3" ht="14.5" x14ac:dyDescent="0.35">
      <c r="A607" s="164"/>
      <c r="B607" s="164"/>
      <c r="C607" s="164"/>
    </row>
    <row r="608" spans="1:3" ht="14.5" x14ac:dyDescent="0.35">
      <c r="A608" s="164"/>
      <c r="B608" s="164"/>
      <c r="C608" s="164"/>
    </row>
    <row r="609" spans="1:3" ht="14.5" x14ac:dyDescent="0.35">
      <c r="A609" s="164"/>
      <c r="B609" s="164"/>
      <c r="C609" s="164"/>
    </row>
    <row r="610" spans="1:3" ht="14.5" x14ac:dyDescent="0.35">
      <c r="A610" s="164"/>
      <c r="B610" s="164"/>
      <c r="C610" s="164"/>
    </row>
    <row r="611" spans="1:3" ht="14.5" x14ac:dyDescent="0.35">
      <c r="A611" s="164"/>
      <c r="B611" s="164"/>
      <c r="C611" s="164"/>
    </row>
    <row r="612" spans="1:3" ht="14.5" x14ac:dyDescent="0.35">
      <c r="A612" s="164"/>
      <c r="B612" s="164"/>
      <c r="C612" s="164"/>
    </row>
    <row r="613" spans="1:3" ht="14.5" x14ac:dyDescent="0.35">
      <c r="A613" s="164"/>
      <c r="B613" s="164"/>
      <c r="C613" s="164"/>
    </row>
    <row r="614" spans="1:3" ht="14.5" x14ac:dyDescent="0.35">
      <c r="A614" s="164"/>
      <c r="B614" s="164"/>
      <c r="C614" s="164"/>
    </row>
    <row r="615" spans="1:3" ht="14.5" x14ac:dyDescent="0.35">
      <c r="A615" s="164"/>
      <c r="B615" s="164"/>
      <c r="C615" s="164"/>
    </row>
    <row r="616" spans="1:3" ht="14.5" x14ac:dyDescent="0.35">
      <c r="A616" s="164"/>
      <c r="B616" s="164"/>
      <c r="C616" s="164"/>
    </row>
    <row r="617" spans="1:3" ht="14.5" x14ac:dyDescent="0.35">
      <c r="A617" s="164"/>
      <c r="B617" s="164"/>
      <c r="C617" s="164"/>
    </row>
    <row r="618" spans="1:3" ht="14.5" x14ac:dyDescent="0.35">
      <c r="A618" s="164"/>
      <c r="B618" s="164"/>
      <c r="C618" s="164"/>
    </row>
    <row r="619" spans="1:3" ht="14.5" x14ac:dyDescent="0.35">
      <c r="A619" s="164"/>
      <c r="B619" s="164"/>
      <c r="C619" s="164"/>
    </row>
    <row r="620" spans="1:3" ht="14.5" x14ac:dyDescent="0.35">
      <c r="A620" s="164"/>
      <c r="B620" s="164"/>
      <c r="C620" s="164"/>
    </row>
    <row r="621" spans="1:3" ht="14.5" x14ac:dyDescent="0.35">
      <c r="A621" s="164"/>
      <c r="B621" s="164"/>
      <c r="C621" s="164"/>
    </row>
    <row r="622" spans="1:3" ht="14.5" x14ac:dyDescent="0.35">
      <c r="A622" s="164"/>
      <c r="B622" s="164"/>
      <c r="C622" s="164"/>
    </row>
    <row r="623" spans="1:3" ht="14.5" x14ac:dyDescent="0.35">
      <c r="A623" s="164"/>
      <c r="B623" s="164"/>
      <c r="C623" s="164"/>
    </row>
    <row r="624" spans="1:3" ht="14.5" x14ac:dyDescent="0.35">
      <c r="A624" s="164"/>
      <c r="B624" s="164"/>
      <c r="C624" s="164"/>
    </row>
    <row r="625" spans="1:3" ht="14.5" x14ac:dyDescent="0.35">
      <c r="A625" s="164"/>
      <c r="B625" s="164"/>
      <c r="C625" s="164"/>
    </row>
    <row r="626" spans="1:3" ht="14.5" x14ac:dyDescent="0.35">
      <c r="A626" s="164"/>
      <c r="B626" s="164"/>
      <c r="C626" s="164"/>
    </row>
    <row r="627" spans="1:3" ht="14.5" x14ac:dyDescent="0.35">
      <c r="A627" s="164"/>
      <c r="B627" s="164"/>
      <c r="C627" s="164"/>
    </row>
    <row r="628" spans="1:3" ht="14.5" x14ac:dyDescent="0.35">
      <c r="A628" s="164"/>
      <c r="B628" s="164"/>
      <c r="C628" s="164"/>
    </row>
    <row r="629" spans="1:3" ht="14.5" x14ac:dyDescent="0.35">
      <c r="A629" s="164"/>
      <c r="B629" s="164"/>
      <c r="C629" s="164"/>
    </row>
    <row r="630" spans="1:3" ht="14.5" x14ac:dyDescent="0.35">
      <c r="A630" s="164"/>
      <c r="B630" s="164"/>
      <c r="C630" s="164"/>
    </row>
    <row r="631" spans="1:3" ht="14.5" x14ac:dyDescent="0.35">
      <c r="A631" s="164"/>
      <c r="B631" s="164"/>
      <c r="C631" s="164"/>
    </row>
    <row r="632" spans="1:3" ht="14.5" x14ac:dyDescent="0.35">
      <c r="A632" s="164"/>
      <c r="B632" s="164"/>
      <c r="C632" s="164"/>
    </row>
    <row r="633" spans="1:3" ht="14.5" x14ac:dyDescent="0.35">
      <c r="A633" s="164"/>
      <c r="B633" s="164"/>
      <c r="C633" s="164"/>
    </row>
    <row r="634" spans="1:3" ht="14.5" x14ac:dyDescent="0.35">
      <c r="A634" s="164"/>
      <c r="B634" s="164"/>
      <c r="C634" s="164"/>
    </row>
    <row r="635" spans="1:3" ht="14.5" x14ac:dyDescent="0.35">
      <c r="A635" s="164"/>
      <c r="B635" s="164"/>
      <c r="C635" s="164"/>
    </row>
    <row r="636" spans="1:3" ht="14.5" x14ac:dyDescent="0.35">
      <c r="A636" s="164"/>
      <c r="B636" s="164"/>
      <c r="C636" s="164"/>
    </row>
    <row r="637" spans="1:3" ht="14.5" x14ac:dyDescent="0.35">
      <c r="A637" s="164"/>
      <c r="B637" s="164"/>
      <c r="C637" s="164"/>
    </row>
    <row r="638" spans="1:3" ht="14.5" x14ac:dyDescent="0.35">
      <c r="A638" s="164"/>
      <c r="B638" s="164"/>
      <c r="C638" s="164"/>
    </row>
    <row r="639" spans="1:3" ht="14.5" x14ac:dyDescent="0.35">
      <c r="A639" s="164"/>
      <c r="B639" s="164"/>
      <c r="C639" s="164"/>
    </row>
    <row r="640" spans="1:3" ht="14.5" x14ac:dyDescent="0.35">
      <c r="A640" s="164"/>
      <c r="B640" s="164"/>
      <c r="C640" s="164"/>
    </row>
    <row r="641" spans="1:3" ht="14.5" x14ac:dyDescent="0.35">
      <c r="A641" s="164"/>
      <c r="B641" s="164"/>
      <c r="C641" s="164"/>
    </row>
    <row r="642" spans="1:3" ht="14.5" x14ac:dyDescent="0.35">
      <c r="A642" s="164"/>
      <c r="B642" s="164"/>
      <c r="C642" s="164"/>
    </row>
    <row r="643" spans="1:3" ht="14.5" x14ac:dyDescent="0.35">
      <c r="A643" s="164"/>
      <c r="B643" s="164"/>
      <c r="C643" s="164"/>
    </row>
    <row r="644" spans="1:3" ht="14.5" x14ac:dyDescent="0.35">
      <c r="A644" s="164"/>
      <c r="B644" s="164"/>
      <c r="C644" s="164"/>
    </row>
    <row r="645" spans="1:3" ht="14.5" x14ac:dyDescent="0.35">
      <c r="A645" s="164"/>
      <c r="B645" s="164"/>
      <c r="C645" s="164"/>
    </row>
    <row r="646" spans="1:3" ht="14.5" x14ac:dyDescent="0.35">
      <c r="A646" s="164"/>
      <c r="B646" s="164"/>
      <c r="C646" s="164"/>
    </row>
    <row r="647" spans="1:3" ht="14.5" x14ac:dyDescent="0.35">
      <c r="A647" s="164"/>
      <c r="B647" s="164"/>
      <c r="C647" s="164"/>
    </row>
    <row r="648" spans="1:3" ht="14.5" x14ac:dyDescent="0.35">
      <c r="A648" s="164"/>
      <c r="B648" s="164"/>
      <c r="C648" s="164"/>
    </row>
    <row r="649" spans="1:3" ht="14.5" x14ac:dyDescent="0.35">
      <c r="A649" s="164"/>
      <c r="B649" s="164"/>
      <c r="C649" s="164"/>
    </row>
    <row r="650" spans="1:3" ht="14.5" x14ac:dyDescent="0.35">
      <c r="A650" s="164"/>
      <c r="B650" s="164"/>
      <c r="C650" s="164"/>
    </row>
    <row r="651" spans="1:3" ht="14.5" x14ac:dyDescent="0.35">
      <c r="A651" s="164"/>
      <c r="B651" s="164"/>
      <c r="C651" s="164"/>
    </row>
    <row r="652" spans="1:3" ht="14.5" x14ac:dyDescent="0.35">
      <c r="A652" s="164"/>
      <c r="B652" s="164"/>
      <c r="C652" s="164"/>
    </row>
    <row r="653" spans="1:3" ht="14.5" x14ac:dyDescent="0.35">
      <c r="A653" s="164"/>
      <c r="B653" s="164"/>
      <c r="C653" s="164"/>
    </row>
    <row r="654" spans="1:3" ht="14.5" x14ac:dyDescent="0.35">
      <c r="A654" s="164"/>
      <c r="B654" s="164"/>
      <c r="C654" s="164"/>
    </row>
    <row r="655" spans="1:3" ht="14.5" x14ac:dyDescent="0.35">
      <c r="A655" s="164"/>
      <c r="B655" s="164"/>
      <c r="C655" s="164"/>
    </row>
    <row r="656" spans="1:3" ht="14.5" x14ac:dyDescent="0.35">
      <c r="A656" s="164"/>
      <c r="B656" s="164"/>
      <c r="C656" s="164"/>
    </row>
    <row r="657" spans="1:3" ht="14.5" x14ac:dyDescent="0.35">
      <c r="A657" s="164"/>
      <c r="B657" s="164"/>
      <c r="C657" s="164"/>
    </row>
    <row r="658" spans="1:3" ht="14.5" x14ac:dyDescent="0.35">
      <c r="A658" s="164"/>
      <c r="B658" s="164"/>
      <c r="C658" s="164"/>
    </row>
    <row r="659" spans="1:3" ht="14.5" x14ac:dyDescent="0.35">
      <c r="A659" s="164"/>
      <c r="B659" s="164"/>
      <c r="C659" s="164"/>
    </row>
    <row r="660" spans="1:3" ht="14.5" x14ac:dyDescent="0.35">
      <c r="A660" s="164"/>
      <c r="B660" s="164"/>
      <c r="C660" s="164"/>
    </row>
    <row r="661" spans="1:3" ht="14.5" x14ac:dyDescent="0.35">
      <c r="A661" s="164"/>
      <c r="B661" s="164"/>
      <c r="C661" s="164"/>
    </row>
    <row r="662" spans="1:3" ht="14.5" x14ac:dyDescent="0.35">
      <c r="A662" s="164"/>
      <c r="B662" s="164"/>
      <c r="C662" s="164"/>
    </row>
    <row r="663" spans="1:3" ht="14.5" x14ac:dyDescent="0.35">
      <c r="A663" s="164"/>
      <c r="B663" s="164"/>
      <c r="C663" s="164"/>
    </row>
    <row r="664" spans="1:3" ht="14.5" x14ac:dyDescent="0.35">
      <c r="A664" s="164"/>
      <c r="B664" s="164"/>
      <c r="C664" s="164"/>
    </row>
    <row r="665" spans="1:3" ht="14.5" x14ac:dyDescent="0.35">
      <c r="A665" s="164"/>
      <c r="B665" s="164"/>
      <c r="C665" s="164"/>
    </row>
    <row r="666" spans="1:3" ht="14.5" x14ac:dyDescent="0.35">
      <c r="A666" s="164"/>
      <c r="B666" s="164"/>
      <c r="C666" s="164"/>
    </row>
    <row r="667" spans="1:3" ht="14.5" x14ac:dyDescent="0.35">
      <c r="A667" s="164"/>
      <c r="B667" s="164"/>
      <c r="C667" s="164"/>
    </row>
    <row r="668" spans="1:3" ht="14.5" x14ac:dyDescent="0.35">
      <c r="A668" s="164"/>
      <c r="B668" s="164"/>
      <c r="C668" s="164"/>
    </row>
    <row r="669" spans="1:3" ht="14.5" x14ac:dyDescent="0.35">
      <c r="A669" s="164"/>
      <c r="B669" s="164"/>
      <c r="C669" s="164"/>
    </row>
    <row r="670" spans="1:3" ht="14.5" x14ac:dyDescent="0.35">
      <c r="A670" s="164"/>
      <c r="B670" s="164"/>
      <c r="C670" s="164"/>
    </row>
    <row r="671" spans="1:3" ht="14.5" x14ac:dyDescent="0.35">
      <c r="A671" s="164"/>
      <c r="B671" s="164"/>
      <c r="C671" s="164"/>
    </row>
    <row r="672" spans="1:3" ht="14.5" x14ac:dyDescent="0.35">
      <c r="A672" s="164"/>
      <c r="B672" s="164"/>
      <c r="C672" s="164"/>
    </row>
    <row r="673" spans="1:3" ht="14.5" x14ac:dyDescent="0.35">
      <c r="A673" s="164"/>
      <c r="B673" s="164"/>
      <c r="C673" s="164"/>
    </row>
    <row r="674" spans="1:3" ht="14.5" x14ac:dyDescent="0.35">
      <c r="A674" s="164"/>
      <c r="B674" s="164"/>
      <c r="C674" s="164"/>
    </row>
    <row r="675" spans="1:3" ht="14.5" x14ac:dyDescent="0.35">
      <c r="A675" s="164"/>
      <c r="B675" s="164"/>
      <c r="C675" s="164"/>
    </row>
    <row r="676" spans="1:3" ht="14.5" x14ac:dyDescent="0.35">
      <c r="A676" s="164"/>
      <c r="B676" s="164"/>
      <c r="C676" s="164"/>
    </row>
    <row r="677" spans="1:3" ht="14.5" x14ac:dyDescent="0.35">
      <c r="A677" s="164"/>
      <c r="B677" s="164"/>
      <c r="C677" s="164"/>
    </row>
    <row r="678" spans="1:3" ht="14.5" x14ac:dyDescent="0.35">
      <c r="A678" s="164"/>
      <c r="B678" s="164"/>
      <c r="C678" s="164"/>
    </row>
    <row r="679" spans="1:3" ht="14.5" x14ac:dyDescent="0.35">
      <c r="A679" s="164"/>
      <c r="B679" s="164"/>
      <c r="C679" s="164"/>
    </row>
    <row r="680" spans="1:3" ht="14.5" x14ac:dyDescent="0.35">
      <c r="A680" s="164"/>
      <c r="B680" s="164"/>
      <c r="C680" s="164"/>
    </row>
    <row r="681" spans="1:3" ht="14.5" x14ac:dyDescent="0.35">
      <c r="A681" s="164"/>
      <c r="B681" s="164"/>
      <c r="C681" s="164"/>
    </row>
    <row r="682" spans="1:3" ht="14.5" x14ac:dyDescent="0.35">
      <c r="A682" s="164"/>
      <c r="B682" s="164"/>
      <c r="C682" s="164"/>
    </row>
    <row r="683" spans="1:3" ht="14.5" x14ac:dyDescent="0.35">
      <c r="A683" s="164"/>
      <c r="B683" s="164"/>
      <c r="C683" s="164"/>
    </row>
    <row r="684" spans="1:3" ht="14.5" x14ac:dyDescent="0.35">
      <c r="A684" s="164"/>
      <c r="B684" s="164"/>
      <c r="C684" s="164"/>
    </row>
    <row r="685" spans="1:3" ht="14.5" x14ac:dyDescent="0.35">
      <c r="A685" s="164"/>
      <c r="B685" s="164"/>
      <c r="C685" s="164"/>
    </row>
    <row r="686" spans="1:3" ht="14.5" x14ac:dyDescent="0.35">
      <c r="A686" s="164"/>
      <c r="B686" s="164"/>
      <c r="C686" s="164"/>
    </row>
    <row r="687" spans="1:3" ht="14.5" x14ac:dyDescent="0.35">
      <c r="A687" s="164"/>
      <c r="B687" s="164"/>
      <c r="C687" s="164"/>
    </row>
    <row r="688" spans="1:3" ht="14.5" x14ac:dyDescent="0.35">
      <c r="A688" s="164"/>
      <c r="B688" s="164"/>
      <c r="C688" s="164"/>
    </row>
    <row r="689" spans="1:3" ht="14.5" x14ac:dyDescent="0.35">
      <c r="A689" s="164"/>
      <c r="B689" s="164"/>
      <c r="C689" s="164"/>
    </row>
    <row r="690" spans="1:3" ht="14.5" x14ac:dyDescent="0.35">
      <c r="A690" s="164"/>
      <c r="B690" s="164"/>
      <c r="C690" s="164"/>
    </row>
    <row r="691" spans="1:3" ht="14.5" x14ac:dyDescent="0.35">
      <c r="A691" s="164"/>
      <c r="B691" s="164"/>
      <c r="C691" s="164"/>
    </row>
    <row r="692" spans="1:3" ht="14.5" x14ac:dyDescent="0.35">
      <c r="A692" s="164"/>
      <c r="B692" s="164"/>
      <c r="C692" s="164"/>
    </row>
    <row r="693" spans="1:3" ht="14.5" x14ac:dyDescent="0.35">
      <c r="A693" s="164"/>
      <c r="B693" s="164"/>
      <c r="C693" s="164"/>
    </row>
    <row r="694" spans="1:3" ht="14.5" x14ac:dyDescent="0.35">
      <c r="A694" s="164"/>
      <c r="B694" s="164"/>
      <c r="C694" s="164"/>
    </row>
    <row r="695" spans="1:3" ht="14.5" x14ac:dyDescent="0.35">
      <c r="A695" s="164"/>
      <c r="B695" s="164"/>
      <c r="C695" s="164"/>
    </row>
    <row r="696" spans="1:3" ht="14.5" x14ac:dyDescent="0.35">
      <c r="A696" s="164"/>
      <c r="B696" s="164"/>
      <c r="C696" s="164"/>
    </row>
    <row r="697" spans="1:3" ht="14.5" x14ac:dyDescent="0.35">
      <c r="A697" s="164"/>
      <c r="B697" s="164"/>
      <c r="C697" s="164"/>
    </row>
    <row r="698" spans="1:3" ht="14.5" x14ac:dyDescent="0.35">
      <c r="A698" s="164"/>
      <c r="B698" s="164"/>
      <c r="C698" s="164"/>
    </row>
    <row r="699" spans="1:3" ht="14.5" x14ac:dyDescent="0.35">
      <c r="A699" s="164"/>
      <c r="B699" s="164"/>
      <c r="C699" s="164"/>
    </row>
    <row r="700" spans="1:3" ht="14.5" x14ac:dyDescent="0.35">
      <c r="A700" s="164"/>
      <c r="B700" s="164"/>
      <c r="C700" s="164"/>
    </row>
    <row r="701" spans="1:3" ht="14.5" x14ac:dyDescent="0.35">
      <c r="A701" s="164"/>
      <c r="B701" s="164"/>
      <c r="C701" s="164"/>
    </row>
    <row r="702" spans="1:3" ht="14.5" x14ac:dyDescent="0.35">
      <c r="A702" s="164"/>
      <c r="B702" s="164"/>
      <c r="C702" s="164"/>
    </row>
    <row r="703" spans="1:3" ht="14.5" x14ac:dyDescent="0.35">
      <c r="A703" s="164"/>
      <c r="B703" s="164"/>
      <c r="C703" s="164"/>
    </row>
    <row r="704" spans="1:3" ht="14.5" x14ac:dyDescent="0.35">
      <c r="A704" s="164"/>
      <c r="B704" s="164"/>
      <c r="C704" s="164"/>
    </row>
    <row r="705" spans="1:3" ht="14.5" x14ac:dyDescent="0.35">
      <c r="A705" s="164"/>
      <c r="B705" s="164"/>
      <c r="C705" s="164"/>
    </row>
    <row r="706" spans="1:3" ht="14.5" x14ac:dyDescent="0.35">
      <c r="A706" s="164"/>
      <c r="B706" s="164"/>
      <c r="C706" s="164"/>
    </row>
    <row r="707" spans="1:3" ht="14.5" x14ac:dyDescent="0.35">
      <c r="A707" s="164"/>
      <c r="B707" s="164"/>
      <c r="C707" s="164"/>
    </row>
    <row r="708" spans="1:3" ht="14.5" x14ac:dyDescent="0.35">
      <c r="A708" s="164"/>
      <c r="B708" s="164"/>
      <c r="C708" s="164"/>
    </row>
    <row r="709" spans="1:3" ht="14.5" x14ac:dyDescent="0.35">
      <c r="A709" s="164"/>
      <c r="B709" s="164"/>
      <c r="C709" s="164"/>
    </row>
    <row r="710" spans="1:3" ht="14.5" x14ac:dyDescent="0.35">
      <c r="A710" s="164"/>
      <c r="B710" s="164"/>
      <c r="C710" s="164"/>
    </row>
    <row r="711" spans="1:3" ht="14.5" x14ac:dyDescent="0.35">
      <c r="A711" s="164"/>
      <c r="B711" s="164"/>
      <c r="C711" s="164"/>
    </row>
    <row r="712" spans="1:3" ht="14.5" x14ac:dyDescent="0.35">
      <c r="A712" s="164"/>
      <c r="B712" s="164"/>
      <c r="C712" s="164"/>
    </row>
    <row r="713" spans="1:3" ht="14.5" x14ac:dyDescent="0.35">
      <c r="A713" s="164"/>
      <c r="B713" s="164"/>
      <c r="C713" s="164"/>
    </row>
    <row r="714" spans="1:3" ht="14.5" x14ac:dyDescent="0.35">
      <c r="A714" s="164"/>
      <c r="B714" s="164"/>
      <c r="C714" s="164"/>
    </row>
    <row r="715" spans="1:3" ht="14.5" x14ac:dyDescent="0.35">
      <c r="A715" s="164"/>
      <c r="B715" s="164"/>
      <c r="C715" s="164"/>
    </row>
    <row r="716" spans="1:3" ht="14.5" x14ac:dyDescent="0.35">
      <c r="A716" s="164"/>
      <c r="B716" s="164"/>
      <c r="C716" s="164"/>
    </row>
    <row r="717" spans="1:3" ht="14.5" x14ac:dyDescent="0.35">
      <c r="A717" s="164"/>
      <c r="B717" s="164"/>
      <c r="C717" s="164"/>
    </row>
    <row r="718" spans="1:3" ht="14.5" x14ac:dyDescent="0.35">
      <c r="A718" s="164"/>
      <c r="B718" s="164"/>
      <c r="C718" s="164"/>
    </row>
    <row r="719" spans="1:3" ht="14.5" x14ac:dyDescent="0.35">
      <c r="A719" s="164"/>
      <c r="B719" s="164"/>
      <c r="C719" s="164"/>
    </row>
    <row r="720" spans="1:3" ht="14.5" x14ac:dyDescent="0.35">
      <c r="A720" s="164"/>
      <c r="B720" s="164"/>
      <c r="C720" s="164"/>
    </row>
    <row r="721" spans="1:3" ht="14.5" x14ac:dyDescent="0.35">
      <c r="A721" s="164"/>
      <c r="B721" s="164"/>
      <c r="C721" s="164"/>
    </row>
    <row r="722" spans="1:3" ht="14.5" x14ac:dyDescent="0.35">
      <c r="A722" s="164"/>
      <c r="B722" s="164"/>
      <c r="C722" s="164"/>
    </row>
    <row r="723" spans="1:3" ht="14.5" x14ac:dyDescent="0.35">
      <c r="A723" s="164"/>
      <c r="B723" s="164"/>
      <c r="C723" s="164"/>
    </row>
    <row r="724" spans="1:3" ht="14.5" x14ac:dyDescent="0.35">
      <c r="A724" s="164"/>
      <c r="B724" s="164"/>
      <c r="C724" s="164"/>
    </row>
    <row r="725" spans="1:3" ht="14.5" x14ac:dyDescent="0.35">
      <c r="A725" s="164"/>
      <c r="B725" s="164"/>
      <c r="C725" s="164"/>
    </row>
    <row r="726" spans="1:3" ht="14.5" x14ac:dyDescent="0.35">
      <c r="A726" s="164"/>
      <c r="B726" s="164"/>
      <c r="C726" s="164"/>
    </row>
    <row r="727" spans="1:3" ht="14.5" x14ac:dyDescent="0.35">
      <c r="A727" s="164"/>
      <c r="B727" s="164"/>
      <c r="C727" s="164"/>
    </row>
    <row r="728" spans="1:3" ht="14.5" x14ac:dyDescent="0.35">
      <c r="A728" s="164"/>
      <c r="B728" s="164"/>
      <c r="C728" s="164"/>
    </row>
    <row r="729" spans="1:3" ht="14.5" x14ac:dyDescent="0.35">
      <c r="A729" s="164"/>
      <c r="B729" s="164"/>
      <c r="C729" s="164"/>
    </row>
    <row r="730" spans="1:3" ht="14.5" x14ac:dyDescent="0.35">
      <c r="A730" s="164"/>
      <c r="B730" s="164"/>
      <c r="C730" s="164"/>
    </row>
    <row r="731" spans="1:3" ht="14.5" x14ac:dyDescent="0.35">
      <c r="A731" s="164"/>
      <c r="B731" s="164"/>
      <c r="C731" s="164"/>
    </row>
    <row r="732" spans="1:3" ht="14.5" x14ac:dyDescent="0.35">
      <c r="A732" s="164"/>
      <c r="B732" s="164"/>
      <c r="C732" s="164"/>
    </row>
    <row r="733" spans="1:3" ht="14.5" x14ac:dyDescent="0.35">
      <c r="A733" s="164"/>
      <c r="B733" s="164"/>
      <c r="C733" s="164"/>
    </row>
    <row r="734" spans="1:3" ht="14.5" x14ac:dyDescent="0.35">
      <c r="A734" s="164"/>
      <c r="B734" s="164"/>
      <c r="C734" s="164"/>
    </row>
    <row r="735" spans="1:3" ht="14.5" x14ac:dyDescent="0.35">
      <c r="A735" s="164"/>
      <c r="B735" s="164"/>
      <c r="C735" s="164"/>
    </row>
    <row r="736" spans="1:3" ht="14.5" x14ac:dyDescent="0.35">
      <c r="A736" s="164"/>
      <c r="B736" s="164"/>
      <c r="C736" s="164"/>
    </row>
    <row r="737" spans="1:3" ht="14.5" x14ac:dyDescent="0.35">
      <c r="A737" s="164"/>
      <c r="B737" s="164"/>
      <c r="C737" s="164"/>
    </row>
    <row r="738" spans="1:3" ht="14.5" x14ac:dyDescent="0.35">
      <c r="A738" s="164"/>
      <c r="B738" s="164"/>
      <c r="C738" s="164"/>
    </row>
    <row r="739" spans="1:3" ht="14.5" x14ac:dyDescent="0.35">
      <c r="A739" s="164"/>
      <c r="B739" s="164"/>
      <c r="C739" s="164"/>
    </row>
    <row r="740" spans="1:3" ht="14.5" x14ac:dyDescent="0.35">
      <c r="A740" s="164"/>
      <c r="B740" s="164"/>
      <c r="C740" s="164"/>
    </row>
    <row r="741" spans="1:3" ht="14.5" x14ac:dyDescent="0.35">
      <c r="A741" s="164"/>
      <c r="B741" s="164"/>
      <c r="C741" s="164"/>
    </row>
    <row r="742" spans="1:3" ht="14.5" x14ac:dyDescent="0.35">
      <c r="A742" s="164"/>
      <c r="B742" s="164"/>
      <c r="C742" s="164"/>
    </row>
    <row r="743" spans="1:3" ht="14.5" x14ac:dyDescent="0.35">
      <c r="A743" s="164"/>
      <c r="B743" s="164"/>
      <c r="C743" s="164"/>
    </row>
    <row r="744" spans="1:3" ht="14.5" x14ac:dyDescent="0.35">
      <c r="A744" s="164"/>
      <c r="B744" s="164"/>
      <c r="C744" s="164"/>
    </row>
    <row r="745" spans="1:3" ht="14.5" x14ac:dyDescent="0.35">
      <c r="A745" s="164"/>
      <c r="B745" s="164"/>
      <c r="C745" s="164"/>
    </row>
    <row r="746" spans="1:3" ht="14.5" x14ac:dyDescent="0.35">
      <c r="A746" s="164"/>
      <c r="B746" s="164"/>
      <c r="C746" s="164"/>
    </row>
    <row r="747" spans="1:3" ht="14.5" x14ac:dyDescent="0.35">
      <c r="A747" s="164"/>
      <c r="B747" s="164"/>
      <c r="C747" s="164"/>
    </row>
    <row r="748" spans="1:3" ht="14.5" x14ac:dyDescent="0.35">
      <c r="A748" s="164"/>
      <c r="B748" s="164"/>
      <c r="C748" s="164"/>
    </row>
    <row r="749" spans="1:3" ht="14.5" x14ac:dyDescent="0.35">
      <c r="A749" s="164"/>
      <c r="B749" s="164"/>
      <c r="C749" s="164"/>
    </row>
    <row r="750" spans="1:3" ht="14.5" x14ac:dyDescent="0.35">
      <c r="A750" s="164"/>
      <c r="B750" s="164"/>
      <c r="C750" s="164"/>
    </row>
    <row r="751" spans="1:3" ht="14.5" x14ac:dyDescent="0.35">
      <c r="A751" s="164"/>
      <c r="B751" s="164"/>
      <c r="C751" s="164"/>
    </row>
    <row r="752" spans="1:3" ht="14.5" x14ac:dyDescent="0.35">
      <c r="A752" s="164"/>
      <c r="B752" s="164"/>
      <c r="C752" s="164"/>
    </row>
    <row r="753" spans="1:3" ht="14.5" x14ac:dyDescent="0.35">
      <c r="A753" s="164"/>
      <c r="B753" s="164"/>
      <c r="C753" s="164"/>
    </row>
    <row r="754" spans="1:3" ht="14.5" x14ac:dyDescent="0.35">
      <c r="A754" s="164"/>
      <c r="B754" s="164"/>
      <c r="C754" s="164"/>
    </row>
    <row r="755" spans="1:3" ht="14.5" x14ac:dyDescent="0.35">
      <c r="A755" s="164"/>
      <c r="B755" s="164"/>
      <c r="C755" s="164"/>
    </row>
    <row r="756" spans="1:3" ht="14.5" x14ac:dyDescent="0.35">
      <c r="A756" s="164"/>
      <c r="B756" s="164"/>
      <c r="C756" s="164"/>
    </row>
    <row r="757" spans="1:3" ht="14.5" x14ac:dyDescent="0.35">
      <c r="A757" s="164"/>
      <c r="B757" s="164"/>
      <c r="C757" s="164"/>
    </row>
    <row r="758" spans="1:3" ht="14.5" x14ac:dyDescent="0.35">
      <c r="A758" s="164"/>
      <c r="B758" s="164"/>
      <c r="C758" s="164"/>
    </row>
    <row r="759" spans="1:3" ht="14.5" x14ac:dyDescent="0.35">
      <c r="A759" s="164"/>
      <c r="B759" s="164"/>
      <c r="C759" s="164"/>
    </row>
    <row r="760" spans="1:3" ht="14.5" x14ac:dyDescent="0.35">
      <c r="A760" s="164"/>
      <c r="B760" s="164"/>
      <c r="C760" s="164"/>
    </row>
    <row r="761" spans="1:3" ht="14.5" x14ac:dyDescent="0.35">
      <c r="A761" s="164"/>
      <c r="B761" s="164"/>
      <c r="C761" s="164"/>
    </row>
    <row r="762" spans="1:3" ht="14.5" x14ac:dyDescent="0.35">
      <c r="A762" s="164"/>
      <c r="B762" s="164"/>
      <c r="C762" s="164"/>
    </row>
    <row r="763" spans="1:3" ht="14.5" x14ac:dyDescent="0.35">
      <c r="A763" s="164"/>
      <c r="B763" s="164"/>
      <c r="C763" s="164"/>
    </row>
    <row r="764" spans="1:3" ht="14.5" x14ac:dyDescent="0.35">
      <c r="A764" s="164"/>
      <c r="B764" s="164"/>
      <c r="C764" s="164"/>
    </row>
    <row r="765" spans="1:3" ht="14.5" x14ac:dyDescent="0.35">
      <c r="A765" s="164"/>
      <c r="B765" s="164"/>
      <c r="C765" s="164"/>
    </row>
    <row r="766" spans="1:3" ht="14.5" x14ac:dyDescent="0.35">
      <c r="A766" s="164"/>
      <c r="B766" s="164"/>
      <c r="C766" s="164"/>
    </row>
    <row r="767" spans="1:3" ht="14.5" x14ac:dyDescent="0.35">
      <c r="A767" s="164"/>
      <c r="B767" s="164"/>
      <c r="C767" s="164"/>
    </row>
    <row r="768" spans="1:3" ht="14.5" x14ac:dyDescent="0.35">
      <c r="A768" s="164"/>
      <c r="B768" s="164"/>
      <c r="C768" s="164"/>
    </row>
    <row r="769" spans="1:3" ht="14.5" x14ac:dyDescent="0.35">
      <c r="A769" s="164"/>
      <c r="B769" s="164"/>
      <c r="C769" s="164"/>
    </row>
    <row r="770" spans="1:3" ht="14.5" x14ac:dyDescent="0.35">
      <c r="A770" s="164"/>
      <c r="B770" s="164"/>
      <c r="C770" s="164"/>
    </row>
    <row r="771" spans="1:3" ht="14.5" x14ac:dyDescent="0.35">
      <c r="A771" s="164"/>
      <c r="B771" s="164"/>
      <c r="C771" s="164"/>
    </row>
    <row r="772" spans="1:3" ht="14.5" x14ac:dyDescent="0.35">
      <c r="A772" s="164"/>
      <c r="B772" s="164"/>
      <c r="C772" s="164"/>
    </row>
    <row r="773" spans="1:3" ht="14.5" x14ac:dyDescent="0.35">
      <c r="A773" s="164"/>
      <c r="B773" s="164"/>
      <c r="C773" s="164"/>
    </row>
    <row r="774" spans="1:3" ht="14.5" x14ac:dyDescent="0.35">
      <c r="A774" s="164"/>
      <c r="B774" s="164"/>
      <c r="C774" s="164"/>
    </row>
    <row r="775" spans="1:3" ht="14.5" x14ac:dyDescent="0.35">
      <c r="A775" s="164"/>
      <c r="B775" s="164"/>
      <c r="C775" s="164"/>
    </row>
    <row r="776" spans="1:3" ht="14.5" x14ac:dyDescent="0.35">
      <c r="A776" s="164"/>
      <c r="B776" s="164"/>
      <c r="C776" s="164"/>
    </row>
    <row r="777" spans="1:3" ht="14.5" x14ac:dyDescent="0.35">
      <c r="A777" s="164"/>
      <c r="B777" s="164"/>
      <c r="C777" s="164"/>
    </row>
    <row r="778" spans="1:3" ht="14.5" x14ac:dyDescent="0.35">
      <c r="A778" s="164"/>
      <c r="B778" s="164"/>
      <c r="C778" s="164"/>
    </row>
    <row r="779" spans="1:3" ht="14.5" x14ac:dyDescent="0.35">
      <c r="A779" s="164"/>
      <c r="B779" s="164"/>
      <c r="C779" s="164"/>
    </row>
    <row r="780" spans="1:3" ht="14.5" x14ac:dyDescent="0.35">
      <c r="A780" s="164"/>
      <c r="B780" s="164"/>
      <c r="C780" s="164"/>
    </row>
    <row r="781" spans="1:3" ht="14.5" x14ac:dyDescent="0.35">
      <c r="A781" s="164"/>
      <c r="B781" s="164"/>
      <c r="C781" s="164"/>
    </row>
    <row r="782" spans="1:3" ht="14.5" x14ac:dyDescent="0.35">
      <c r="A782" s="164"/>
      <c r="B782" s="164"/>
      <c r="C782" s="164"/>
    </row>
    <row r="783" spans="1:3" ht="14.5" x14ac:dyDescent="0.35">
      <c r="A783" s="164"/>
      <c r="B783" s="164"/>
      <c r="C783" s="164"/>
    </row>
    <row r="784" spans="1:3" ht="14.5" x14ac:dyDescent="0.35">
      <c r="A784" s="164"/>
      <c r="B784" s="164"/>
      <c r="C784" s="164"/>
    </row>
    <row r="785" spans="1:3" ht="14.5" x14ac:dyDescent="0.35">
      <c r="A785" s="164"/>
      <c r="B785" s="164"/>
      <c r="C785" s="164"/>
    </row>
    <row r="786" spans="1:3" ht="14.5" x14ac:dyDescent="0.35">
      <c r="A786" s="164"/>
      <c r="B786" s="164"/>
      <c r="C786" s="164"/>
    </row>
    <row r="787" spans="1:3" ht="14.5" x14ac:dyDescent="0.35">
      <c r="A787" s="164"/>
      <c r="B787" s="164"/>
      <c r="C787" s="164"/>
    </row>
    <row r="788" spans="1:3" ht="14.5" x14ac:dyDescent="0.35">
      <c r="A788" s="164"/>
      <c r="B788" s="164"/>
      <c r="C788" s="164"/>
    </row>
    <row r="789" spans="1:3" ht="14.5" x14ac:dyDescent="0.35">
      <c r="A789" s="164"/>
      <c r="B789" s="164"/>
      <c r="C789" s="164"/>
    </row>
    <row r="790" spans="1:3" ht="14.5" x14ac:dyDescent="0.35">
      <c r="A790" s="164"/>
      <c r="B790" s="164"/>
      <c r="C790" s="164"/>
    </row>
    <row r="791" spans="1:3" ht="14.5" x14ac:dyDescent="0.35">
      <c r="A791" s="164"/>
      <c r="B791" s="164"/>
      <c r="C791" s="164"/>
    </row>
    <row r="792" spans="1:3" ht="14.5" x14ac:dyDescent="0.35">
      <c r="A792" s="164"/>
      <c r="B792" s="164"/>
      <c r="C792" s="164"/>
    </row>
    <row r="793" spans="1:3" ht="14.5" x14ac:dyDescent="0.35">
      <c r="A793" s="164"/>
      <c r="B793" s="164"/>
      <c r="C793" s="164"/>
    </row>
    <row r="794" spans="1:3" ht="14.5" x14ac:dyDescent="0.35">
      <c r="A794" s="164"/>
      <c r="B794" s="164"/>
      <c r="C794" s="164"/>
    </row>
    <row r="795" spans="1:3" ht="14.5" x14ac:dyDescent="0.35">
      <c r="A795" s="164"/>
      <c r="B795" s="164"/>
      <c r="C795" s="164"/>
    </row>
    <row r="796" spans="1:3" ht="14.5" x14ac:dyDescent="0.35">
      <c r="A796" s="164"/>
      <c r="B796" s="164"/>
      <c r="C796" s="164"/>
    </row>
    <row r="797" spans="1:3" ht="14.5" x14ac:dyDescent="0.35">
      <c r="A797" s="164"/>
      <c r="B797" s="164"/>
      <c r="C797" s="164"/>
    </row>
    <row r="798" spans="1:3" ht="14.5" x14ac:dyDescent="0.35">
      <c r="A798" s="164"/>
      <c r="B798" s="164"/>
      <c r="C798" s="164"/>
    </row>
    <row r="799" spans="1:3" ht="14.5" x14ac:dyDescent="0.35">
      <c r="A799" s="164"/>
      <c r="B799" s="164"/>
      <c r="C799" s="164"/>
    </row>
    <row r="800" spans="1:3" ht="14.5" x14ac:dyDescent="0.35">
      <c r="A800" s="164"/>
      <c r="B800" s="164"/>
      <c r="C800" s="164"/>
    </row>
    <row r="801" spans="1:3" ht="14.5" x14ac:dyDescent="0.35">
      <c r="A801" s="164"/>
      <c r="B801" s="164"/>
      <c r="C801" s="164"/>
    </row>
    <row r="802" spans="1:3" ht="14.5" x14ac:dyDescent="0.35">
      <c r="A802" s="164"/>
      <c r="B802" s="164"/>
      <c r="C802" s="164"/>
    </row>
    <row r="803" spans="1:3" ht="14.5" x14ac:dyDescent="0.35">
      <c r="A803" s="164"/>
      <c r="B803" s="164"/>
      <c r="C803" s="164"/>
    </row>
    <row r="804" spans="1:3" ht="14.5" x14ac:dyDescent="0.35">
      <c r="A804" s="164"/>
      <c r="B804" s="164"/>
      <c r="C804" s="164"/>
    </row>
    <row r="805" spans="1:3" ht="14.5" x14ac:dyDescent="0.35">
      <c r="A805" s="164"/>
      <c r="B805" s="164"/>
      <c r="C805" s="164"/>
    </row>
    <row r="806" spans="1:3" ht="14.5" x14ac:dyDescent="0.35">
      <c r="A806" s="164"/>
      <c r="B806" s="164"/>
      <c r="C806" s="164"/>
    </row>
    <row r="807" spans="1:3" ht="14.5" x14ac:dyDescent="0.35">
      <c r="A807" s="164"/>
      <c r="B807" s="164"/>
      <c r="C807" s="164"/>
    </row>
    <row r="808" spans="1:3" ht="14.5" x14ac:dyDescent="0.35">
      <c r="A808" s="164"/>
      <c r="B808" s="164"/>
      <c r="C808" s="164"/>
    </row>
    <row r="809" spans="1:3" ht="14.5" x14ac:dyDescent="0.35">
      <c r="A809" s="164"/>
      <c r="B809" s="164"/>
      <c r="C809" s="164"/>
    </row>
    <row r="810" spans="1:3" ht="14.5" x14ac:dyDescent="0.35">
      <c r="A810" s="164"/>
      <c r="B810" s="164"/>
      <c r="C810" s="164"/>
    </row>
    <row r="811" spans="1:3" ht="14.5" x14ac:dyDescent="0.35">
      <c r="A811" s="164"/>
      <c r="B811" s="164"/>
      <c r="C811" s="164"/>
    </row>
    <row r="812" spans="1:3" ht="14.5" x14ac:dyDescent="0.35">
      <c r="A812" s="164"/>
      <c r="B812" s="164"/>
      <c r="C812" s="164"/>
    </row>
    <row r="813" spans="1:3" ht="14.5" x14ac:dyDescent="0.35">
      <c r="A813" s="164"/>
      <c r="B813" s="164"/>
      <c r="C813" s="164"/>
    </row>
    <row r="814" spans="1:3" ht="14.5" x14ac:dyDescent="0.35">
      <c r="A814" s="164"/>
      <c r="B814" s="164"/>
      <c r="C814" s="164"/>
    </row>
    <row r="815" spans="1:3" ht="14.5" x14ac:dyDescent="0.35">
      <c r="A815" s="164"/>
      <c r="B815" s="164"/>
      <c r="C815" s="164"/>
    </row>
    <row r="816" spans="1:3" ht="14.5" x14ac:dyDescent="0.35">
      <c r="A816" s="164"/>
      <c r="B816" s="164"/>
      <c r="C816" s="164"/>
    </row>
    <row r="817" spans="1:3" ht="14.5" x14ac:dyDescent="0.35">
      <c r="A817" s="164"/>
      <c r="B817" s="164"/>
      <c r="C817" s="164"/>
    </row>
    <row r="818" spans="1:3" ht="14.5" x14ac:dyDescent="0.35">
      <c r="A818" s="164"/>
      <c r="B818" s="164"/>
      <c r="C818" s="164"/>
    </row>
    <row r="819" spans="1:3" ht="14.5" x14ac:dyDescent="0.35">
      <c r="A819" s="164"/>
      <c r="B819" s="164"/>
      <c r="C819" s="164"/>
    </row>
    <row r="820" spans="1:3" ht="14.5" x14ac:dyDescent="0.35">
      <c r="A820" s="164"/>
      <c r="B820" s="164"/>
      <c r="C820" s="164"/>
    </row>
    <row r="821" spans="1:3" ht="14.5" x14ac:dyDescent="0.35">
      <c r="A821" s="164"/>
      <c r="B821" s="164"/>
      <c r="C821" s="164"/>
    </row>
    <row r="822" spans="1:3" ht="14.5" x14ac:dyDescent="0.35">
      <c r="A822" s="164"/>
      <c r="B822" s="164"/>
      <c r="C822" s="164"/>
    </row>
    <row r="823" spans="1:3" ht="14.5" x14ac:dyDescent="0.35">
      <c r="A823" s="164"/>
      <c r="B823" s="164"/>
      <c r="C823" s="164"/>
    </row>
    <row r="824" spans="1:3" ht="14.5" x14ac:dyDescent="0.35">
      <c r="A824" s="164"/>
      <c r="B824" s="164"/>
      <c r="C824" s="164"/>
    </row>
    <row r="825" spans="1:3" ht="14.5" x14ac:dyDescent="0.35">
      <c r="A825" s="164"/>
      <c r="B825" s="164"/>
      <c r="C825" s="164"/>
    </row>
    <row r="826" spans="1:3" ht="14.5" x14ac:dyDescent="0.35">
      <c r="A826" s="164"/>
      <c r="B826" s="164"/>
      <c r="C826" s="164"/>
    </row>
    <row r="827" spans="1:3" ht="14.5" x14ac:dyDescent="0.35">
      <c r="A827" s="164"/>
      <c r="B827" s="164"/>
      <c r="C827" s="164"/>
    </row>
    <row r="828" spans="1:3" ht="14.5" x14ac:dyDescent="0.35">
      <c r="A828" s="164"/>
      <c r="B828" s="164"/>
      <c r="C828" s="164"/>
    </row>
    <row r="829" spans="1:3" ht="14.5" x14ac:dyDescent="0.35">
      <c r="A829" s="164"/>
      <c r="B829" s="164"/>
      <c r="C829" s="164"/>
    </row>
    <row r="830" spans="1:3" ht="14.5" x14ac:dyDescent="0.35">
      <c r="A830" s="164"/>
      <c r="B830" s="164"/>
      <c r="C830" s="164"/>
    </row>
    <row r="831" spans="1:3" ht="14.5" x14ac:dyDescent="0.35">
      <c r="A831" s="164"/>
      <c r="B831" s="164"/>
      <c r="C831" s="164"/>
    </row>
    <row r="832" spans="1:3" ht="14.5" x14ac:dyDescent="0.35">
      <c r="A832" s="164"/>
      <c r="B832" s="164"/>
      <c r="C832" s="164"/>
    </row>
    <row r="833" spans="1:3" ht="14.5" x14ac:dyDescent="0.35">
      <c r="A833" s="164"/>
      <c r="B833" s="164"/>
      <c r="C833" s="164"/>
    </row>
    <row r="834" spans="1:3" ht="14.5" x14ac:dyDescent="0.35">
      <c r="A834" s="164"/>
      <c r="B834" s="164"/>
      <c r="C834" s="164"/>
    </row>
    <row r="835" spans="1:3" ht="14.5" x14ac:dyDescent="0.35">
      <c r="A835" s="164"/>
      <c r="B835" s="164"/>
      <c r="C835" s="164"/>
    </row>
    <row r="836" spans="1:3" ht="14.5" x14ac:dyDescent="0.35">
      <c r="A836" s="164"/>
      <c r="B836" s="164"/>
      <c r="C836" s="164"/>
    </row>
    <row r="837" spans="1:3" ht="14.5" x14ac:dyDescent="0.35">
      <c r="A837" s="164"/>
      <c r="B837" s="164"/>
      <c r="C837" s="164"/>
    </row>
    <row r="838" spans="1:3" ht="14.5" x14ac:dyDescent="0.35">
      <c r="A838" s="164"/>
      <c r="B838" s="164"/>
      <c r="C838" s="164"/>
    </row>
    <row r="839" spans="1:3" ht="14.5" x14ac:dyDescent="0.35">
      <c r="A839" s="164"/>
      <c r="B839" s="164"/>
      <c r="C839" s="164"/>
    </row>
    <row r="840" spans="1:3" ht="14.5" x14ac:dyDescent="0.35">
      <c r="A840" s="164"/>
      <c r="B840" s="164"/>
      <c r="C840" s="164"/>
    </row>
    <row r="841" spans="1:3" ht="14.5" x14ac:dyDescent="0.35">
      <c r="A841" s="164"/>
      <c r="B841" s="164"/>
      <c r="C841" s="164"/>
    </row>
    <row r="842" spans="1:3" ht="14.5" x14ac:dyDescent="0.35">
      <c r="A842" s="164"/>
      <c r="B842" s="164"/>
      <c r="C842" s="164"/>
    </row>
    <row r="843" spans="1:3" ht="14.5" x14ac:dyDescent="0.35">
      <c r="A843" s="164"/>
      <c r="B843" s="164"/>
      <c r="C843" s="164"/>
    </row>
    <row r="844" spans="1:3" ht="14.5" x14ac:dyDescent="0.35">
      <c r="A844" s="164"/>
      <c r="B844" s="164"/>
      <c r="C844" s="164"/>
    </row>
    <row r="845" spans="1:3" ht="14.5" x14ac:dyDescent="0.35">
      <c r="A845" s="164"/>
      <c r="B845" s="164"/>
      <c r="C845" s="164"/>
    </row>
    <row r="846" spans="1:3" ht="14.5" x14ac:dyDescent="0.35">
      <c r="A846" s="164"/>
      <c r="B846" s="164"/>
      <c r="C846" s="164"/>
    </row>
    <row r="847" spans="1:3" ht="14.5" x14ac:dyDescent="0.35">
      <c r="A847" s="164"/>
      <c r="B847" s="164"/>
      <c r="C847" s="164"/>
    </row>
    <row r="848" spans="1:3" ht="14.5" x14ac:dyDescent="0.35">
      <c r="A848" s="164"/>
      <c r="B848" s="164"/>
      <c r="C848" s="164"/>
    </row>
    <row r="849" spans="1:3" ht="14.5" x14ac:dyDescent="0.35">
      <c r="A849" s="164"/>
      <c r="B849" s="164"/>
      <c r="C849" s="164"/>
    </row>
    <row r="850" spans="1:3" ht="14.5" x14ac:dyDescent="0.35">
      <c r="A850" s="164"/>
      <c r="B850" s="164"/>
      <c r="C850" s="164"/>
    </row>
    <row r="851" spans="1:3" ht="14.5" x14ac:dyDescent="0.35">
      <c r="A851" s="164"/>
      <c r="B851" s="164"/>
      <c r="C851" s="164"/>
    </row>
    <row r="852" spans="1:3" ht="14.5" x14ac:dyDescent="0.35">
      <c r="A852" s="164"/>
      <c r="B852" s="164"/>
      <c r="C852" s="164"/>
    </row>
    <row r="853" spans="1:3" ht="14.5" x14ac:dyDescent="0.35">
      <c r="A853" s="164"/>
      <c r="B853" s="164"/>
      <c r="C853" s="164"/>
    </row>
    <row r="854" spans="1:3" ht="14.5" x14ac:dyDescent="0.35">
      <c r="A854" s="164"/>
      <c r="B854" s="164"/>
      <c r="C854" s="164"/>
    </row>
    <row r="855" spans="1:3" ht="14.5" x14ac:dyDescent="0.35">
      <c r="A855" s="164"/>
      <c r="B855" s="164"/>
      <c r="C855" s="164"/>
    </row>
    <row r="856" spans="1:3" ht="14.5" x14ac:dyDescent="0.35">
      <c r="A856" s="164"/>
      <c r="B856" s="164"/>
      <c r="C856" s="164"/>
    </row>
    <row r="857" spans="1:3" ht="14.5" x14ac:dyDescent="0.35">
      <c r="A857" s="164"/>
      <c r="B857" s="164"/>
      <c r="C857" s="164"/>
    </row>
    <row r="858" spans="1:3" ht="14.5" x14ac:dyDescent="0.35">
      <c r="A858" s="164"/>
      <c r="B858" s="164"/>
      <c r="C858" s="164"/>
    </row>
    <row r="859" spans="1:3" ht="14.5" x14ac:dyDescent="0.35">
      <c r="A859" s="164"/>
      <c r="B859" s="164"/>
      <c r="C859" s="164"/>
    </row>
    <row r="860" spans="1:3" ht="14.5" x14ac:dyDescent="0.35">
      <c r="A860" s="164"/>
      <c r="B860" s="164"/>
      <c r="C860" s="164"/>
    </row>
    <row r="861" spans="1:3" ht="14.5" x14ac:dyDescent="0.35">
      <c r="A861" s="164"/>
      <c r="B861" s="164"/>
      <c r="C861" s="164"/>
    </row>
    <row r="862" spans="1:3" ht="14.5" x14ac:dyDescent="0.35">
      <c r="A862" s="164"/>
      <c r="B862" s="164"/>
      <c r="C862" s="164"/>
    </row>
    <row r="863" spans="1:3" ht="14.5" x14ac:dyDescent="0.35">
      <c r="A863" s="164"/>
      <c r="B863" s="164"/>
      <c r="C863" s="164"/>
    </row>
    <row r="864" spans="1:3" ht="14.5" x14ac:dyDescent="0.35">
      <c r="A864" s="164"/>
      <c r="B864" s="164"/>
      <c r="C864" s="164"/>
    </row>
    <row r="865" spans="1:3" ht="14.5" x14ac:dyDescent="0.35">
      <c r="A865" s="164"/>
      <c r="B865" s="164"/>
      <c r="C865" s="164"/>
    </row>
    <row r="866" spans="1:3" ht="14.5" x14ac:dyDescent="0.35">
      <c r="A866" s="164"/>
      <c r="B866" s="164"/>
      <c r="C866" s="164"/>
    </row>
    <row r="867" spans="1:3" ht="14.5" x14ac:dyDescent="0.35">
      <c r="A867" s="164"/>
      <c r="B867" s="164"/>
      <c r="C867" s="164"/>
    </row>
    <row r="868" spans="1:3" ht="14.5" x14ac:dyDescent="0.35">
      <c r="A868" s="164"/>
      <c r="B868" s="164"/>
      <c r="C868" s="164"/>
    </row>
    <row r="869" spans="1:3" ht="14.5" x14ac:dyDescent="0.35">
      <c r="A869" s="164"/>
      <c r="B869" s="164"/>
      <c r="C869" s="164"/>
    </row>
    <row r="870" spans="1:3" ht="14.5" x14ac:dyDescent="0.35">
      <c r="A870" s="164"/>
      <c r="B870" s="164"/>
      <c r="C870" s="164"/>
    </row>
    <row r="871" spans="1:3" ht="14.5" x14ac:dyDescent="0.35">
      <c r="A871" s="164"/>
      <c r="B871" s="164"/>
      <c r="C871" s="164"/>
    </row>
    <row r="872" spans="1:3" ht="14.5" x14ac:dyDescent="0.35">
      <c r="A872" s="164"/>
      <c r="B872" s="164"/>
      <c r="C872" s="164"/>
    </row>
    <row r="873" spans="1:3" ht="14.5" x14ac:dyDescent="0.35">
      <c r="A873" s="164"/>
      <c r="B873" s="164"/>
      <c r="C873" s="164"/>
    </row>
    <row r="874" spans="1:3" ht="14.5" x14ac:dyDescent="0.35">
      <c r="A874" s="164"/>
      <c r="B874" s="164"/>
      <c r="C874" s="164"/>
    </row>
    <row r="875" spans="1:3" ht="14.5" x14ac:dyDescent="0.35">
      <c r="A875" s="164"/>
      <c r="B875" s="164"/>
      <c r="C875" s="164"/>
    </row>
    <row r="876" spans="1:3" ht="14.5" x14ac:dyDescent="0.35">
      <c r="A876" s="164"/>
      <c r="B876" s="164"/>
      <c r="C876" s="164"/>
    </row>
    <row r="877" spans="1:3" ht="14.5" x14ac:dyDescent="0.35">
      <c r="A877" s="164"/>
      <c r="B877" s="164"/>
      <c r="C877" s="164"/>
    </row>
    <row r="878" spans="1:3" ht="14.5" x14ac:dyDescent="0.35">
      <c r="A878" s="164"/>
      <c r="B878" s="164"/>
      <c r="C878" s="164"/>
    </row>
    <row r="879" spans="1:3" ht="14.5" x14ac:dyDescent="0.35">
      <c r="A879" s="164"/>
      <c r="B879" s="164"/>
      <c r="C879" s="164"/>
    </row>
    <row r="880" spans="1:3" ht="14.5" x14ac:dyDescent="0.35">
      <c r="A880" s="164"/>
      <c r="B880" s="164"/>
      <c r="C880" s="164"/>
    </row>
    <row r="881" spans="1:3" ht="14.5" x14ac:dyDescent="0.35">
      <c r="A881" s="164"/>
      <c r="B881" s="164"/>
      <c r="C881" s="164"/>
    </row>
    <row r="882" spans="1:3" ht="14.5" x14ac:dyDescent="0.35">
      <c r="A882" s="164"/>
      <c r="B882" s="164"/>
      <c r="C882" s="164"/>
    </row>
    <row r="883" spans="1:3" ht="14.5" x14ac:dyDescent="0.35">
      <c r="A883" s="164"/>
      <c r="B883" s="164"/>
      <c r="C883" s="164"/>
    </row>
    <row r="884" spans="1:3" ht="14.5" x14ac:dyDescent="0.35">
      <c r="A884" s="164"/>
      <c r="B884" s="164"/>
      <c r="C884" s="164"/>
    </row>
    <row r="885" spans="1:3" ht="14.5" x14ac:dyDescent="0.35">
      <c r="A885" s="164"/>
      <c r="B885" s="164"/>
      <c r="C885" s="164"/>
    </row>
    <row r="886" spans="1:3" ht="14.5" x14ac:dyDescent="0.35">
      <c r="A886" s="164"/>
      <c r="B886" s="164"/>
      <c r="C886" s="164"/>
    </row>
    <row r="887" spans="1:3" ht="14.5" x14ac:dyDescent="0.35">
      <c r="A887" s="164"/>
      <c r="B887" s="164"/>
      <c r="C887" s="164"/>
    </row>
    <row r="888" spans="1:3" ht="14.5" x14ac:dyDescent="0.35">
      <c r="A888" s="164"/>
      <c r="B888" s="164"/>
      <c r="C888" s="164"/>
    </row>
    <row r="889" spans="1:3" ht="14.5" x14ac:dyDescent="0.35">
      <c r="A889" s="164"/>
      <c r="B889" s="164"/>
      <c r="C889" s="164"/>
    </row>
    <row r="890" spans="1:3" ht="14.5" x14ac:dyDescent="0.35">
      <c r="A890" s="164"/>
      <c r="B890" s="164"/>
      <c r="C890" s="164"/>
    </row>
    <row r="891" spans="1:3" ht="14.5" x14ac:dyDescent="0.35">
      <c r="A891" s="164"/>
      <c r="B891" s="164"/>
      <c r="C891" s="164"/>
    </row>
    <row r="892" spans="1:3" ht="14.5" x14ac:dyDescent="0.35">
      <c r="A892" s="164"/>
      <c r="B892" s="164"/>
      <c r="C892" s="164"/>
    </row>
    <row r="893" spans="1:3" ht="14.5" x14ac:dyDescent="0.35">
      <c r="A893" s="164"/>
      <c r="B893" s="164"/>
      <c r="C893" s="164"/>
    </row>
    <row r="894" spans="1:3" ht="14.5" x14ac:dyDescent="0.35">
      <c r="A894" s="164"/>
      <c r="B894" s="164"/>
      <c r="C894" s="164"/>
    </row>
    <row r="895" spans="1:3" ht="14.5" x14ac:dyDescent="0.35">
      <c r="A895" s="164"/>
      <c r="B895" s="164"/>
      <c r="C895" s="164"/>
    </row>
    <row r="896" spans="1:3" ht="14.5" x14ac:dyDescent="0.35">
      <c r="A896" s="164"/>
      <c r="B896" s="164"/>
      <c r="C896" s="164"/>
    </row>
    <row r="897" spans="1:3" ht="14.5" x14ac:dyDescent="0.35">
      <c r="A897" s="164"/>
      <c r="B897" s="164"/>
      <c r="C897" s="164"/>
    </row>
    <row r="898" spans="1:3" ht="14.5" x14ac:dyDescent="0.35">
      <c r="A898" s="164"/>
      <c r="B898" s="164"/>
      <c r="C898" s="164"/>
    </row>
    <row r="899" spans="1:3" ht="14.5" x14ac:dyDescent="0.35">
      <c r="A899" s="164"/>
      <c r="B899" s="164"/>
      <c r="C899" s="164"/>
    </row>
    <row r="900" spans="1:3" ht="14.5" x14ac:dyDescent="0.35">
      <c r="A900" s="164"/>
      <c r="B900" s="164"/>
      <c r="C900" s="164"/>
    </row>
    <row r="901" spans="1:3" ht="14.5" x14ac:dyDescent="0.35">
      <c r="A901" s="164"/>
      <c r="B901" s="164"/>
      <c r="C901" s="164"/>
    </row>
    <row r="902" spans="1:3" ht="14.5" x14ac:dyDescent="0.35">
      <c r="A902" s="164"/>
      <c r="B902" s="164"/>
      <c r="C902" s="164"/>
    </row>
    <row r="903" spans="1:3" ht="14.5" x14ac:dyDescent="0.35">
      <c r="A903" s="164"/>
      <c r="B903" s="164"/>
      <c r="C903" s="164"/>
    </row>
    <row r="904" spans="1:3" ht="14.5" x14ac:dyDescent="0.35">
      <c r="A904" s="164"/>
      <c r="B904" s="164"/>
      <c r="C904" s="164"/>
    </row>
    <row r="905" spans="1:3" ht="14.5" x14ac:dyDescent="0.35">
      <c r="A905" s="164"/>
      <c r="B905" s="164"/>
      <c r="C905" s="164"/>
    </row>
    <row r="906" spans="1:3" ht="14.5" x14ac:dyDescent="0.35">
      <c r="A906" s="164"/>
      <c r="B906" s="164"/>
      <c r="C906" s="164"/>
    </row>
    <row r="907" spans="1:3" ht="14.5" x14ac:dyDescent="0.35">
      <c r="A907" s="164"/>
      <c r="B907" s="164"/>
      <c r="C907" s="164"/>
    </row>
    <row r="908" spans="1:3" ht="14.5" x14ac:dyDescent="0.35">
      <c r="A908" s="164"/>
      <c r="B908" s="164"/>
      <c r="C908" s="164"/>
    </row>
    <row r="909" spans="1:3" ht="14.5" x14ac:dyDescent="0.35">
      <c r="A909" s="164"/>
      <c r="B909" s="164"/>
      <c r="C909" s="164"/>
    </row>
    <row r="910" spans="1:3" ht="14.5" x14ac:dyDescent="0.35">
      <c r="A910" s="164"/>
      <c r="B910" s="164"/>
      <c r="C910" s="164"/>
    </row>
    <row r="911" spans="1:3" ht="14.5" x14ac:dyDescent="0.35">
      <c r="A911" s="164"/>
      <c r="B911" s="164"/>
      <c r="C911" s="164"/>
    </row>
    <row r="912" spans="1:3" ht="14.5" x14ac:dyDescent="0.35">
      <c r="A912" s="164"/>
      <c r="B912" s="164"/>
      <c r="C912" s="164"/>
    </row>
    <row r="913" spans="1:3" ht="14.5" x14ac:dyDescent="0.35">
      <c r="A913" s="164"/>
      <c r="B913" s="164"/>
      <c r="C913" s="164"/>
    </row>
    <row r="914" spans="1:3" ht="14.5" x14ac:dyDescent="0.35">
      <c r="A914" s="164"/>
      <c r="B914" s="164"/>
      <c r="C914" s="164"/>
    </row>
    <row r="915" spans="1:3" ht="14.5" x14ac:dyDescent="0.35">
      <c r="A915" s="164"/>
      <c r="B915" s="164"/>
      <c r="C915" s="164"/>
    </row>
    <row r="916" spans="1:3" ht="14.5" x14ac:dyDescent="0.35">
      <c r="A916" s="164"/>
      <c r="B916" s="164"/>
      <c r="C916" s="164"/>
    </row>
    <row r="917" spans="1:3" ht="14.5" x14ac:dyDescent="0.35">
      <c r="A917" s="164"/>
      <c r="B917" s="164"/>
      <c r="C917" s="164"/>
    </row>
    <row r="918" spans="1:3" ht="14.5" x14ac:dyDescent="0.35">
      <c r="A918" s="164"/>
      <c r="B918" s="164"/>
      <c r="C918" s="164"/>
    </row>
    <row r="919" spans="1:3" ht="14.5" x14ac:dyDescent="0.35">
      <c r="A919" s="164"/>
      <c r="B919" s="164"/>
      <c r="C919" s="164"/>
    </row>
    <row r="920" spans="1:3" ht="14.5" x14ac:dyDescent="0.35">
      <c r="A920" s="164"/>
      <c r="B920" s="164"/>
      <c r="C920" s="164"/>
    </row>
    <row r="921" spans="1:3" ht="14.5" x14ac:dyDescent="0.35">
      <c r="A921" s="164"/>
      <c r="B921" s="164"/>
      <c r="C921" s="164"/>
    </row>
    <row r="922" spans="1:3" ht="14.5" x14ac:dyDescent="0.35">
      <c r="A922" s="164"/>
      <c r="B922" s="164"/>
      <c r="C922" s="164"/>
    </row>
    <row r="923" spans="1:3" ht="14.5" x14ac:dyDescent="0.35">
      <c r="A923" s="164"/>
      <c r="B923" s="164"/>
      <c r="C923" s="164"/>
    </row>
    <row r="924" spans="1:3" ht="14.5" x14ac:dyDescent="0.35">
      <c r="A924" s="164"/>
      <c r="B924" s="164"/>
      <c r="C924" s="164"/>
    </row>
    <row r="925" spans="1:3" ht="14.5" x14ac:dyDescent="0.35">
      <c r="A925" s="164"/>
      <c r="B925" s="164"/>
      <c r="C925" s="164"/>
    </row>
    <row r="926" spans="1:3" ht="14.5" x14ac:dyDescent="0.35">
      <c r="A926" s="164"/>
      <c r="B926" s="164"/>
      <c r="C926" s="164"/>
    </row>
    <row r="927" spans="1:3" ht="14.5" x14ac:dyDescent="0.35">
      <c r="A927" s="164"/>
      <c r="B927" s="164"/>
      <c r="C927" s="164"/>
    </row>
    <row r="928" spans="1:3" ht="14.5" x14ac:dyDescent="0.35">
      <c r="A928" s="164"/>
      <c r="B928" s="164"/>
      <c r="C928" s="164"/>
    </row>
    <row r="929" spans="1:3" ht="14.5" x14ac:dyDescent="0.35">
      <c r="A929" s="164"/>
      <c r="B929" s="164"/>
      <c r="C929" s="164"/>
    </row>
    <row r="930" spans="1:3" ht="14.5" x14ac:dyDescent="0.35">
      <c r="A930" s="164"/>
      <c r="B930" s="164"/>
      <c r="C930" s="164"/>
    </row>
    <row r="931" spans="1:3" ht="14.5" x14ac:dyDescent="0.35">
      <c r="A931" s="164"/>
      <c r="B931" s="164"/>
      <c r="C931" s="164"/>
    </row>
    <row r="932" spans="1:3" ht="14.5" x14ac:dyDescent="0.35">
      <c r="A932" s="164"/>
      <c r="B932" s="164"/>
      <c r="C932" s="164"/>
    </row>
    <row r="933" spans="1:3" ht="14.5" x14ac:dyDescent="0.35">
      <c r="A933" s="164"/>
      <c r="B933" s="164"/>
      <c r="C933" s="164"/>
    </row>
    <row r="934" spans="1:3" ht="14.5" x14ac:dyDescent="0.35">
      <c r="A934" s="164"/>
      <c r="B934" s="164"/>
      <c r="C934" s="164"/>
    </row>
    <row r="935" spans="1:3" ht="14.5" x14ac:dyDescent="0.35">
      <c r="A935" s="164"/>
      <c r="B935" s="164"/>
      <c r="C935" s="164"/>
    </row>
    <row r="936" spans="1:3" ht="14.5" x14ac:dyDescent="0.35">
      <c r="A936" s="164"/>
      <c r="B936" s="164"/>
      <c r="C936" s="164"/>
    </row>
    <row r="937" spans="1:3" ht="14.5" x14ac:dyDescent="0.35">
      <c r="A937" s="164"/>
      <c r="B937" s="164"/>
      <c r="C937" s="164"/>
    </row>
    <row r="938" spans="1:3" ht="14.5" x14ac:dyDescent="0.35">
      <c r="A938" s="164"/>
      <c r="B938" s="164"/>
      <c r="C938" s="164"/>
    </row>
    <row r="939" spans="1:3" ht="14.5" x14ac:dyDescent="0.35">
      <c r="A939" s="164"/>
      <c r="B939" s="164"/>
      <c r="C939" s="164"/>
    </row>
    <row r="940" spans="1:3" ht="14.5" x14ac:dyDescent="0.35">
      <c r="A940" s="164"/>
      <c r="B940" s="164"/>
      <c r="C940" s="164"/>
    </row>
    <row r="941" spans="1:3" ht="14.5" x14ac:dyDescent="0.35">
      <c r="A941" s="164"/>
      <c r="B941" s="164"/>
      <c r="C941" s="164"/>
    </row>
    <row r="942" spans="1:3" ht="14.5" x14ac:dyDescent="0.35">
      <c r="A942" s="164"/>
      <c r="B942" s="164"/>
      <c r="C942" s="164"/>
    </row>
    <row r="943" spans="1:3" ht="14.5" x14ac:dyDescent="0.35">
      <c r="A943" s="164"/>
      <c r="B943" s="164"/>
      <c r="C943" s="164"/>
    </row>
    <row r="944" spans="1:3" ht="14.5" x14ac:dyDescent="0.35">
      <c r="A944" s="164"/>
      <c r="B944" s="164"/>
      <c r="C944" s="164"/>
    </row>
    <row r="945" spans="1:3" ht="14.5" x14ac:dyDescent="0.35">
      <c r="A945" s="164"/>
      <c r="B945" s="164"/>
      <c r="C945" s="164"/>
    </row>
    <row r="946" spans="1:3" ht="14.5" x14ac:dyDescent="0.35">
      <c r="A946" s="164"/>
      <c r="B946" s="164"/>
      <c r="C946" s="164"/>
    </row>
    <row r="947" spans="1:3" ht="14.5" x14ac:dyDescent="0.35">
      <c r="A947" s="164"/>
      <c r="B947" s="164"/>
      <c r="C947" s="164"/>
    </row>
    <row r="948" spans="1:3" ht="14.5" x14ac:dyDescent="0.35">
      <c r="A948" s="164"/>
      <c r="B948" s="164"/>
      <c r="C948" s="164"/>
    </row>
    <row r="949" spans="1:3" ht="14.5" x14ac:dyDescent="0.35">
      <c r="A949" s="164"/>
      <c r="B949" s="164"/>
      <c r="C949" s="164"/>
    </row>
    <row r="950" spans="1:3" ht="14.5" x14ac:dyDescent="0.35">
      <c r="A950" s="164"/>
      <c r="B950" s="164"/>
      <c r="C950" s="164"/>
    </row>
    <row r="951" spans="1:3" ht="14.5" x14ac:dyDescent="0.35">
      <c r="A951" s="164"/>
      <c r="B951" s="164"/>
      <c r="C951" s="164"/>
    </row>
    <row r="952" spans="1:3" ht="14.5" x14ac:dyDescent="0.35">
      <c r="A952" s="164"/>
      <c r="B952" s="164"/>
      <c r="C952" s="164"/>
    </row>
    <row r="953" spans="1:3" ht="14.5" x14ac:dyDescent="0.35">
      <c r="A953" s="164"/>
      <c r="B953" s="164"/>
      <c r="C953" s="164"/>
    </row>
    <row r="954" spans="1:3" ht="14.5" x14ac:dyDescent="0.35">
      <c r="A954" s="164"/>
      <c r="B954" s="164"/>
      <c r="C954" s="164"/>
    </row>
    <row r="955" spans="1:3" ht="14.5" x14ac:dyDescent="0.35">
      <c r="A955" s="164"/>
      <c r="B955" s="164"/>
      <c r="C955" s="164"/>
    </row>
    <row r="956" spans="1:3" ht="14.5" x14ac:dyDescent="0.35">
      <c r="A956" s="164"/>
      <c r="B956" s="164"/>
      <c r="C956" s="164"/>
    </row>
    <row r="957" spans="1:3" ht="14.5" x14ac:dyDescent="0.35">
      <c r="A957" s="164"/>
      <c r="B957" s="164"/>
      <c r="C957" s="164"/>
    </row>
    <row r="958" spans="1:3" ht="14.5" x14ac:dyDescent="0.35">
      <c r="A958" s="164"/>
      <c r="B958" s="164"/>
      <c r="C958" s="164"/>
    </row>
    <row r="959" spans="1:3" ht="14.5" x14ac:dyDescent="0.35">
      <c r="A959" s="164"/>
      <c r="B959" s="164"/>
      <c r="C959" s="164"/>
    </row>
    <row r="960" spans="1:3" ht="14.5" x14ac:dyDescent="0.35">
      <c r="A960" s="164"/>
      <c r="B960" s="164"/>
      <c r="C960" s="164"/>
    </row>
    <row r="961" spans="1:3" ht="14.5" x14ac:dyDescent="0.35">
      <c r="A961" s="164"/>
      <c r="B961" s="164"/>
      <c r="C961" s="164"/>
    </row>
    <row r="962" spans="1:3" ht="14.5" x14ac:dyDescent="0.35">
      <c r="A962" s="164"/>
      <c r="B962" s="164"/>
      <c r="C962" s="164"/>
    </row>
    <row r="963" spans="1:3" ht="14.5" x14ac:dyDescent="0.35">
      <c r="A963" s="164"/>
      <c r="B963" s="164"/>
      <c r="C963" s="164"/>
    </row>
    <row r="964" spans="1:3" ht="14.5" x14ac:dyDescent="0.35">
      <c r="A964" s="164"/>
      <c r="B964" s="164"/>
      <c r="C964" s="164"/>
    </row>
    <row r="965" spans="1:3" ht="14.5" x14ac:dyDescent="0.35">
      <c r="A965" s="164"/>
      <c r="B965" s="164"/>
      <c r="C965" s="164"/>
    </row>
    <row r="966" spans="1:3" ht="14.5" x14ac:dyDescent="0.35">
      <c r="A966" s="164"/>
      <c r="B966" s="164"/>
      <c r="C966" s="164"/>
    </row>
    <row r="967" spans="1:3" ht="14.5" x14ac:dyDescent="0.35">
      <c r="A967" s="164"/>
      <c r="B967" s="164"/>
      <c r="C967" s="164"/>
    </row>
    <row r="968" spans="1:3" ht="14.5" x14ac:dyDescent="0.35">
      <c r="A968" s="164"/>
      <c r="B968" s="164"/>
      <c r="C968" s="164"/>
    </row>
    <row r="969" spans="1:3" ht="14.5" x14ac:dyDescent="0.35">
      <c r="A969" s="164"/>
      <c r="B969" s="164"/>
      <c r="C969" s="164"/>
    </row>
    <row r="970" spans="1:3" ht="14.5" x14ac:dyDescent="0.35">
      <c r="A970" s="164"/>
      <c r="B970" s="164"/>
      <c r="C970" s="164"/>
    </row>
    <row r="971" spans="1:3" ht="14.5" x14ac:dyDescent="0.35">
      <c r="A971" s="164"/>
      <c r="B971" s="164"/>
      <c r="C971" s="164"/>
    </row>
    <row r="972" spans="1:3" ht="14.5" x14ac:dyDescent="0.35">
      <c r="A972" s="164"/>
      <c r="B972" s="164"/>
      <c r="C972" s="164"/>
    </row>
    <row r="973" spans="1:3" ht="14.5" x14ac:dyDescent="0.35">
      <c r="A973" s="164"/>
      <c r="B973" s="164"/>
      <c r="C973" s="164"/>
    </row>
    <row r="974" spans="1:3" ht="14.5" x14ac:dyDescent="0.35">
      <c r="A974" s="164"/>
      <c r="B974" s="164"/>
      <c r="C974" s="164"/>
    </row>
    <row r="975" spans="1:3" ht="14.5" x14ac:dyDescent="0.35">
      <c r="A975" s="164"/>
      <c r="B975" s="164"/>
      <c r="C975" s="164"/>
    </row>
    <row r="976" spans="1:3" ht="14.5" x14ac:dyDescent="0.35">
      <c r="A976" s="164"/>
      <c r="B976" s="164"/>
      <c r="C976" s="164"/>
    </row>
    <row r="977" spans="1:3" ht="14.5" x14ac:dyDescent="0.35">
      <c r="A977" s="164"/>
      <c r="B977" s="164"/>
      <c r="C977" s="164"/>
    </row>
    <row r="978" spans="1:3" ht="14.5" x14ac:dyDescent="0.35">
      <c r="A978" s="164"/>
      <c r="B978" s="164"/>
      <c r="C978" s="164"/>
    </row>
    <row r="979" spans="1:3" ht="14.5" x14ac:dyDescent="0.35">
      <c r="A979" s="164"/>
      <c r="B979" s="164"/>
      <c r="C979" s="164"/>
    </row>
    <row r="980" spans="1:3" ht="14.5" x14ac:dyDescent="0.35">
      <c r="A980" s="164"/>
      <c r="B980" s="164"/>
      <c r="C980" s="164"/>
    </row>
    <row r="981" spans="1:3" ht="14.5" x14ac:dyDescent="0.35">
      <c r="A981" s="164"/>
      <c r="B981" s="164"/>
      <c r="C981" s="164"/>
    </row>
    <row r="982" spans="1:3" ht="14.5" x14ac:dyDescent="0.35">
      <c r="A982" s="164"/>
      <c r="B982" s="164"/>
      <c r="C982" s="164"/>
    </row>
    <row r="983" spans="1:3" ht="14.5" x14ac:dyDescent="0.35">
      <c r="A983" s="164"/>
      <c r="B983" s="164"/>
      <c r="C983" s="164"/>
    </row>
    <row r="984" spans="1:3" ht="14.5" x14ac:dyDescent="0.35">
      <c r="A984" s="164"/>
      <c r="B984" s="164"/>
      <c r="C984" s="164"/>
    </row>
    <row r="985" spans="1:3" ht="14.5" x14ac:dyDescent="0.35">
      <c r="A985" s="164"/>
      <c r="B985" s="164"/>
      <c r="C985" s="164"/>
    </row>
    <row r="986" spans="1:3" ht="14.5" x14ac:dyDescent="0.35">
      <c r="A986" s="164"/>
      <c r="B986" s="164"/>
      <c r="C986" s="164"/>
    </row>
    <row r="987" spans="1:3" ht="14.5" x14ac:dyDescent="0.35">
      <c r="A987" s="164"/>
      <c r="B987" s="164"/>
      <c r="C987" s="164"/>
    </row>
    <row r="988" spans="1:3" ht="14.5" x14ac:dyDescent="0.35">
      <c r="A988" s="164"/>
      <c r="B988" s="164"/>
      <c r="C988" s="164"/>
    </row>
    <row r="989" spans="1:3" ht="14.5" x14ac:dyDescent="0.35">
      <c r="A989" s="164"/>
      <c r="B989" s="164"/>
      <c r="C989" s="164"/>
    </row>
    <row r="990" spans="1:3" ht="14.5" x14ac:dyDescent="0.35">
      <c r="A990" s="164"/>
      <c r="B990" s="164"/>
      <c r="C990" s="164"/>
    </row>
    <row r="991" spans="1:3" ht="14.5" x14ac:dyDescent="0.35">
      <c r="A991" s="164"/>
      <c r="B991" s="164"/>
      <c r="C991" s="164"/>
    </row>
    <row r="992" spans="1:3" ht="14.5" x14ac:dyDescent="0.35">
      <c r="A992" s="164"/>
      <c r="B992" s="164"/>
      <c r="C992" s="164"/>
    </row>
    <row r="993" spans="1:3" ht="14.5" x14ac:dyDescent="0.35">
      <c r="A993" s="164"/>
      <c r="B993" s="164"/>
      <c r="C993" s="164"/>
    </row>
    <row r="994" spans="1:3" ht="14.5" x14ac:dyDescent="0.35">
      <c r="A994" s="164"/>
      <c r="B994" s="164"/>
      <c r="C994" s="164"/>
    </row>
    <row r="995" spans="1:3" ht="14.5" x14ac:dyDescent="0.35">
      <c r="A995" s="164"/>
      <c r="B995" s="164"/>
      <c r="C995" s="164"/>
    </row>
    <row r="996" spans="1:3" ht="14.5" x14ac:dyDescent="0.35">
      <c r="A996" s="164"/>
      <c r="B996" s="164"/>
      <c r="C996" s="164"/>
    </row>
    <row r="997" spans="1:3" ht="14.5" x14ac:dyDescent="0.35">
      <c r="A997" s="164"/>
      <c r="B997" s="164"/>
      <c r="C997" s="164"/>
    </row>
    <row r="998" spans="1:3" ht="14.5" x14ac:dyDescent="0.35">
      <c r="A998" s="164"/>
      <c r="B998" s="164"/>
      <c r="C998" s="164"/>
    </row>
    <row r="999" spans="1:3" ht="14.5" x14ac:dyDescent="0.35">
      <c r="A999" s="164"/>
      <c r="B999" s="164"/>
      <c r="C999" s="164"/>
    </row>
    <row r="1000" spans="1:3" ht="14.5" x14ac:dyDescent="0.35">
      <c r="A1000" s="164"/>
      <c r="B1000" s="164"/>
      <c r="C1000" s="164"/>
    </row>
    <row r="1001" spans="1:3" ht="14.5" x14ac:dyDescent="0.35">
      <c r="A1001" s="164"/>
      <c r="B1001" s="164"/>
      <c r="C1001" s="164"/>
    </row>
    <row r="1002" spans="1:3" ht="14.5" x14ac:dyDescent="0.35">
      <c r="A1002" s="164"/>
      <c r="B1002" s="164"/>
      <c r="C1002"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69D3-1C2D-42AB-AC11-7C3A3EEAB0F8}">
  <dimension ref="A1:S1010"/>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2" width="21.453125" style="382" customWidth="1"/>
    <col min="3" max="3" width="17.453125" style="382" bestFit="1" customWidth="1"/>
    <col min="4" max="19" width="9.1796875" style="382" customWidth="1"/>
    <col min="20" max="16384" width="14.453125" style="382"/>
  </cols>
  <sheetData>
    <row r="1" spans="1:19"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row>
    <row r="2" spans="1:19" ht="14.5" x14ac:dyDescent="0.35">
      <c r="A2" s="163" t="str">
        <f>'6'!A2</f>
        <v>Notes forming part of financial statement</v>
      </c>
      <c r="B2" s="164"/>
      <c r="C2" s="164"/>
      <c r="D2" s="164"/>
      <c r="E2" s="164"/>
      <c r="F2" s="164"/>
      <c r="G2" s="164"/>
      <c r="H2" s="164"/>
      <c r="I2" s="164"/>
      <c r="J2" s="164"/>
      <c r="K2" s="164"/>
      <c r="L2" s="164"/>
      <c r="M2" s="164"/>
      <c r="N2" s="164"/>
      <c r="O2" s="164"/>
      <c r="P2" s="164"/>
      <c r="Q2" s="164"/>
      <c r="R2" s="164"/>
      <c r="S2" s="164"/>
    </row>
    <row r="3" spans="1:19" ht="14.5" x14ac:dyDescent="0.35">
      <c r="A3" s="164"/>
      <c r="B3" s="164"/>
      <c r="C3" s="164"/>
      <c r="D3" s="164"/>
      <c r="E3" s="164"/>
      <c r="F3" s="164"/>
      <c r="G3" s="164"/>
      <c r="H3" s="164"/>
      <c r="I3" s="164"/>
      <c r="J3" s="164"/>
      <c r="K3" s="164"/>
      <c r="L3" s="164"/>
      <c r="M3" s="164"/>
      <c r="N3" s="164"/>
      <c r="O3" s="164"/>
      <c r="P3" s="164"/>
      <c r="Q3" s="164"/>
      <c r="R3" s="164"/>
      <c r="S3" s="164"/>
    </row>
    <row r="4" spans="1:19" ht="14.5" x14ac:dyDescent="0.35">
      <c r="A4" s="285" t="s">
        <v>235</v>
      </c>
      <c r="B4" s="164"/>
      <c r="C4" s="164"/>
      <c r="D4" s="164"/>
      <c r="E4" s="164"/>
      <c r="F4" s="164"/>
      <c r="G4" s="164"/>
      <c r="H4" s="164"/>
      <c r="I4" s="164"/>
      <c r="J4" s="164"/>
      <c r="K4" s="164"/>
      <c r="L4" s="164"/>
      <c r="M4" s="164"/>
      <c r="N4" s="164"/>
      <c r="O4" s="164"/>
      <c r="P4" s="164"/>
      <c r="Q4" s="164"/>
      <c r="R4" s="164"/>
      <c r="S4" s="164"/>
    </row>
    <row r="5" spans="1:19" ht="14.5" x14ac:dyDescent="0.35">
      <c r="A5" s="285"/>
      <c r="B5" s="164"/>
      <c r="C5" s="412" t="str">
        <f>'6'!C5</f>
        <v>( Amt in Rs.)</v>
      </c>
      <c r="D5" s="164"/>
      <c r="E5" s="164"/>
      <c r="F5" s="164"/>
      <c r="G5" s="164"/>
      <c r="H5" s="164"/>
      <c r="I5" s="164"/>
      <c r="J5" s="164"/>
      <c r="K5" s="164"/>
      <c r="L5" s="164"/>
      <c r="M5" s="164"/>
      <c r="N5" s="164"/>
      <c r="O5" s="164"/>
      <c r="P5" s="164"/>
      <c r="Q5" s="164"/>
      <c r="R5" s="164"/>
      <c r="S5" s="164"/>
    </row>
    <row r="6" spans="1:19" ht="37.5" customHeight="1" x14ac:dyDescent="0.35">
      <c r="A6" s="385" t="s">
        <v>3</v>
      </c>
      <c r="B6" s="387" t="str">
        <f>'6'!B6</f>
        <v>As at 
March 31, 2026</v>
      </c>
      <c r="C6" s="387" t="str">
        <f>'6'!C6</f>
        <v>As at 
March 31, 2025</v>
      </c>
      <c r="D6" s="164"/>
      <c r="E6" s="164"/>
      <c r="F6" s="164"/>
      <c r="G6" s="164"/>
      <c r="H6" s="164"/>
      <c r="I6" s="164"/>
      <c r="J6" s="164"/>
      <c r="K6" s="164"/>
      <c r="L6" s="164"/>
      <c r="M6" s="164"/>
      <c r="N6" s="164"/>
      <c r="O6" s="164"/>
      <c r="P6" s="164"/>
      <c r="Q6" s="164"/>
      <c r="R6" s="164"/>
      <c r="S6" s="164"/>
    </row>
    <row r="7" spans="1:19" ht="14.5" x14ac:dyDescent="0.35">
      <c r="A7" s="418"/>
      <c r="B7" s="419"/>
      <c r="C7" s="419"/>
      <c r="D7" s="164"/>
      <c r="E7" s="164"/>
      <c r="F7" s="164"/>
      <c r="G7" s="164"/>
      <c r="H7" s="164"/>
      <c r="I7" s="164"/>
      <c r="J7" s="164"/>
      <c r="K7" s="164"/>
      <c r="L7" s="164"/>
      <c r="M7" s="164"/>
      <c r="N7" s="164"/>
      <c r="O7" s="164"/>
      <c r="P7" s="164"/>
      <c r="Q7" s="164"/>
      <c r="R7" s="164"/>
      <c r="S7" s="164"/>
    </row>
    <row r="8" spans="1:19" s="388" customFormat="1" ht="14.5" x14ac:dyDescent="0.35">
      <c r="A8" s="420" t="s">
        <v>236</v>
      </c>
      <c r="B8" s="393">
        <f>SUMIF($K:$K,'7'!$A8,Y:Y)</f>
        <v>0</v>
      </c>
      <c r="C8" s="421">
        <f>+AF43+AF42</f>
        <v>0</v>
      </c>
      <c r="D8" s="171"/>
      <c r="E8" s="171"/>
      <c r="F8" s="171"/>
      <c r="G8" s="171"/>
      <c r="H8" s="171"/>
      <c r="I8" s="171"/>
      <c r="J8" s="171"/>
      <c r="K8" s="171"/>
      <c r="L8" s="171"/>
      <c r="M8" s="171"/>
      <c r="N8" s="171"/>
      <c r="O8" s="171"/>
      <c r="P8" s="171"/>
      <c r="Q8" s="171"/>
      <c r="R8" s="171"/>
      <c r="S8" s="171"/>
    </row>
    <row r="9" spans="1:19" ht="14.5" x14ac:dyDescent="0.35">
      <c r="A9" s="420"/>
      <c r="B9" s="419"/>
      <c r="C9" s="422"/>
      <c r="D9" s="164"/>
      <c r="E9" s="164"/>
      <c r="F9" s="164"/>
      <c r="G9" s="164"/>
      <c r="H9" s="164"/>
      <c r="I9" s="164"/>
      <c r="J9" s="164"/>
      <c r="K9" s="164"/>
      <c r="L9" s="164"/>
      <c r="M9" s="164"/>
      <c r="N9" s="164"/>
      <c r="O9" s="164"/>
      <c r="P9" s="164"/>
      <c r="Q9" s="164"/>
      <c r="R9" s="164"/>
      <c r="S9" s="164"/>
    </row>
    <row r="10" spans="1:19" ht="14.5" x14ac:dyDescent="0.35">
      <c r="A10" s="396" t="str">
        <f>'6'!A14</f>
        <v>Total</v>
      </c>
      <c r="B10" s="417">
        <f>SUM(B8:B9)</f>
        <v>0</v>
      </c>
      <c r="C10" s="423">
        <f>SUM(C8:C9)</f>
        <v>0</v>
      </c>
      <c r="D10" s="164"/>
      <c r="E10" s="164"/>
      <c r="F10" s="164"/>
      <c r="G10" s="164"/>
      <c r="H10" s="164"/>
      <c r="I10" s="164"/>
      <c r="J10" s="164"/>
      <c r="K10" s="164"/>
      <c r="L10" s="164"/>
      <c r="M10" s="164"/>
      <c r="N10" s="164"/>
      <c r="O10" s="164"/>
      <c r="P10" s="164"/>
      <c r="Q10" s="164"/>
      <c r="R10" s="164"/>
      <c r="S10" s="164"/>
    </row>
    <row r="11" spans="1:19" ht="14.5" x14ac:dyDescent="0.35">
      <c r="A11" s="163"/>
      <c r="B11" s="424"/>
      <c r="C11" s="424"/>
      <c r="D11" s="164"/>
      <c r="E11" s="164"/>
      <c r="F11" s="164"/>
      <c r="G11" s="164"/>
      <c r="H11" s="164"/>
      <c r="I11" s="164"/>
      <c r="J11" s="164"/>
      <c r="K11" s="164"/>
      <c r="L11" s="164"/>
      <c r="M11" s="164"/>
      <c r="N11" s="164"/>
      <c r="O11" s="164"/>
      <c r="P11" s="164"/>
      <c r="Q11" s="164"/>
      <c r="R11" s="164"/>
      <c r="S11" s="164"/>
    </row>
    <row r="12" spans="1:19" ht="14.5" hidden="1" x14ac:dyDescent="0.35">
      <c r="A12" s="400" t="s">
        <v>237</v>
      </c>
      <c r="B12" s="424"/>
      <c r="C12" s="424"/>
      <c r="D12" s="164"/>
      <c r="E12" s="164"/>
      <c r="F12" s="164"/>
      <c r="G12" s="164"/>
      <c r="H12" s="164"/>
      <c r="I12" s="164"/>
      <c r="J12" s="164"/>
      <c r="K12" s="164"/>
      <c r="L12" s="164"/>
      <c r="M12" s="164"/>
      <c r="N12" s="164"/>
      <c r="O12" s="164"/>
      <c r="P12" s="164"/>
      <c r="Q12" s="164"/>
      <c r="R12" s="164"/>
      <c r="S12" s="164"/>
    </row>
    <row r="13" spans="1:19" ht="14.5" hidden="1" x14ac:dyDescent="0.35">
      <c r="A13" s="163"/>
      <c r="B13" s="424"/>
      <c r="C13" s="424"/>
      <c r="D13" s="164"/>
      <c r="E13" s="164"/>
      <c r="F13" s="164"/>
      <c r="G13" s="164"/>
      <c r="H13" s="164"/>
      <c r="I13" s="164"/>
      <c r="J13" s="164"/>
      <c r="K13" s="164"/>
      <c r="L13" s="164"/>
      <c r="M13" s="164"/>
      <c r="N13" s="164"/>
      <c r="O13" s="164"/>
      <c r="P13" s="164"/>
      <c r="Q13" s="164"/>
      <c r="R13" s="164"/>
      <c r="S13" s="164"/>
    </row>
    <row r="14" spans="1:19" ht="37.5" hidden="1" customHeight="1" x14ac:dyDescent="0.35">
      <c r="A14" s="425" t="s">
        <v>3</v>
      </c>
      <c r="B14" s="426"/>
      <c r="C14" s="427" t="str">
        <f>C6</f>
        <v>As at 
March 31, 2025</v>
      </c>
      <c r="D14" s="164"/>
      <c r="E14" s="164"/>
      <c r="F14" s="164"/>
      <c r="G14" s="164"/>
      <c r="H14" s="164"/>
      <c r="I14" s="164"/>
      <c r="J14" s="164"/>
      <c r="K14" s="164"/>
      <c r="L14" s="164"/>
      <c r="M14" s="164"/>
      <c r="N14" s="164"/>
      <c r="O14" s="164"/>
      <c r="P14" s="164"/>
      <c r="Q14" s="164"/>
      <c r="R14" s="164"/>
      <c r="S14" s="164"/>
    </row>
    <row r="15" spans="1:19" ht="14.5" hidden="1" x14ac:dyDescent="0.35">
      <c r="A15" s="428"/>
      <c r="B15" s="426"/>
      <c r="C15" s="429"/>
      <c r="D15" s="164"/>
      <c r="E15" s="164"/>
      <c r="F15" s="164"/>
      <c r="G15" s="164"/>
      <c r="H15" s="164"/>
      <c r="I15" s="164"/>
      <c r="J15" s="164"/>
      <c r="K15" s="164"/>
      <c r="L15" s="164"/>
      <c r="M15" s="164"/>
      <c r="N15" s="164"/>
      <c r="O15" s="164"/>
      <c r="P15" s="164"/>
      <c r="Q15" s="164"/>
      <c r="R15" s="164"/>
      <c r="S15" s="164"/>
    </row>
    <row r="16" spans="1:19" ht="14.5" hidden="1" x14ac:dyDescent="0.35">
      <c r="A16" s="430" t="s">
        <v>238</v>
      </c>
      <c r="B16" s="424"/>
      <c r="C16" s="431">
        <v>2271953</v>
      </c>
      <c r="D16" s="164"/>
      <c r="E16" s="164"/>
      <c r="F16" s="164"/>
      <c r="G16" s="164"/>
      <c r="H16" s="164"/>
      <c r="I16" s="164"/>
      <c r="J16" s="164"/>
      <c r="K16" s="164"/>
      <c r="L16" s="164"/>
      <c r="M16" s="164"/>
      <c r="N16" s="164"/>
      <c r="O16" s="164"/>
      <c r="P16" s="164"/>
      <c r="Q16" s="164"/>
      <c r="R16" s="164"/>
      <c r="S16" s="164"/>
    </row>
    <row r="17" spans="1:19" ht="14.5" hidden="1" x14ac:dyDescent="0.35">
      <c r="A17" s="430" t="s">
        <v>239</v>
      </c>
      <c r="B17" s="424"/>
      <c r="C17" s="407">
        <v>232209892</v>
      </c>
      <c r="D17" s="399"/>
      <c r="E17" s="164"/>
      <c r="F17" s="164"/>
      <c r="G17" s="164"/>
      <c r="H17" s="164"/>
      <c r="I17" s="164"/>
      <c r="J17" s="164"/>
      <c r="K17" s="164"/>
      <c r="L17" s="164"/>
      <c r="M17" s="164"/>
      <c r="N17" s="164"/>
      <c r="O17" s="164"/>
      <c r="P17" s="164"/>
      <c r="Q17" s="164"/>
      <c r="R17" s="164"/>
      <c r="S17" s="164"/>
    </row>
    <row r="18" spans="1:19" ht="14.5" hidden="1" x14ac:dyDescent="0.35">
      <c r="A18" s="432"/>
      <c r="B18" s="433"/>
      <c r="C18" s="434"/>
      <c r="D18" s="164"/>
      <c r="E18" s="164"/>
      <c r="F18" s="164"/>
      <c r="G18" s="164"/>
      <c r="H18" s="164"/>
      <c r="I18" s="164"/>
      <c r="J18" s="164"/>
      <c r="K18" s="164"/>
      <c r="L18" s="164"/>
      <c r="M18" s="164"/>
      <c r="N18" s="164"/>
      <c r="O18" s="164"/>
      <c r="P18" s="164"/>
      <c r="Q18" s="164"/>
      <c r="R18" s="164"/>
      <c r="S18" s="164"/>
    </row>
    <row r="19" spans="1:19" ht="14.5" hidden="1" x14ac:dyDescent="0.35">
      <c r="A19" s="430" t="s">
        <v>240</v>
      </c>
      <c r="B19" s="435"/>
      <c r="C19" s="436">
        <f>C20</f>
        <v>0</v>
      </c>
      <c r="D19" s="164"/>
      <c r="E19" s="164"/>
      <c r="F19" s="164"/>
      <c r="G19" s="164"/>
      <c r="H19" s="164"/>
      <c r="I19" s="164"/>
      <c r="J19" s="164"/>
      <c r="K19" s="164"/>
      <c r="L19" s="164"/>
      <c r="M19" s="164"/>
      <c r="N19" s="164"/>
      <c r="O19" s="164"/>
      <c r="P19" s="164"/>
      <c r="Q19" s="164"/>
      <c r="R19" s="164"/>
      <c r="S19" s="164"/>
    </row>
    <row r="20" spans="1:19" ht="14.5" hidden="1" x14ac:dyDescent="0.35">
      <c r="A20" s="437" t="s">
        <v>241</v>
      </c>
      <c r="B20" s="438"/>
      <c r="C20" s="439">
        <f>+AF43+AF42</f>
        <v>0</v>
      </c>
      <c r="D20" s="164"/>
      <c r="E20" s="164"/>
      <c r="F20" s="164"/>
      <c r="G20" s="164"/>
      <c r="H20" s="164"/>
      <c r="I20" s="164"/>
      <c r="J20" s="164"/>
      <c r="K20" s="164"/>
      <c r="L20" s="164"/>
      <c r="M20" s="164"/>
      <c r="N20" s="164"/>
      <c r="O20" s="164"/>
      <c r="P20" s="164"/>
      <c r="Q20" s="164"/>
      <c r="R20" s="164"/>
      <c r="S20" s="164"/>
    </row>
    <row r="21" spans="1:19" ht="14.5" x14ac:dyDescent="0.35">
      <c r="A21" s="164"/>
      <c r="B21" s="399"/>
      <c r="C21" s="399"/>
      <c r="D21" s="164"/>
      <c r="E21" s="164"/>
      <c r="F21" s="164"/>
      <c r="G21" s="164"/>
      <c r="H21" s="164"/>
      <c r="I21" s="164"/>
      <c r="J21" s="164"/>
      <c r="K21" s="164"/>
      <c r="L21" s="164"/>
      <c r="M21" s="164"/>
      <c r="N21" s="164"/>
      <c r="O21" s="164"/>
      <c r="P21" s="164"/>
      <c r="Q21" s="164"/>
      <c r="R21" s="164"/>
      <c r="S21" s="164"/>
    </row>
    <row r="22" spans="1:19" ht="14.5" x14ac:dyDescent="0.35">
      <c r="A22" s="164"/>
      <c r="B22" s="164"/>
      <c r="C22" s="164"/>
      <c r="D22" s="164"/>
      <c r="E22" s="164"/>
      <c r="F22" s="164"/>
      <c r="G22" s="164"/>
      <c r="H22" s="164"/>
      <c r="I22" s="164"/>
      <c r="J22" s="164"/>
      <c r="K22" s="164"/>
      <c r="L22" s="164"/>
      <c r="M22" s="164"/>
      <c r="N22" s="164"/>
      <c r="O22" s="164"/>
      <c r="P22" s="164"/>
      <c r="Q22" s="164"/>
      <c r="R22" s="164"/>
      <c r="S22" s="164"/>
    </row>
    <row r="23" spans="1:19" ht="14.5" x14ac:dyDescent="0.35">
      <c r="A23" s="164"/>
      <c r="B23" s="164"/>
      <c r="C23" s="164"/>
      <c r="D23" s="164"/>
      <c r="E23" s="164"/>
      <c r="F23" s="164"/>
      <c r="G23" s="164"/>
      <c r="H23" s="164"/>
      <c r="I23" s="164"/>
      <c r="J23" s="164"/>
      <c r="K23" s="164"/>
      <c r="L23" s="164"/>
      <c r="M23" s="164"/>
      <c r="N23" s="164"/>
      <c r="O23" s="164"/>
      <c r="P23" s="164"/>
      <c r="Q23" s="164"/>
      <c r="R23" s="164"/>
      <c r="S23" s="164"/>
    </row>
    <row r="24" spans="1:19" ht="14.5" x14ac:dyDescent="0.35">
      <c r="A24" s="164"/>
      <c r="B24" s="164"/>
      <c r="C24" s="164"/>
      <c r="D24" s="164"/>
      <c r="E24" s="164"/>
      <c r="F24" s="164"/>
      <c r="G24" s="164"/>
      <c r="H24" s="164"/>
      <c r="I24" s="164"/>
      <c r="J24" s="164"/>
      <c r="K24" s="164"/>
      <c r="L24" s="164"/>
      <c r="M24" s="164"/>
      <c r="N24" s="164"/>
      <c r="O24" s="164"/>
      <c r="P24" s="164"/>
      <c r="Q24" s="164"/>
      <c r="R24" s="164"/>
      <c r="S24" s="164"/>
    </row>
    <row r="25" spans="1:19" ht="14.5" x14ac:dyDescent="0.35">
      <c r="A25" s="164"/>
      <c r="B25" s="164"/>
      <c r="C25" s="164"/>
      <c r="D25" s="164"/>
      <c r="E25" s="164"/>
      <c r="F25" s="164"/>
      <c r="G25" s="164"/>
      <c r="H25" s="164"/>
      <c r="I25" s="164"/>
      <c r="J25" s="164"/>
      <c r="K25" s="164"/>
      <c r="L25" s="164"/>
      <c r="M25" s="164"/>
      <c r="N25" s="164"/>
      <c r="O25" s="164"/>
      <c r="P25" s="164"/>
      <c r="Q25" s="164"/>
      <c r="R25" s="164"/>
      <c r="S25" s="164"/>
    </row>
    <row r="26" spans="1:19" ht="14.5" x14ac:dyDescent="0.35">
      <c r="A26" s="164"/>
      <c r="B26" s="164"/>
      <c r="C26" s="164"/>
      <c r="D26" s="164"/>
      <c r="E26" s="164"/>
      <c r="F26" s="164"/>
      <c r="G26" s="164"/>
      <c r="H26" s="164"/>
      <c r="I26" s="164"/>
      <c r="J26" s="164"/>
      <c r="K26" s="164"/>
      <c r="L26" s="164"/>
      <c r="M26" s="164"/>
      <c r="N26" s="164"/>
      <c r="O26" s="164"/>
      <c r="P26" s="164"/>
      <c r="Q26" s="164"/>
      <c r="R26" s="164"/>
      <c r="S26" s="164"/>
    </row>
    <row r="27" spans="1:19" ht="14.5" x14ac:dyDescent="0.35">
      <c r="A27" s="164"/>
      <c r="B27" s="164"/>
      <c r="C27" s="164"/>
      <c r="D27" s="164"/>
      <c r="E27" s="164"/>
      <c r="F27" s="164"/>
      <c r="G27" s="164"/>
      <c r="H27" s="164"/>
      <c r="I27" s="164"/>
      <c r="J27" s="164"/>
      <c r="K27" s="164"/>
      <c r="L27" s="164"/>
      <c r="M27" s="164"/>
      <c r="N27" s="164"/>
      <c r="O27" s="164"/>
      <c r="P27" s="164"/>
      <c r="Q27" s="164"/>
      <c r="R27" s="164"/>
      <c r="S27" s="164"/>
    </row>
    <row r="28" spans="1:19" ht="14.5" x14ac:dyDescent="0.35">
      <c r="A28" s="164"/>
      <c r="B28" s="164"/>
      <c r="C28" s="164"/>
      <c r="D28" s="164"/>
      <c r="E28" s="164"/>
      <c r="F28" s="164"/>
      <c r="G28" s="164"/>
      <c r="H28" s="164"/>
      <c r="I28" s="164"/>
      <c r="J28" s="164"/>
      <c r="K28" s="164"/>
      <c r="L28" s="164"/>
      <c r="M28" s="164"/>
      <c r="N28" s="164"/>
      <c r="O28" s="164"/>
      <c r="P28" s="164"/>
      <c r="Q28" s="164"/>
      <c r="R28" s="164"/>
      <c r="S28" s="164"/>
    </row>
    <row r="29" spans="1:19" ht="14.5" x14ac:dyDescent="0.35">
      <c r="A29" s="164"/>
      <c r="B29" s="164"/>
      <c r="C29" s="164"/>
      <c r="D29" s="164"/>
      <c r="E29" s="164"/>
      <c r="F29" s="164"/>
      <c r="G29" s="164"/>
      <c r="H29" s="164"/>
      <c r="I29" s="164"/>
      <c r="J29" s="164"/>
      <c r="K29" s="164"/>
      <c r="L29" s="164"/>
      <c r="M29" s="164"/>
      <c r="N29" s="164"/>
      <c r="O29" s="164"/>
      <c r="P29" s="164"/>
      <c r="Q29" s="164"/>
      <c r="R29" s="164"/>
      <c r="S29" s="164"/>
    </row>
    <row r="30" spans="1:19" ht="14.5" x14ac:dyDescent="0.35">
      <c r="A30" s="164"/>
      <c r="B30" s="164"/>
      <c r="C30" s="164"/>
      <c r="D30" s="164"/>
      <c r="E30" s="164"/>
      <c r="F30" s="164"/>
      <c r="G30" s="164"/>
      <c r="H30" s="164"/>
      <c r="I30" s="164"/>
      <c r="J30" s="164"/>
      <c r="K30" s="164"/>
      <c r="L30" s="164"/>
      <c r="M30" s="164"/>
      <c r="N30" s="164"/>
      <c r="O30" s="164"/>
      <c r="P30" s="164"/>
      <c r="Q30" s="164"/>
      <c r="R30" s="164"/>
      <c r="S30" s="164"/>
    </row>
    <row r="31" spans="1:19" ht="14.5" x14ac:dyDescent="0.35">
      <c r="A31" s="164"/>
      <c r="B31" s="164"/>
      <c r="C31" s="164"/>
      <c r="D31" s="164"/>
      <c r="E31" s="164"/>
      <c r="F31" s="164"/>
      <c r="G31" s="164"/>
      <c r="H31" s="164"/>
      <c r="I31" s="164"/>
      <c r="J31" s="164"/>
      <c r="K31" s="164"/>
      <c r="L31" s="164"/>
      <c r="M31" s="164"/>
      <c r="N31" s="164"/>
      <c r="O31" s="164"/>
      <c r="P31" s="164"/>
      <c r="Q31" s="164"/>
      <c r="R31" s="164"/>
      <c r="S31" s="164"/>
    </row>
    <row r="32" spans="1:19" ht="14.5" x14ac:dyDescent="0.35">
      <c r="A32" s="164"/>
      <c r="B32" s="164"/>
      <c r="C32" s="164"/>
      <c r="D32" s="164"/>
      <c r="E32" s="164"/>
      <c r="F32" s="164"/>
      <c r="G32" s="164"/>
      <c r="H32" s="164"/>
      <c r="I32" s="164"/>
      <c r="J32" s="164"/>
      <c r="K32" s="164"/>
      <c r="L32" s="164"/>
      <c r="M32" s="164"/>
      <c r="N32" s="164"/>
      <c r="O32" s="164"/>
      <c r="P32" s="164"/>
      <c r="Q32" s="164"/>
      <c r="R32" s="164"/>
      <c r="S32" s="164"/>
    </row>
    <row r="33" spans="1:19" ht="14.5" x14ac:dyDescent="0.35">
      <c r="A33" s="164"/>
      <c r="B33" s="164"/>
      <c r="C33" s="164"/>
      <c r="D33" s="164"/>
      <c r="E33" s="164"/>
      <c r="F33" s="164"/>
      <c r="G33" s="164"/>
      <c r="H33" s="164"/>
      <c r="I33" s="164"/>
      <c r="J33" s="164"/>
      <c r="K33" s="164"/>
      <c r="L33" s="164"/>
      <c r="M33" s="164"/>
      <c r="N33" s="164"/>
      <c r="O33" s="164"/>
      <c r="P33" s="164"/>
      <c r="Q33" s="164"/>
      <c r="R33" s="164"/>
      <c r="S33" s="164"/>
    </row>
    <row r="34" spans="1:19" ht="14.5" x14ac:dyDescent="0.35">
      <c r="A34" s="164"/>
      <c r="B34" s="164"/>
      <c r="C34" s="164"/>
      <c r="D34" s="164"/>
      <c r="E34" s="164"/>
      <c r="F34" s="164"/>
      <c r="G34" s="164"/>
      <c r="H34" s="164"/>
      <c r="I34" s="164"/>
      <c r="J34" s="164"/>
      <c r="K34" s="164"/>
      <c r="L34" s="164"/>
      <c r="M34" s="164"/>
      <c r="N34" s="164"/>
      <c r="O34" s="164"/>
      <c r="P34" s="164"/>
      <c r="Q34" s="164"/>
      <c r="R34" s="164"/>
      <c r="S34" s="164"/>
    </row>
    <row r="35" spans="1:19" ht="14.5" x14ac:dyDescent="0.35">
      <c r="A35" s="164"/>
      <c r="B35" s="164"/>
      <c r="C35" s="164"/>
      <c r="D35" s="164"/>
      <c r="E35" s="164"/>
      <c r="F35" s="164"/>
      <c r="G35" s="164"/>
      <c r="H35" s="164"/>
      <c r="I35" s="164"/>
      <c r="J35" s="164"/>
      <c r="K35" s="164"/>
      <c r="L35" s="164"/>
      <c r="M35" s="164"/>
      <c r="N35" s="164"/>
      <c r="O35" s="164"/>
      <c r="P35" s="164"/>
      <c r="Q35" s="164"/>
      <c r="R35" s="164"/>
      <c r="S35" s="164"/>
    </row>
    <row r="36" spans="1:19" ht="14.5" x14ac:dyDescent="0.35">
      <c r="A36" s="164"/>
      <c r="B36" s="164"/>
      <c r="C36" s="164"/>
      <c r="D36" s="164"/>
      <c r="E36" s="164"/>
      <c r="F36" s="164"/>
      <c r="G36" s="164"/>
      <c r="H36" s="164"/>
      <c r="I36" s="164"/>
      <c r="J36" s="164"/>
      <c r="K36" s="164"/>
      <c r="L36" s="164"/>
      <c r="M36" s="164"/>
      <c r="N36" s="164"/>
      <c r="O36" s="164"/>
      <c r="P36" s="164"/>
      <c r="Q36" s="164"/>
      <c r="R36" s="164"/>
      <c r="S36" s="164"/>
    </row>
    <row r="37" spans="1:19" ht="14.5" x14ac:dyDescent="0.35">
      <c r="A37" s="164"/>
      <c r="B37" s="164"/>
      <c r="C37" s="164"/>
      <c r="D37" s="164"/>
      <c r="E37" s="164"/>
      <c r="F37" s="164"/>
      <c r="G37" s="164"/>
      <c r="H37" s="164"/>
      <c r="I37" s="164"/>
      <c r="J37" s="164"/>
      <c r="K37" s="164"/>
      <c r="L37" s="164"/>
      <c r="M37" s="164"/>
      <c r="N37" s="164"/>
      <c r="O37" s="164"/>
      <c r="P37" s="164"/>
      <c r="Q37" s="164"/>
      <c r="R37" s="164"/>
      <c r="S37" s="164"/>
    </row>
    <row r="38" spans="1:19" ht="14.5" x14ac:dyDescent="0.35">
      <c r="A38" s="164"/>
      <c r="B38" s="164"/>
      <c r="C38" s="164"/>
      <c r="D38" s="164"/>
      <c r="E38" s="164"/>
      <c r="F38" s="164"/>
      <c r="G38" s="164"/>
      <c r="H38" s="164"/>
      <c r="I38" s="164"/>
      <c r="J38" s="164"/>
      <c r="K38" s="164"/>
      <c r="L38" s="164"/>
      <c r="M38" s="164"/>
      <c r="N38" s="164"/>
      <c r="O38" s="164"/>
      <c r="P38" s="164"/>
      <c r="Q38" s="164"/>
      <c r="R38" s="164"/>
      <c r="S38" s="164"/>
    </row>
    <row r="39" spans="1:19" ht="14.5" x14ac:dyDescent="0.35">
      <c r="A39" s="164"/>
      <c r="B39" s="164"/>
      <c r="C39" s="164"/>
      <c r="D39" s="164"/>
      <c r="E39" s="164"/>
      <c r="F39" s="164"/>
      <c r="G39" s="164"/>
      <c r="H39" s="164"/>
      <c r="I39" s="164"/>
      <c r="J39" s="164"/>
      <c r="K39" s="164"/>
      <c r="L39" s="164"/>
      <c r="M39" s="164"/>
      <c r="N39" s="164"/>
      <c r="O39" s="164"/>
      <c r="P39" s="164"/>
      <c r="Q39" s="164"/>
      <c r="R39" s="164"/>
      <c r="S39" s="164"/>
    </row>
    <row r="40" spans="1:19" ht="14.5" x14ac:dyDescent="0.35">
      <c r="A40" s="164"/>
      <c r="B40" s="164"/>
      <c r="C40" s="164"/>
      <c r="D40" s="164"/>
      <c r="E40" s="164"/>
      <c r="F40" s="164"/>
      <c r="G40" s="164"/>
      <c r="H40" s="164"/>
      <c r="I40" s="164"/>
      <c r="J40" s="164"/>
      <c r="K40" s="164"/>
      <c r="L40" s="164"/>
      <c r="M40" s="164"/>
      <c r="N40" s="164"/>
      <c r="O40" s="164"/>
      <c r="P40" s="164"/>
      <c r="Q40" s="164"/>
      <c r="R40" s="164"/>
      <c r="S40" s="164"/>
    </row>
    <row r="41" spans="1:19" ht="14.5" x14ac:dyDescent="0.35">
      <c r="A41" s="164"/>
      <c r="B41" s="164"/>
      <c r="C41" s="164"/>
      <c r="D41" s="164"/>
      <c r="E41" s="164"/>
      <c r="F41" s="164"/>
      <c r="G41" s="164"/>
      <c r="H41" s="164"/>
      <c r="I41" s="164"/>
      <c r="J41" s="164"/>
      <c r="K41" s="164"/>
      <c r="L41" s="164"/>
      <c r="M41" s="164"/>
      <c r="N41" s="164"/>
      <c r="O41" s="164"/>
      <c r="P41" s="164"/>
      <c r="Q41" s="164"/>
      <c r="R41" s="164"/>
      <c r="S41" s="164"/>
    </row>
    <row r="42" spans="1:19" ht="14.5" x14ac:dyDescent="0.35">
      <c r="A42" s="164"/>
      <c r="B42" s="164"/>
      <c r="C42" s="164"/>
      <c r="D42" s="164"/>
      <c r="E42" s="164"/>
      <c r="F42" s="164"/>
      <c r="G42" s="164"/>
      <c r="H42" s="164"/>
      <c r="I42" s="164"/>
      <c r="J42" s="164"/>
      <c r="K42" s="164"/>
      <c r="L42" s="164"/>
      <c r="M42" s="164"/>
      <c r="N42" s="164"/>
      <c r="O42" s="164"/>
      <c r="P42" s="164"/>
      <c r="Q42" s="164"/>
      <c r="R42" s="164"/>
      <c r="S42" s="164"/>
    </row>
    <row r="43" spans="1:19" ht="14.5" x14ac:dyDescent="0.35">
      <c r="A43" s="164"/>
      <c r="B43" s="164"/>
      <c r="C43" s="164"/>
      <c r="D43" s="164"/>
      <c r="E43" s="164"/>
      <c r="F43" s="164"/>
      <c r="G43" s="164"/>
      <c r="H43" s="164"/>
      <c r="I43" s="164"/>
      <c r="J43" s="164"/>
      <c r="K43" s="164"/>
      <c r="L43" s="164"/>
      <c r="M43" s="164"/>
      <c r="N43" s="164"/>
      <c r="O43" s="164"/>
      <c r="P43" s="164"/>
      <c r="Q43" s="164"/>
      <c r="R43" s="164"/>
      <c r="S43" s="164"/>
    </row>
    <row r="44" spans="1:19" ht="14.5" x14ac:dyDescent="0.35">
      <c r="A44" s="164"/>
      <c r="B44" s="164"/>
      <c r="C44" s="164"/>
      <c r="D44" s="164"/>
      <c r="E44" s="164"/>
      <c r="F44" s="164"/>
      <c r="G44" s="164"/>
      <c r="H44" s="164"/>
      <c r="I44" s="164"/>
      <c r="J44" s="164"/>
      <c r="K44" s="164"/>
      <c r="L44" s="164"/>
      <c r="M44" s="164"/>
      <c r="N44" s="164"/>
      <c r="O44" s="164"/>
      <c r="P44" s="164"/>
      <c r="Q44" s="164"/>
      <c r="R44" s="164"/>
      <c r="S44" s="164"/>
    </row>
    <row r="45" spans="1:19" ht="14.5" x14ac:dyDescent="0.35">
      <c r="A45" s="164"/>
      <c r="B45" s="164"/>
      <c r="C45" s="164"/>
      <c r="D45" s="164"/>
      <c r="E45" s="164"/>
      <c r="F45" s="164"/>
      <c r="G45" s="164"/>
      <c r="H45" s="164"/>
      <c r="I45" s="164"/>
      <c r="J45" s="164"/>
      <c r="K45" s="164"/>
      <c r="L45" s="164"/>
      <c r="M45" s="164"/>
      <c r="N45" s="164"/>
      <c r="O45" s="164"/>
      <c r="P45" s="164"/>
      <c r="Q45" s="164"/>
      <c r="R45" s="164"/>
      <c r="S45" s="164"/>
    </row>
    <row r="46" spans="1:19" ht="14.5" x14ac:dyDescent="0.35">
      <c r="A46" s="164"/>
      <c r="B46" s="164"/>
      <c r="C46" s="164"/>
      <c r="D46" s="164"/>
      <c r="E46" s="164"/>
      <c r="F46" s="164"/>
      <c r="G46" s="164"/>
      <c r="H46" s="164"/>
      <c r="I46" s="164"/>
      <c r="J46" s="164"/>
      <c r="K46" s="164"/>
      <c r="L46" s="164"/>
      <c r="M46" s="164"/>
      <c r="N46" s="164"/>
      <c r="O46" s="164"/>
      <c r="P46" s="164"/>
      <c r="Q46" s="164"/>
      <c r="R46" s="164"/>
      <c r="S46" s="164"/>
    </row>
    <row r="47" spans="1:19" ht="14.5" x14ac:dyDescent="0.35">
      <c r="A47" s="164"/>
      <c r="B47" s="164"/>
      <c r="C47" s="164"/>
      <c r="D47" s="164"/>
      <c r="E47" s="164"/>
      <c r="F47" s="164"/>
      <c r="G47" s="164"/>
      <c r="H47" s="164"/>
      <c r="I47" s="164"/>
      <c r="J47" s="164"/>
      <c r="K47" s="164"/>
      <c r="L47" s="164"/>
      <c r="M47" s="164"/>
      <c r="N47" s="164"/>
      <c r="O47" s="164"/>
      <c r="P47" s="164"/>
      <c r="Q47" s="164"/>
      <c r="R47" s="164"/>
      <c r="S47" s="164"/>
    </row>
    <row r="48" spans="1:19" ht="14.5" x14ac:dyDescent="0.35">
      <c r="A48" s="164"/>
      <c r="B48" s="164"/>
      <c r="C48" s="164"/>
      <c r="D48" s="164"/>
      <c r="E48" s="164"/>
      <c r="F48" s="164"/>
      <c r="G48" s="164"/>
      <c r="H48" s="164"/>
      <c r="I48" s="164"/>
      <c r="J48" s="164"/>
      <c r="K48" s="164"/>
      <c r="L48" s="164"/>
      <c r="M48" s="164"/>
      <c r="N48" s="164"/>
      <c r="O48" s="164"/>
      <c r="P48" s="164"/>
      <c r="Q48" s="164"/>
      <c r="R48" s="164"/>
      <c r="S48" s="164"/>
    </row>
    <row r="49" spans="1:19" ht="14.5" x14ac:dyDescent="0.35">
      <c r="A49" s="164"/>
      <c r="B49" s="164"/>
      <c r="C49" s="164"/>
      <c r="D49" s="164"/>
      <c r="E49" s="164"/>
      <c r="F49" s="164"/>
      <c r="G49" s="164"/>
      <c r="H49" s="164"/>
      <c r="I49" s="164"/>
      <c r="J49" s="164"/>
      <c r="K49" s="164"/>
      <c r="L49" s="164"/>
      <c r="M49" s="164"/>
      <c r="N49" s="164"/>
      <c r="O49" s="164"/>
      <c r="P49" s="164"/>
      <c r="Q49" s="164"/>
      <c r="R49" s="164"/>
      <c r="S49" s="164"/>
    </row>
    <row r="50" spans="1:19" ht="14.5" x14ac:dyDescent="0.35">
      <c r="A50" s="164"/>
      <c r="B50" s="164"/>
      <c r="C50" s="164"/>
      <c r="D50" s="164"/>
      <c r="E50" s="164"/>
      <c r="F50" s="164"/>
      <c r="G50" s="164"/>
      <c r="H50" s="164"/>
      <c r="I50" s="164"/>
      <c r="J50" s="164"/>
      <c r="K50" s="164"/>
      <c r="L50" s="164"/>
      <c r="M50" s="164"/>
      <c r="N50" s="164"/>
      <c r="O50" s="164"/>
      <c r="P50" s="164"/>
      <c r="Q50" s="164"/>
      <c r="R50" s="164"/>
      <c r="S50" s="164"/>
    </row>
    <row r="51" spans="1:19" ht="14.5" x14ac:dyDescent="0.35">
      <c r="A51" s="164"/>
      <c r="B51" s="164"/>
      <c r="C51" s="164"/>
      <c r="D51" s="164"/>
      <c r="E51" s="164"/>
      <c r="F51" s="164"/>
      <c r="G51" s="164"/>
      <c r="H51" s="164"/>
      <c r="I51" s="164"/>
      <c r="J51" s="164"/>
      <c r="K51" s="164"/>
      <c r="L51" s="164"/>
      <c r="M51" s="164"/>
      <c r="N51" s="164"/>
      <c r="O51" s="164"/>
      <c r="P51" s="164"/>
      <c r="Q51" s="164"/>
      <c r="R51" s="164"/>
      <c r="S51" s="164"/>
    </row>
    <row r="52" spans="1:19" ht="14.5" x14ac:dyDescent="0.35">
      <c r="A52" s="164"/>
      <c r="B52" s="164"/>
      <c r="C52" s="164"/>
      <c r="D52" s="164"/>
      <c r="E52" s="164"/>
      <c r="F52" s="164"/>
      <c r="G52" s="164"/>
      <c r="H52" s="164"/>
      <c r="I52" s="164"/>
      <c r="J52" s="164"/>
      <c r="K52" s="164"/>
      <c r="L52" s="164"/>
      <c r="M52" s="164"/>
      <c r="N52" s="164"/>
      <c r="O52" s="164"/>
      <c r="P52" s="164"/>
      <c r="Q52" s="164"/>
      <c r="R52" s="164"/>
      <c r="S52" s="164"/>
    </row>
    <row r="53" spans="1:19" ht="14.5" x14ac:dyDescent="0.35">
      <c r="A53" s="164"/>
      <c r="B53" s="164"/>
      <c r="C53" s="164"/>
      <c r="D53" s="164"/>
      <c r="E53" s="164"/>
      <c r="F53" s="164"/>
      <c r="G53" s="164"/>
      <c r="H53" s="164"/>
      <c r="I53" s="164"/>
      <c r="J53" s="164"/>
      <c r="K53" s="164"/>
      <c r="L53" s="164"/>
      <c r="M53" s="164"/>
      <c r="N53" s="164"/>
      <c r="O53" s="164"/>
      <c r="P53" s="164"/>
      <c r="Q53" s="164"/>
      <c r="R53" s="164"/>
      <c r="S53" s="164"/>
    </row>
    <row r="54" spans="1:19" ht="14.5" x14ac:dyDescent="0.35">
      <c r="A54" s="164"/>
      <c r="B54" s="164"/>
      <c r="C54" s="164"/>
      <c r="D54" s="164"/>
      <c r="E54" s="164"/>
      <c r="F54" s="164"/>
      <c r="G54" s="164"/>
      <c r="H54" s="164"/>
      <c r="I54" s="164"/>
      <c r="J54" s="164"/>
      <c r="K54" s="164"/>
      <c r="L54" s="164"/>
      <c r="M54" s="164"/>
      <c r="N54" s="164"/>
      <c r="O54" s="164"/>
      <c r="P54" s="164"/>
      <c r="Q54" s="164"/>
      <c r="R54" s="164"/>
      <c r="S54" s="164"/>
    </row>
    <row r="55" spans="1:19" ht="14.5" x14ac:dyDescent="0.35">
      <c r="A55" s="164"/>
      <c r="B55" s="164"/>
      <c r="C55" s="164"/>
      <c r="D55" s="164"/>
      <c r="E55" s="164"/>
      <c r="F55" s="164"/>
      <c r="G55" s="164"/>
      <c r="H55" s="164"/>
      <c r="I55" s="164"/>
      <c r="J55" s="164"/>
      <c r="K55" s="164"/>
      <c r="L55" s="164"/>
      <c r="M55" s="164"/>
      <c r="N55" s="164"/>
      <c r="O55" s="164"/>
      <c r="P55" s="164"/>
      <c r="Q55" s="164"/>
      <c r="R55" s="164"/>
      <c r="S55" s="164"/>
    </row>
    <row r="56" spans="1:19" ht="14.5" x14ac:dyDescent="0.35">
      <c r="A56" s="164"/>
      <c r="B56" s="164"/>
      <c r="C56" s="164"/>
      <c r="D56" s="164"/>
      <c r="E56" s="164"/>
      <c r="F56" s="164"/>
      <c r="G56" s="164"/>
      <c r="H56" s="164"/>
      <c r="I56" s="164"/>
      <c r="J56" s="164"/>
      <c r="K56" s="164"/>
      <c r="L56" s="164"/>
      <c r="M56" s="164"/>
      <c r="N56" s="164"/>
      <c r="O56" s="164"/>
      <c r="P56" s="164"/>
      <c r="Q56" s="164"/>
      <c r="R56" s="164"/>
      <c r="S56" s="164"/>
    </row>
    <row r="57" spans="1:19" ht="14.5" x14ac:dyDescent="0.35">
      <c r="A57" s="164"/>
      <c r="B57" s="164"/>
      <c r="C57" s="164"/>
      <c r="D57" s="164"/>
      <c r="E57" s="164"/>
      <c r="F57" s="164"/>
      <c r="G57" s="164"/>
      <c r="H57" s="164"/>
      <c r="I57" s="164"/>
      <c r="J57" s="164"/>
      <c r="K57" s="164"/>
      <c r="L57" s="164"/>
      <c r="M57" s="164"/>
      <c r="N57" s="164"/>
      <c r="O57" s="164"/>
      <c r="P57" s="164"/>
      <c r="Q57" s="164"/>
      <c r="R57" s="164"/>
      <c r="S57" s="164"/>
    </row>
    <row r="58" spans="1:19" ht="14.5" x14ac:dyDescent="0.35">
      <c r="A58" s="164"/>
      <c r="B58" s="164"/>
      <c r="C58" s="164"/>
      <c r="D58" s="164"/>
      <c r="E58" s="164"/>
      <c r="F58" s="164"/>
      <c r="G58" s="164"/>
      <c r="H58" s="164"/>
      <c r="I58" s="164"/>
      <c r="J58" s="164"/>
      <c r="K58" s="164"/>
      <c r="L58" s="164"/>
      <c r="M58" s="164"/>
      <c r="N58" s="164"/>
      <c r="O58" s="164"/>
      <c r="P58" s="164"/>
      <c r="Q58" s="164"/>
      <c r="R58" s="164"/>
      <c r="S58" s="164"/>
    </row>
    <row r="59" spans="1:19" ht="14.5" x14ac:dyDescent="0.35">
      <c r="A59" s="164"/>
      <c r="B59" s="164"/>
      <c r="C59" s="164"/>
      <c r="D59" s="164"/>
      <c r="E59" s="164"/>
      <c r="F59" s="164"/>
      <c r="G59" s="164"/>
      <c r="H59" s="164"/>
      <c r="I59" s="164"/>
      <c r="J59" s="164"/>
      <c r="K59" s="164"/>
      <c r="L59" s="164"/>
      <c r="M59" s="164"/>
      <c r="N59" s="164"/>
      <c r="O59" s="164"/>
      <c r="P59" s="164"/>
      <c r="Q59" s="164"/>
      <c r="R59" s="164"/>
      <c r="S59" s="164"/>
    </row>
    <row r="60" spans="1:19" ht="14.5" x14ac:dyDescent="0.35">
      <c r="A60" s="164"/>
      <c r="B60" s="164"/>
      <c r="C60" s="164"/>
      <c r="D60" s="164"/>
      <c r="E60" s="164"/>
      <c r="F60" s="164"/>
      <c r="G60" s="164"/>
      <c r="H60" s="164"/>
      <c r="I60" s="164"/>
      <c r="J60" s="164"/>
      <c r="K60" s="164"/>
      <c r="L60" s="164"/>
      <c r="M60" s="164"/>
      <c r="N60" s="164"/>
      <c r="O60" s="164"/>
      <c r="P60" s="164"/>
      <c r="Q60" s="164"/>
      <c r="R60" s="164"/>
      <c r="S60" s="164"/>
    </row>
    <row r="61" spans="1:19" ht="14.5" x14ac:dyDescent="0.35">
      <c r="A61" s="164"/>
      <c r="B61" s="164"/>
      <c r="C61" s="164"/>
      <c r="D61" s="164"/>
      <c r="E61" s="164"/>
      <c r="F61" s="164"/>
      <c r="G61" s="164"/>
      <c r="H61" s="164"/>
      <c r="I61" s="164"/>
      <c r="J61" s="164"/>
      <c r="K61" s="164"/>
      <c r="L61" s="164"/>
      <c r="M61" s="164"/>
      <c r="N61" s="164"/>
      <c r="O61" s="164"/>
      <c r="P61" s="164"/>
      <c r="Q61" s="164"/>
      <c r="R61" s="164"/>
      <c r="S61" s="164"/>
    </row>
    <row r="62" spans="1:19" ht="14.5" x14ac:dyDescent="0.35">
      <c r="A62" s="164"/>
      <c r="B62" s="164"/>
      <c r="C62" s="164"/>
      <c r="D62" s="164"/>
      <c r="E62" s="164"/>
      <c r="F62" s="164"/>
      <c r="G62" s="164"/>
      <c r="H62" s="164"/>
      <c r="I62" s="164"/>
      <c r="J62" s="164"/>
      <c r="K62" s="164"/>
      <c r="L62" s="164"/>
      <c r="M62" s="164"/>
      <c r="N62" s="164"/>
      <c r="O62" s="164"/>
      <c r="P62" s="164"/>
      <c r="Q62" s="164"/>
      <c r="R62" s="164"/>
      <c r="S62" s="164"/>
    </row>
    <row r="63" spans="1:19" ht="14.5" x14ac:dyDescent="0.35">
      <c r="A63" s="164"/>
      <c r="B63" s="164"/>
      <c r="C63" s="164"/>
      <c r="D63" s="164"/>
      <c r="E63" s="164"/>
      <c r="F63" s="164"/>
      <c r="G63" s="164"/>
      <c r="H63" s="164"/>
      <c r="I63" s="164"/>
      <c r="J63" s="164"/>
      <c r="K63" s="164"/>
      <c r="L63" s="164"/>
      <c r="M63" s="164"/>
      <c r="N63" s="164"/>
      <c r="O63" s="164"/>
      <c r="P63" s="164"/>
      <c r="Q63" s="164"/>
      <c r="R63" s="164"/>
      <c r="S63" s="164"/>
    </row>
    <row r="64" spans="1:19" ht="14.5" x14ac:dyDescent="0.35">
      <c r="A64" s="164"/>
      <c r="B64" s="164"/>
      <c r="C64" s="164"/>
      <c r="D64" s="164"/>
      <c r="E64" s="164"/>
      <c r="F64" s="164"/>
      <c r="G64" s="164"/>
      <c r="H64" s="164"/>
      <c r="I64" s="164"/>
      <c r="J64" s="164"/>
      <c r="K64" s="164"/>
      <c r="L64" s="164"/>
      <c r="M64" s="164"/>
      <c r="N64" s="164"/>
      <c r="O64" s="164"/>
      <c r="P64" s="164"/>
      <c r="Q64" s="164"/>
      <c r="R64" s="164"/>
      <c r="S64" s="164"/>
    </row>
    <row r="65" spans="1:19" ht="14.5" x14ac:dyDescent="0.35">
      <c r="A65" s="164"/>
      <c r="B65" s="164"/>
      <c r="C65" s="164"/>
      <c r="D65" s="164"/>
      <c r="E65" s="164"/>
      <c r="F65" s="164"/>
      <c r="G65" s="164"/>
      <c r="H65" s="164"/>
      <c r="I65" s="164"/>
      <c r="J65" s="164"/>
      <c r="K65" s="164"/>
      <c r="L65" s="164"/>
      <c r="M65" s="164"/>
      <c r="N65" s="164"/>
      <c r="O65" s="164"/>
      <c r="P65" s="164"/>
      <c r="Q65" s="164"/>
      <c r="R65" s="164"/>
      <c r="S65" s="164"/>
    </row>
    <row r="66" spans="1:19" ht="14.5" x14ac:dyDescent="0.35">
      <c r="A66" s="164"/>
      <c r="B66" s="164"/>
      <c r="C66" s="164"/>
      <c r="D66" s="164"/>
      <c r="E66" s="164"/>
      <c r="F66" s="164"/>
      <c r="G66" s="164"/>
      <c r="H66" s="164"/>
      <c r="I66" s="164"/>
      <c r="J66" s="164"/>
      <c r="K66" s="164"/>
      <c r="L66" s="164"/>
      <c r="M66" s="164"/>
      <c r="N66" s="164"/>
      <c r="O66" s="164"/>
      <c r="P66" s="164"/>
      <c r="Q66" s="164"/>
      <c r="R66" s="164"/>
      <c r="S66" s="164"/>
    </row>
    <row r="67" spans="1:19" ht="14.5" x14ac:dyDescent="0.35">
      <c r="A67" s="164"/>
      <c r="B67" s="164"/>
      <c r="C67" s="164"/>
      <c r="D67" s="164"/>
      <c r="E67" s="164"/>
      <c r="F67" s="164"/>
      <c r="G67" s="164"/>
      <c r="H67" s="164"/>
      <c r="I67" s="164"/>
      <c r="J67" s="164"/>
      <c r="K67" s="164"/>
      <c r="L67" s="164"/>
      <c r="M67" s="164"/>
      <c r="N67" s="164"/>
      <c r="O67" s="164"/>
      <c r="P67" s="164"/>
      <c r="Q67" s="164"/>
      <c r="R67" s="164"/>
      <c r="S67" s="164"/>
    </row>
    <row r="68" spans="1:19" ht="14.5" x14ac:dyDescent="0.35">
      <c r="A68" s="164"/>
      <c r="B68" s="164"/>
      <c r="C68" s="164"/>
      <c r="D68" s="164"/>
      <c r="E68" s="164"/>
      <c r="F68" s="164"/>
      <c r="G68" s="164"/>
      <c r="H68" s="164"/>
      <c r="I68" s="164"/>
      <c r="J68" s="164"/>
      <c r="K68" s="164"/>
      <c r="L68" s="164"/>
      <c r="M68" s="164"/>
      <c r="N68" s="164"/>
      <c r="O68" s="164"/>
      <c r="P68" s="164"/>
      <c r="Q68" s="164"/>
      <c r="R68" s="164"/>
      <c r="S68" s="164"/>
    </row>
    <row r="69" spans="1:19" ht="14.5" x14ac:dyDescent="0.35">
      <c r="A69" s="164"/>
      <c r="B69" s="164"/>
      <c r="C69" s="164"/>
      <c r="D69" s="164"/>
      <c r="E69" s="164"/>
      <c r="F69" s="164"/>
      <c r="G69" s="164"/>
      <c r="H69" s="164"/>
      <c r="I69" s="164"/>
      <c r="J69" s="164"/>
      <c r="K69" s="164"/>
      <c r="L69" s="164"/>
      <c r="M69" s="164"/>
      <c r="N69" s="164"/>
      <c r="O69" s="164"/>
      <c r="P69" s="164"/>
      <c r="Q69" s="164"/>
      <c r="R69" s="164"/>
      <c r="S69" s="164"/>
    </row>
    <row r="70" spans="1:19" ht="14.5" x14ac:dyDescent="0.35">
      <c r="A70" s="164"/>
      <c r="B70" s="164"/>
      <c r="C70" s="164"/>
      <c r="D70" s="164"/>
      <c r="E70" s="164"/>
      <c r="F70" s="164"/>
      <c r="G70" s="164"/>
      <c r="H70" s="164"/>
      <c r="I70" s="164"/>
      <c r="J70" s="164"/>
      <c r="K70" s="164"/>
      <c r="L70" s="164"/>
      <c r="M70" s="164"/>
      <c r="N70" s="164"/>
      <c r="O70" s="164"/>
      <c r="P70" s="164"/>
      <c r="Q70" s="164"/>
      <c r="R70" s="164"/>
      <c r="S70" s="164"/>
    </row>
    <row r="71" spans="1:19" ht="14.5" x14ac:dyDescent="0.35">
      <c r="A71" s="164"/>
      <c r="B71" s="164"/>
      <c r="C71" s="164"/>
      <c r="D71" s="164"/>
      <c r="E71" s="164"/>
      <c r="F71" s="164"/>
      <c r="G71" s="164"/>
      <c r="H71" s="164"/>
      <c r="I71" s="164"/>
      <c r="J71" s="164"/>
      <c r="K71" s="164"/>
      <c r="L71" s="164"/>
      <c r="M71" s="164"/>
      <c r="N71" s="164"/>
      <c r="O71" s="164"/>
      <c r="P71" s="164"/>
      <c r="Q71" s="164"/>
      <c r="R71" s="164"/>
      <c r="S71" s="164"/>
    </row>
    <row r="72" spans="1:19" ht="14.5" x14ac:dyDescent="0.35">
      <c r="A72" s="164"/>
      <c r="B72" s="164"/>
      <c r="C72" s="164"/>
      <c r="D72" s="164"/>
      <c r="E72" s="164"/>
      <c r="F72" s="164"/>
      <c r="G72" s="164"/>
      <c r="H72" s="164"/>
      <c r="I72" s="164"/>
      <c r="J72" s="164"/>
      <c r="K72" s="164"/>
      <c r="L72" s="164"/>
      <c r="M72" s="164"/>
      <c r="N72" s="164"/>
      <c r="O72" s="164"/>
      <c r="P72" s="164"/>
      <c r="Q72" s="164"/>
      <c r="R72" s="164"/>
      <c r="S72" s="164"/>
    </row>
    <row r="73" spans="1:19" ht="14.5" x14ac:dyDescent="0.35">
      <c r="A73" s="164"/>
      <c r="B73" s="164"/>
      <c r="C73" s="164"/>
      <c r="D73" s="164"/>
      <c r="E73" s="164"/>
      <c r="F73" s="164"/>
      <c r="G73" s="164"/>
      <c r="H73" s="164"/>
      <c r="I73" s="164"/>
      <c r="J73" s="164"/>
      <c r="K73" s="164"/>
      <c r="L73" s="164"/>
      <c r="M73" s="164"/>
      <c r="N73" s="164"/>
      <c r="O73" s="164"/>
      <c r="P73" s="164"/>
      <c r="Q73" s="164"/>
      <c r="R73" s="164"/>
      <c r="S73" s="164"/>
    </row>
    <row r="74" spans="1:19" ht="14.5" x14ac:dyDescent="0.35">
      <c r="A74" s="164"/>
      <c r="B74" s="164"/>
      <c r="C74" s="164"/>
      <c r="D74" s="164"/>
      <c r="E74" s="164"/>
      <c r="F74" s="164"/>
      <c r="G74" s="164"/>
      <c r="H74" s="164"/>
      <c r="I74" s="164"/>
      <c r="J74" s="164"/>
      <c r="K74" s="164"/>
      <c r="L74" s="164"/>
      <c r="M74" s="164"/>
      <c r="N74" s="164"/>
      <c r="O74" s="164"/>
      <c r="P74" s="164"/>
      <c r="Q74" s="164"/>
      <c r="R74" s="164"/>
      <c r="S74" s="164"/>
    </row>
    <row r="75" spans="1:19" ht="14.5" x14ac:dyDescent="0.35">
      <c r="A75" s="164"/>
      <c r="B75" s="164"/>
      <c r="C75" s="164"/>
      <c r="D75" s="164"/>
      <c r="E75" s="164"/>
      <c r="F75" s="164"/>
      <c r="G75" s="164"/>
      <c r="H75" s="164"/>
      <c r="I75" s="164"/>
      <c r="J75" s="164"/>
      <c r="K75" s="164"/>
      <c r="L75" s="164"/>
      <c r="M75" s="164"/>
      <c r="N75" s="164"/>
      <c r="O75" s="164"/>
      <c r="P75" s="164"/>
      <c r="Q75" s="164"/>
      <c r="R75" s="164"/>
      <c r="S75" s="164"/>
    </row>
    <row r="76" spans="1:19" ht="14.5" x14ac:dyDescent="0.35">
      <c r="A76" s="164"/>
      <c r="B76" s="164"/>
      <c r="C76" s="164"/>
      <c r="D76" s="164"/>
      <c r="E76" s="164"/>
      <c r="F76" s="164"/>
      <c r="G76" s="164"/>
      <c r="H76" s="164"/>
      <c r="I76" s="164"/>
      <c r="J76" s="164"/>
      <c r="K76" s="164"/>
      <c r="L76" s="164"/>
      <c r="M76" s="164"/>
      <c r="N76" s="164"/>
      <c r="O76" s="164"/>
      <c r="P76" s="164"/>
      <c r="Q76" s="164"/>
      <c r="R76" s="164"/>
      <c r="S76" s="164"/>
    </row>
    <row r="77" spans="1:19" ht="14.5" x14ac:dyDescent="0.35">
      <c r="A77" s="164"/>
      <c r="B77" s="164"/>
      <c r="C77" s="164"/>
      <c r="D77" s="164"/>
      <c r="E77" s="164"/>
      <c r="F77" s="164"/>
      <c r="G77" s="164"/>
      <c r="H77" s="164"/>
      <c r="I77" s="164"/>
      <c r="J77" s="164"/>
      <c r="K77" s="164"/>
      <c r="L77" s="164"/>
      <c r="M77" s="164"/>
      <c r="N77" s="164"/>
      <c r="O77" s="164"/>
      <c r="P77" s="164"/>
      <c r="Q77" s="164"/>
      <c r="R77" s="164"/>
      <c r="S77" s="164"/>
    </row>
    <row r="78" spans="1:19" ht="14.5" x14ac:dyDescent="0.35">
      <c r="A78" s="164"/>
      <c r="B78" s="164"/>
      <c r="C78" s="164"/>
      <c r="D78" s="164"/>
      <c r="E78" s="164"/>
      <c r="F78" s="164"/>
      <c r="G78" s="164"/>
      <c r="H78" s="164"/>
      <c r="I78" s="164"/>
      <c r="J78" s="164"/>
      <c r="K78" s="164"/>
      <c r="L78" s="164"/>
      <c r="M78" s="164"/>
      <c r="N78" s="164"/>
      <c r="O78" s="164"/>
      <c r="P78" s="164"/>
      <c r="Q78" s="164"/>
      <c r="R78" s="164"/>
      <c r="S78" s="164"/>
    </row>
    <row r="79" spans="1:19" ht="14.5" x14ac:dyDescent="0.35">
      <c r="A79" s="164"/>
      <c r="B79" s="164"/>
      <c r="C79" s="164"/>
      <c r="D79" s="164"/>
      <c r="E79" s="164"/>
      <c r="F79" s="164"/>
      <c r="G79" s="164"/>
      <c r="H79" s="164"/>
      <c r="I79" s="164"/>
      <c r="J79" s="164"/>
      <c r="K79" s="164"/>
      <c r="L79" s="164"/>
      <c r="M79" s="164"/>
      <c r="N79" s="164"/>
      <c r="O79" s="164"/>
      <c r="P79" s="164"/>
      <c r="Q79" s="164"/>
      <c r="R79" s="164"/>
      <c r="S79" s="164"/>
    </row>
    <row r="80" spans="1:19" ht="14.5" x14ac:dyDescent="0.35">
      <c r="A80" s="164"/>
      <c r="B80" s="164"/>
      <c r="C80" s="164"/>
      <c r="D80" s="164"/>
      <c r="E80" s="164"/>
      <c r="F80" s="164"/>
      <c r="G80" s="164"/>
      <c r="H80" s="164"/>
      <c r="I80" s="164"/>
      <c r="J80" s="164"/>
      <c r="K80" s="164"/>
      <c r="L80" s="164"/>
      <c r="M80" s="164"/>
      <c r="N80" s="164"/>
      <c r="O80" s="164"/>
      <c r="P80" s="164"/>
      <c r="Q80" s="164"/>
      <c r="R80" s="164"/>
      <c r="S80" s="164"/>
    </row>
    <row r="81" spans="1:19" ht="14.5" x14ac:dyDescent="0.35">
      <c r="A81" s="164"/>
      <c r="B81" s="164"/>
      <c r="C81" s="164"/>
      <c r="D81" s="164"/>
      <c r="E81" s="164"/>
      <c r="F81" s="164"/>
      <c r="G81" s="164"/>
      <c r="H81" s="164"/>
      <c r="I81" s="164"/>
      <c r="J81" s="164"/>
      <c r="K81" s="164"/>
      <c r="L81" s="164"/>
      <c r="M81" s="164"/>
      <c r="N81" s="164"/>
      <c r="O81" s="164"/>
      <c r="P81" s="164"/>
      <c r="Q81" s="164"/>
      <c r="R81" s="164"/>
      <c r="S81" s="164"/>
    </row>
    <row r="82" spans="1:19" ht="14.5" x14ac:dyDescent="0.35">
      <c r="A82" s="164"/>
      <c r="B82" s="164"/>
      <c r="C82" s="164"/>
      <c r="D82" s="164"/>
      <c r="E82" s="164"/>
      <c r="F82" s="164"/>
      <c r="G82" s="164"/>
      <c r="H82" s="164"/>
      <c r="I82" s="164"/>
      <c r="J82" s="164"/>
      <c r="K82" s="164"/>
      <c r="L82" s="164"/>
      <c r="M82" s="164"/>
      <c r="N82" s="164"/>
      <c r="O82" s="164"/>
      <c r="P82" s="164"/>
      <c r="Q82" s="164"/>
      <c r="R82" s="164"/>
      <c r="S82" s="164"/>
    </row>
    <row r="83" spans="1:19" ht="14.5" x14ac:dyDescent="0.35">
      <c r="A83" s="164"/>
      <c r="B83" s="164"/>
      <c r="C83" s="164"/>
      <c r="D83" s="164"/>
      <c r="E83" s="164"/>
      <c r="F83" s="164"/>
      <c r="G83" s="164"/>
      <c r="H83" s="164"/>
      <c r="I83" s="164"/>
      <c r="J83" s="164"/>
      <c r="K83" s="164"/>
      <c r="L83" s="164"/>
      <c r="M83" s="164"/>
      <c r="N83" s="164"/>
      <c r="O83" s="164"/>
      <c r="P83" s="164"/>
      <c r="Q83" s="164"/>
      <c r="R83" s="164"/>
      <c r="S83" s="164"/>
    </row>
    <row r="84" spans="1:19" ht="14.5" x14ac:dyDescent="0.35">
      <c r="A84" s="164"/>
      <c r="B84" s="164"/>
      <c r="C84" s="164"/>
      <c r="D84" s="164"/>
      <c r="E84" s="164"/>
      <c r="F84" s="164"/>
      <c r="G84" s="164"/>
      <c r="H84" s="164"/>
      <c r="I84" s="164"/>
      <c r="J84" s="164"/>
      <c r="K84" s="164"/>
      <c r="L84" s="164"/>
      <c r="M84" s="164"/>
      <c r="N84" s="164"/>
      <c r="O84" s="164"/>
      <c r="P84" s="164"/>
      <c r="Q84" s="164"/>
      <c r="R84" s="164"/>
      <c r="S84" s="164"/>
    </row>
    <row r="85" spans="1:19" ht="14.5" x14ac:dyDescent="0.35">
      <c r="A85" s="164"/>
      <c r="B85" s="164"/>
      <c r="C85" s="164"/>
      <c r="D85" s="164"/>
      <c r="E85" s="164"/>
      <c r="F85" s="164"/>
      <c r="G85" s="164"/>
      <c r="H85" s="164"/>
      <c r="I85" s="164"/>
      <c r="J85" s="164"/>
      <c r="K85" s="164"/>
      <c r="L85" s="164"/>
      <c r="M85" s="164"/>
      <c r="N85" s="164"/>
      <c r="O85" s="164"/>
      <c r="P85" s="164"/>
      <c r="Q85" s="164"/>
      <c r="R85" s="164"/>
      <c r="S85" s="164"/>
    </row>
    <row r="86" spans="1:19" ht="14.5" x14ac:dyDescent="0.35">
      <c r="A86" s="164"/>
      <c r="B86" s="164"/>
      <c r="C86" s="164"/>
      <c r="D86" s="164"/>
      <c r="E86" s="164"/>
      <c r="F86" s="164"/>
      <c r="G86" s="164"/>
      <c r="H86" s="164"/>
      <c r="I86" s="164"/>
      <c r="J86" s="164"/>
      <c r="K86" s="164"/>
      <c r="L86" s="164"/>
      <c r="M86" s="164"/>
      <c r="N86" s="164"/>
      <c r="O86" s="164"/>
      <c r="P86" s="164"/>
      <c r="Q86" s="164"/>
      <c r="R86" s="164"/>
      <c r="S86" s="164"/>
    </row>
    <row r="87" spans="1:19" ht="14.5" x14ac:dyDescent="0.35">
      <c r="A87" s="164"/>
      <c r="B87" s="164"/>
      <c r="C87" s="164"/>
      <c r="D87" s="164"/>
      <c r="E87" s="164"/>
      <c r="F87" s="164"/>
      <c r="G87" s="164"/>
      <c r="H87" s="164"/>
      <c r="I87" s="164"/>
      <c r="J87" s="164"/>
      <c r="K87" s="164"/>
      <c r="L87" s="164"/>
      <c r="M87" s="164"/>
      <c r="N87" s="164"/>
      <c r="O87" s="164"/>
      <c r="P87" s="164"/>
      <c r="Q87" s="164"/>
      <c r="R87" s="164"/>
      <c r="S87" s="164"/>
    </row>
    <row r="88" spans="1:19" ht="14.5" x14ac:dyDescent="0.35">
      <c r="A88" s="164"/>
      <c r="B88" s="164"/>
      <c r="C88" s="164"/>
      <c r="D88" s="164"/>
      <c r="E88" s="164"/>
      <c r="F88" s="164"/>
      <c r="G88" s="164"/>
      <c r="H88" s="164"/>
      <c r="I88" s="164"/>
      <c r="J88" s="164"/>
      <c r="K88" s="164"/>
      <c r="L88" s="164"/>
      <c r="M88" s="164"/>
      <c r="N88" s="164"/>
      <c r="O88" s="164"/>
      <c r="P88" s="164"/>
      <c r="Q88" s="164"/>
      <c r="R88" s="164"/>
      <c r="S88" s="164"/>
    </row>
    <row r="89" spans="1:19" ht="14.5" x14ac:dyDescent="0.35">
      <c r="A89" s="164"/>
      <c r="B89" s="164"/>
      <c r="C89" s="164"/>
      <c r="D89" s="164"/>
      <c r="E89" s="164"/>
      <c r="F89" s="164"/>
      <c r="G89" s="164"/>
      <c r="H89" s="164"/>
      <c r="I89" s="164"/>
      <c r="J89" s="164"/>
      <c r="K89" s="164"/>
      <c r="L89" s="164"/>
      <c r="M89" s="164"/>
      <c r="N89" s="164"/>
      <c r="O89" s="164"/>
      <c r="P89" s="164"/>
      <c r="Q89" s="164"/>
      <c r="R89" s="164"/>
      <c r="S89" s="164"/>
    </row>
    <row r="90" spans="1:19" ht="14.5" x14ac:dyDescent="0.35">
      <c r="A90" s="164"/>
      <c r="B90" s="164"/>
      <c r="C90" s="164"/>
      <c r="D90" s="164"/>
      <c r="E90" s="164"/>
      <c r="F90" s="164"/>
      <c r="G90" s="164"/>
      <c r="H90" s="164"/>
      <c r="I90" s="164"/>
      <c r="J90" s="164"/>
      <c r="K90" s="164"/>
      <c r="L90" s="164"/>
      <c r="M90" s="164"/>
      <c r="N90" s="164"/>
      <c r="O90" s="164"/>
      <c r="P90" s="164"/>
      <c r="Q90" s="164"/>
      <c r="R90" s="164"/>
      <c r="S90" s="164"/>
    </row>
    <row r="91" spans="1:19" ht="14.5" x14ac:dyDescent="0.35">
      <c r="A91" s="164"/>
      <c r="B91" s="164"/>
      <c r="C91" s="164"/>
      <c r="D91" s="164"/>
      <c r="E91" s="164"/>
      <c r="F91" s="164"/>
      <c r="G91" s="164"/>
      <c r="H91" s="164"/>
      <c r="I91" s="164"/>
      <c r="J91" s="164"/>
      <c r="K91" s="164"/>
      <c r="L91" s="164"/>
      <c r="M91" s="164"/>
      <c r="N91" s="164"/>
      <c r="O91" s="164"/>
      <c r="P91" s="164"/>
      <c r="Q91" s="164"/>
      <c r="R91" s="164"/>
      <c r="S91" s="164"/>
    </row>
    <row r="92" spans="1:19" ht="14.5" x14ac:dyDescent="0.35">
      <c r="A92" s="164"/>
      <c r="B92" s="164"/>
      <c r="C92" s="164"/>
      <c r="D92" s="164"/>
      <c r="E92" s="164"/>
      <c r="F92" s="164"/>
      <c r="G92" s="164"/>
      <c r="H92" s="164"/>
      <c r="I92" s="164"/>
      <c r="J92" s="164"/>
      <c r="K92" s="164"/>
      <c r="L92" s="164"/>
      <c r="M92" s="164"/>
      <c r="N92" s="164"/>
      <c r="O92" s="164"/>
      <c r="P92" s="164"/>
      <c r="Q92" s="164"/>
      <c r="R92" s="164"/>
      <c r="S92" s="164"/>
    </row>
    <row r="93" spans="1:19" ht="14.5" x14ac:dyDescent="0.35">
      <c r="A93" s="164"/>
      <c r="B93" s="164"/>
      <c r="C93" s="164"/>
      <c r="D93" s="164"/>
      <c r="E93" s="164"/>
      <c r="F93" s="164"/>
      <c r="G93" s="164"/>
      <c r="H93" s="164"/>
      <c r="I93" s="164"/>
      <c r="J93" s="164"/>
      <c r="K93" s="164"/>
      <c r="L93" s="164"/>
      <c r="M93" s="164"/>
      <c r="N93" s="164"/>
      <c r="O93" s="164"/>
      <c r="P93" s="164"/>
      <c r="Q93" s="164"/>
      <c r="R93" s="164"/>
      <c r="S93" s="164"/>
    </row>
    <row r="94" spans="1:19" ht="14.5" x14ac:dyDescent="0.35">
      <c r="A94" s="164"/>
      <c r="B94" s="164"/>
      <c r="C94" s="164"/>
      <c r="D94" s="164"/>
      <c r="E94" s="164"/>
      <c r="F94" s="164"/>
      <c r="G94" s="164"/>
      <c r="H94" s="164"/>
      <c r="I94" s="164"/>
      <c r="J94" s="164"/>
      <c r="K94" s="164"/>
      <c r="L94" s="164"/>
      <c r="M94" s="164"/>
      <c r="N94" s="164"/>
      <c r="O94" s="164"/>
      <c r="P94" s="164"/>
      <c r="Q94" s="164"/>
      <c r="R94" s="164"/>
      <c r="S94" s="164"/>
    </row>
    <row r="95" spans="1:19" ht="14.5" x14ac:dyDescent="0.35">
      <c r="A95" s="164"/>
      <c r="B95" s="164"/>
      <c r="C95" s="164"/>
      <c r="D95" s="164"/>
      <c r="E95" s="164"/>
      <c r="F95" s="164"/>
      <c r="G95" s="164"/>
      <c r="H95" s="164"/>
      <c r="I95" s="164"/>
      <c r="J95" s="164"/>
      <c r="K95" s="164"/>
      <c r="L95" s="164"/>
      <c r="M95" s="164"/>
      <c r="N95" s="164"/>
      <c r="O95" s="164"/>
      <c r="P95" s="164"/>
      <c r="Q95" s="164"/>
      <c r="R95" s="164"/>
      <c r="S95" s="164"/>
    </row>
    <row r="96" spans="1:19" ht="14.5" x14ac:dyDescent="0.35">
      <c r="A96" s="164"/>
      <c r="B96" s="164"/>
      <c r="C96" s="164"/>
      <c r="D96" s="164"/>
      <c r="E96" s="164"/>
      <c r="F96" s="164"/>
      <c r="G96" s="164"/>
      <c r="H96" s="164"/>
      <c r="I96" s="164"/>
      <c r="J96" s="164"/>
      <c r="K96" s="164"/>
      <c r="L96" s="164"/>
      <c r="M96" s="164"/>
      <c r="N96" s="164"/>
      <c r="O96" s="164"/>
      <c r="P96" s="164"/>
      <c r="Q96" s="164"/>
      <c r="R96" s="164"/>
      <c r="S96" s="164"/>
    </row>
    <row r="97" spans="1:19" ht="14.5" x14ac:dyDescent="0.35">
      <c r="A97" s="164"/>
      <c r="B97" s="164"/>
      <c r="C97" s="164"/>
      <c r="D97" s="164"/>
      <c r="E97" s="164"/>
      <c r="F97" s="164"/>
      <c r="G97" s="164"/>
      <c r="H97" s="164"/>
      <c r="I97" s="164"/>
      <c r="J97" s="164"/>
      <c r="K97" s="164"/>
      <c r="L97" s="164"/>
      <c r="M97" s="164"/>
      <c r="N97" s="164"/>
      <c r="O97" s="164"/>
      <c r="P97" s="164"/>
      <c r="Q97" s="164"/>
      <c r="R97" s="164"/>
      <c r="S97" s="164"/>
    </row>
    <row r="98" spans="1:19" ht="14.5" x14ac:dyDescent="0.35">
      <c r="A98" s="164"/>
      <c r="B98" s="164"/>
      <c r="C98" s="164"/>
      <c r="D98" s="164"/>
      <c r="E98" s="164"/>
      <c r="F98" s="164"/>
      <c r="G98" s="164"/>
      <c r="H98" s="164"/>
      <c r="I98" s="164"/>
      <c r="J98" s="164"/>
      <c r="K98" s="164"/>
      <c r="L98" s="164"/>
      <c r="M98" s="164"/>
      <c r="N98" s="164"/>
      <c r="O98" s="164"/>
      <c r="P98" s="164"/>
      <c r="Q98" s="164"/>
      <c r="R98" s="164"/>
      <c r="S98" s="164"/>
    </row>
    <row r="99" spans="1:19" ht="14.5" x14ac:dyDescent="0.35">
      <c r="A99" s="164"/>
      <c r="B99" s="164"/>
      <c r="C99" s="164"/>
      <c r="D99" s="164"/>
      <c r="E99" s="164"/>
      <c r="F99" s="164"/>
      <c r="G99" s="164"/>
      <c r="H99" s="164"/>
      <c r="I99" s="164"/>
      <c r="J99" s="164"/>
      <c r="K99" s="164"/>
      <c r="L99" s="164"/>
      <c r="M99" s="164"/>
      <c r="N99" s="164"/>
      <c r="O99" s="164"/>
      <c r="P99" s="164"/>
      <c r="Q99" s="164"/>
      <c r="R99" s="164"/>
      <c r="S99" s="164"/>
    </row>
    <row r="100" spans="1:19" ht="14.5" x14ac:dyDescent="0.35">
      <c r="A100" s="164"/>
      <c r="B100" s="164"/>
      <c r="C100" s="164"/>
      <c r="D100" s="164"/>
      <c r="E100" s="164"/>
      <c r="F100" s="164"/>
      <c r="G100" s="164"/>
      <c r="H100" s="164"/>
      <c r="I100" s="164"/>
      <c r="J100" s="164"/>
      <c r="K100" s="164"/>
      <c r="L100" s="164"/>
      <c r="M100" s="164"/>
      <c r="N100" s="164"/>
      <c r="O100" s="164"/>
      <c r="P100" s="164"/>
      <c r="Q100" s="164"/>
      <c r="R100" s="164"/>
      <c r="S100" s="164"/>
    </row>
    <row r="101" spans="1:19" ht="14.5" x14ac:dyDescent="0.35">
      <c r="A101" s="164"/>
      <c r="B101" s="164"/>
      <c r="C101" s="164"/>
      <c r="D101" s="164"/>
      <c r="E101" s="164"/>
      <c r="F101" s="164"/>
      <c r="G101" s="164"/>
      <c r="H101" s="164"/>
      <c r="I101" s="164"/>
      <c r="J101" s="164"/>
      <c r="K101" s="164"/>
      <c r="L101" s="164"/>
      <c r="M101" s="164"/>
      <c r="N101" s="164"/>
      <c r="O101" s="164"/>
      <c r="P101" s="164"/>
      <c r="Q101" s="164"/>
      <c r="R101" s="164"/>
      <c r="S101" s="164"/>
    </row>
    <row r="102" spans="1:19" ht="14.5" x14ac:dyDescent="0.35">
      <c r="A102" s="164"/>
      <c r="B102" s="164"/>
      <c r="C102" s="164"/>
      <c r="D102" s="164"/>
      <c r="E102" s="164"/>
      <c r="F102" s="164"/>
      <c r="G102" s="164"/>
      <c r="H102" s="164"/>
      <c r="I102" s="164"/>
      <c r="J102" s="164"/>
      <c r="K102" s="164"/>
      <c r="L102" s="164"/>
      <c r="M102" s="164"/>
      <c r="N102" s="164"/>
      <c r="O102" s="164"/>
      <c r="P102" s="164"/>
      <c r="Q102" s="164"/>
      <c r="R102" s="164"/>
      <c r="S102" s="164"/>
    </row>
    <row r="103" spans="1:19" ht="14.5" x14ac:dyDescent="0.35">
      <c r="A103" s="164"/>
      <c r="B103" s="164"/>
      <c r="C103" s="164"/>
      <c r="D103" s="164"/>
      <c r="E103" s="164"/>
      <c r="F103" s="164"/>
      <c r="G103" s="164"/>
      <c r="H103" s="164"/>
      <c r="I103" s="164"/>
      <c r="J103" s="164"/>
      <c r="K103" s="164"/>
      <c r="L103" s="164"/>
      <c r="M103" s="164"/>
      <c r="N103" s="164"/>
      <c r="O103" s="164"/>
      <c r="P103" s="164"/>
      <c r="Q103" s="164"/>
      <c r="R103" s="164"/>
      <c r="S103" s="164"/>
    </row>
    <row r="104" spans="1:19" ht="14.5" x14ac:dyDescent="0.35">
      <c r="A104" s="164"/>
      <c r="B104" s="164"/>
      <c r="C104" s="164"/>
      <c r="D104" s="164"/>
      <c r="E104" s="164"/>
      <c r="F104" s="164"/>
      <c r="G104" s="164"/>
      <c r="H104" s="164"/>
      <c r="I104" s="164"/>
      <c r="J104" s="164"/>
      <c r="K104" s="164"/>
      <c r="L104" s="164"/>
      <c r="M104" s="164"/>
      <c r="N104" s="164"/>
      <c r="O104" s="164"/>
      <c r="P104" s="164"/>
      <c r="Q104" s="164"/>
      <c r="R104" s="164"/>
      <c r="S104" s="164"/>
    </row>
    <row r="105" spans="1:19" ht="14.5" x14ac:dyDescent="0.35">
      <c r="A105" s="164"/>
      <c r="B105" s="164"/>
      <c r="C105" s="164"/>
      <c r="D105" s="164"/>
      <c r="E105" s="164"/>
      <c r="F105" s="164"/>
      <c r="G105" s="164"/>
      <c r="H105" s="164"/>
      <c r="I105" s="164"/>
      <c r="J105" s="164"/>
      <c r="K105" s="164"/>
      <c r="L105" s="164"/>
      <c r="M105" s="164"/>
      <c r="N105" s="164"/>
      <c r="O105" s="164"/>
      <c r="P105" s="164"/>
      <c r="Q105" s="164"/>
      <c r="R105" s="164"/>
      <c r="S105" s="164"/>
    </row>
    <row r="106" spans="1:19" ht="14.5" x14ac:dyDescent="0.35">
      <c r="A106" s="164"/>
      <c r="B106" s="164"/>
      <c r="C106" s="164"/>
      <c r="D106" s="164"/>
      <c r="E106" s="164"/>
      <c r="F106" s="164"/>
      <c r="G106" s="164"/>
      <c r="H106" s="164"/>
      <c r="I106" s="164"/>
      <c r="J106" s="164"/>
      <c r="K106" s="164"/>
      <c r="L106" s="164"/>
      <c r="M106" s="164"/>
      <c r="N106" s="164"/>
      <c r="O106" s="164"/>
      <c r="P106" s="164"/>
      <c r="Q106" s="164"/>
      <c r="R106" s="164"/>
      <c r="S106" s="164"/>
    </row>
    <row r="107" spans="1:19" ht="14.5" x14ac:dyDescent="0.35">
      <c r="A107" s="164"/>
      <c r="B107" s="164"/>
      <c r="C107" s="164"/>
      <c r="D107" s="164"/>
      <c r="E107" s="164"/>
      <c r="F107" s="164"/>
      <c r="G107" s="164"/>
      <c r="H107" s="164"/>
      <c r="I107" s="164"/>
      <c r="J107" s="164"/>
      <c r="K107" s="164"/>
      <c r="L107" s="164"/>
      <c r="M107" s="164"/>
      <c r="N107" s="164"/>
      <c r="O107" s="164"/>
      <c r="P107" s="164"/>
      <c r="Q107" s="164"/>
      <c r="R107" s="164"/>
      <c r="S107" s="164"/>
    </row>
    <row r="108" spans="1:19" ht="14.5" x14ac:dyDescent="0.35">
      <c r="A108" s="164"/>
      <c r="B108" s="164"/>
      <c r="C108" s="164"/>
      <c r="D108" s="164"/>
      <c r="E108" s="164"/>
      <c r="F108" s="164"/>
      <c r="G108" s="164"/>
      <c r="H108" s="164"/>
      <c r="I108" s="164"/>
      <c r="J108" s="164"/>
      <c r="K108" s="164"/>
      <c r="L108" s="164"/>
      <c r="M108" s="164"/>
      <c r="N108" s="164"/>
      <c r="O108" s="164"/>
      <c r="P108" s="164"/>
      <c r="Q108" s="164"/>
      <c r="R108" s="164"/>
      <c r="S108" s="164"/>
    </row>
    <row r="109" spans="1:19" ht="14.5" x14ac:dyDescent="0.35">
      <c r="A109" s="164"/>
      <c r="B109" s="164"/>
      <c r="C109" s="164"/>
      <c r="D109" s="164"/>
      <c r="E109" s="164"/>
      <c r="F109" s="164"/>
      <c r="G109" s="164"/>
      <c r="H109" s="164"/>
      <c r="I109" s="164"/>
      <c r="J109" s="164"/>
      <c r="K109" s="164"/>
      <c r="L109" s="164"/>
      <c r="M109" s="164"/>
      <c r="N109" s="164"/>
      <c r="O109" s="164"/>
      <c r="P109" s="164"/>
      <c r="Q109" s="164"/>
      <c r="R109" s="164"/>
      <c r="S109" s="164"/>
    </row>
    <row r="110" spans="1:19" ht="14.5" x14ac:dyDescent="0.35">
      <c r="A110" s="164"/>
      <c r="B110" s="164"/>
      <c r="C110" s="164"/>
      <c r="D110" s="164"/>
      <c r="E110" s="164"/>
      <c r="F110" s="164"/>
      <c r="G110" s="164"/>
      <c r="H110" s="164"/>
      <c r="I110" s="164"/>
      <c r="J110" s="164"/>
      <c r="K110" s="164"/>
      <c r="L110" s="164"/>
      <c r="M110" s="164"/>
      <c r="N110" s="164"/>
      <c r="O110" s="164"/>
      <c r="P110" s="164"/>
      <c r="Q110" s="164"/>
      <c r="R110" s="164"/>
      <c r="S110" s="164"/>
    </row>
    <row r="111" spans="1:19" ht="14.5" x14ac:dyDescent="0.35">
      <c r="A111" s="164"/>
      <c r="B111" s="164"/>
      <c r="C111" s="164"/>
      <c r="D111" s="164"/>
      <c r="E111" s="164"/>
      <c r="F111" s="164"/>
      <c r="G111" s="164"/>
      <c r="H111" s="164"/>
      <c r="I111" s="164"/>
      <c r="J111" s="164"/>
      <c r="K111" s="164"/>
      <c r="L111" s="164"/>
      <c r="M111" s="164"/>
      <c r="N111" s="164"/>
      <c r="O111" s="164"/>
      <c r="P111" s="164"/>
      <c r="Q111" s="164"/>
      <c r="R111" s="164"/>
      <c r="S111" s="164"/>
    </row>
    <row r="112" spans="1:19" ht="14.5" x14ac:dyDescent="0.35">
      <c r="A112" s="164"/>
      <c r="B112" s="164"/>
      <c r="C112" s="164"/>
      <c r="D112" s="164"/>
      <c r="E112" s="164"/>
      <c r="F112" s="164"/>
      <c r="G112" s="164"/>
      <c r="H112" s="164"/>
      <c r="I112" s="164"/>
      <c r="J112" s="164"/>
      <c r="K112" s="164"/>
      <c r="L112" s="164"/>
      <c r="M112" s="164"/>
      <c r="N112" s="164"/>
      <c r="O112" s="164"/>
      <c r="P112" s="164"/>
      <c r="Q112" s="164"/>
      <c r="R112" s="164"/>
      <c r="S112" s="164"/>
    </row>
    <row r="113" spans="1:19" ht="14.5" x14ac:dyDescent="0.35">
      <c r="A113" s="164"/>
      <c r="B113" s="164"/>
      <c r="C113" s="164"/>
      <c r="D113" s="164"/>
      <c r="E113" s="164"/>
      <c r="F113" s="164"/>
      <c r="G113" s="164"/>
      <c r="H113" s="164"/>
      <c r="I113" s="164"/>
      <c r="J113" s="164"/>
      <c r="K113" s="164"/>
      <c r="L113" s="164"/>
      <c r="M113" s="164"/>
      <c r="N113" s="164"/>
      <c r="O113" s="164"/>
      <c r="P113" s="164"/>
      <c r="Q113" s="164"/>
      <c r="R113" s="164"/>
      <c r="S113" s="164"/>
    </row>
    <row r="114" spans="1:19" ht="14.5" x14ac:dyDescent="0.35">
      <c r="A114" s="164"/>
      <c r="B114" s="164"/>
      <c r="C114" s="164"/>
      <c r="D114" s="164"/>
      <c r="E114" s="164"/>
      <c r="F114" s="164"/>
      <c r="G114" s="164"/>
      <c r="H114" s="164"/>
      <c r="I114" s="164"/>
      <c r="J114" s="164"/>
      <c r="K114" s="164"/>
      <c r="L114" s="164"/>
      <c r="M114" s="164"/>
      <c r="N114" s="164"/>
      <c r="O114" s="164"/>
      <c r="P114" s="164"/>
      <c r="Q114" s="164"/>
      <c r="R114" s="164"/>
      <c r="S114" s="164"/>
    </row>
    <row r="115" spans="1:19" ht="14.5" x14ac:dyDescent="0.35">
      <c r="A115" s="164"/>
      <c r="B115" s="164"/>
      <c r="C115" s="164"/>
      <c r="D115" s="164"/>
      <c r="E115" s="164"/>
      <c r="F115" s="164"/>
      <c r="G115" s="164"/>
      <c r="H115" s="164"/>
      <c r="I115" s="164"/>
      <c r="J115" s="164"/>
      <c r="K115" s="164"/>
      <c r="L115" s="164"/>
      <c r="M115" s="164"/>
      <c r="N115" s="164"/>
      <c r="O115" s="164"/>
      <c r="P115" s="164"/>
      <c r="Q115" s="164"/>
      <c r="R115" s="164"/>
      <c r="S115" s="164"/>
    </row>
    <row r="116" spans="1:19" ht="14.5" x14ac:dyDescent="0.35">
      <c r="A116" s="164"/>
      <c r="B116" s="164"/>
      <c r="C116" s="164"/>
      <c r="D116" s="164"/>
      <c r="E116" s="164"/>
      <c r="F116" s="164"/>
      <c r="G116" s="164"/>
      <c r="H116" s="164"/>
      <c r="I116" s="164"/>
      <c r="J116" s="164"/>
      <c r="K116" s="164"/>
      <c r="L116" s="164"/>
      <c r="M116" s="164"/>
      <c r="N116" s="164"/>
      <c r="O116" s="164"/>
      <c r="P116" s="164"/>
      <c r="Q116" s="164"/>
      <c r="R116" s="164"/>
      <c r="S116" s="164"/>
    </row>
    <row r="117" spans="1:19" ht="14.5" x14ac:dyDescent="0.35">
      <c r="A117" s="164"/>
      <c r="B117" s="164"/>
      <c r="C117" s="164"/>
      <c r="D117" s="164"/>
      <c r="E117" s="164"/>
      <c r="F117" s="164"/>
      <c r="G117" s="164"/>
      <c r="H117" s="164"/>
      <c r="I117" s="164"/>
      <c r="J117" s="164"/>
      <c r="K117" s="164"/>
      <c r="L117" s="164"/>
      <c r="M117" s="164"/>
      <c r="N117" s="164"/>
      <c r="O117" s="164"/>
      <c r="P117" s="164"/>
      <c r="Q117" s="164"/>
      <c r="R117" s="164"/>
      <c r="S117" s="164"/>
    </row>
    <row r="118" spans="1:19" ht="14.5" x14ac:dyDescent="0.35">
      <c r="A118" s="164"/>
      <c r="B118" s="164"/>
      <c r="C118" s="164"/>
      <c r="D118" s="164"/>
      <c r="E118" s="164"/>
      <c r="F118" s="164"/>
      <c r="G118" s="164"/>
      <c r="H118" s="164"/>
      <c r="I118" s="164"/>
      <c r="J118" s="164"/>
      <c r="K118" s="164"/>
      <c r="L118" s="164"/>
      <c r="M118" s="164"/>
      <c r="N118" s="164"/>
      <c r="O118" s="164"/>
      <c r="P118" s="164"/>
      <c r="Q118" s="164"/>
      <c r="R118" s="164"/>
      <c r="S118" s="164"/>
    </row>
    <row r="119" spans="1:19" ht="14.5" x14ac:dyDescent="0.35">
      <c r="A119" s="164"/>
      <c r="B119" s="164"/>
      <c r="C119" s="164"/>
      <c r="D119" s="164"/>
      <c r="E119" s="164"/>
      <c r="F119" s="164"/>
      <c r="G119" s="164"/>
      <c r="H119" s="164"/>
      <c r="I119" s="164"/>
      <c r="J119" s="164"/>
      <c r="K119" s="164"/>
      <c r="L119" s="164"/>
      <c r="M119" s="164"/>
      <c r="N119" s="164"/>
      <c r="O119" s="164"/>
      <c r="P119" s="164"/>
      <c r="Q119" s="164"/>
      <c r="R119" s="164"/>
      <c r="S119" s="164"/>
    </row>
    <row r="120" spans="1:19" ht="14.5" x14ac:dyDescent="0.35">
      <c r="A120" s="164"/>
      <c r="B120" s="164"/>
      <c r="C120" s="164"/>
      <c r="D120" s="164"/>
      <c r="E120" s="164"/>
      <c r="F120" s="164"/>
      <c r="G120" s="164"/>
      <c r="H120" s="164"/>
      <c r="I120" s="164"/>
      <c r="J120" s="164"/>
      <c r="K120" s="164"/>
      <c r="L120" s="164"/>
      <c r="M120" s="164"/>
      <c r="N120" s="164"/>
      <c r="O120" s="164"/>
      <c r="P120" s="164"/>
      <c r="Q120" s="164"/>
      <c r="R120" s="164"/>
      <c r="S120" s="164"/>
    </row>
    <row r="121" spans="1:19" ht="14.5" x14ac:dyDescent="0.35">
      <c r="A121" s="164"/>
      <c r="B121" s="164"/>
      <c r="C121" s="164"/>
      <c r="D121" s="164"/>
      <c r="E121" s="164"/>
      <c r="F121" s="164"/>
      <c r="G121" s="164"/>
      <c r="H121" s="164"/>
      <c r="I121" s="164"/>
      <c r="J121" s="164"/>
      <c r="K121" s="164"/>
      <c r="L121" s="164"/>
      <c r="M121" s="164"/>
      <c r="N121" s="164"/>
      <c r="O121" s="164"/>
      <c r="P121" s="164"/>
      <c r="Q121" s="164"/>
      <c r="R121" s="164"/>
      <c r="S121" s="164"/>
    </row>
    <row r="122" spans="1:19" ht="14.5" x14ac:dyDescent="0.35">
      <c r="A122" s="164"/>
      <c r="B122" s="164"/>
      <c r="C122" s="164"/>
      <c r="D122" s="164"/>
      <c r="E122" s="164"/>
      <c r="F122" s="164"/>
      <c r="G122" s="164"/>
      <c r="H122" s="164"/>
      <c r="I122" s="164"/>
      <c r="J122" s="164"/>
      <c r="K122" s="164"/>
      <c r="L122" s="164"/>
      <c r="M122" s="164"/>
      <c r="N122" s="164"/>
      <c r="O122" s="164"/>
      <c r="P122" s="164"/>
      <c r="Q122" s="164"/>
      <c r="R122" s="164"/>
      <c r="S122" s="164"/>
    </row>
    <row r="123" spans="1:19" ht="14.5" x14ac:dyDescent="0.35">
      <c r="A123" s="164"/>
      <c r="B123" s="164"/>
      <c r="C123" s="164"/>
      <c r="D123" s="164"/>
      <c r="E123" s="164"/>
      <c r="F123" s="164"/>
      <c r="G123" s="164"/>
      <c r="H123" s="164"/>
      <c r="I123" s="164"/>
      <c r="J123" s="164"/>
      <c r="K123" s="164"/>
      <c r="L123" s="164"/>
      <c r="M123" s="164"/>
      <c r="N123" s="164"/>
      <c r="O123" s="164"/>
      <c r="P123" s="164"/>
      <c r="Q123" s="164"/>
      <c r="R123" s="164"/>
      <c r="S123" s="164"/>
    </row>
    <row r="124" spans="1:19" ht="14.5" x14ac:dyDescent="0.35">
      <c r="A124" s="164"/>
      <c r="B124" s="164"/>
      <c r="C124" s="164"/>
      <c r="D124" s="164"/>
      <c r="E124" s="164"/>
      <c r="F124" s="164"/>
      <c r="G124" s="164"/>
      <c r="H124" s="164"/>
      <c r="I124" s="164"/>
      <c r="J124" s="164"/>
      <c r="K124" s="164"/>
      <c r="L124" s="164"/>
      <c r="M124" s="164"/>
      <c r="N124" s="164"/>
      <c r="O124" s="164"/>
      <c r="P124" s="164"/>
      <c r="Q124" s="164"/>
      <c r="R124" s="164"/>
      <c r="S124" s="164"/>
    </row>
    <row r="125" spans="1:19" ht="14.5" x14ac:dyDescent="0.35">
      <c r="A125" s="164"/>
      <c r="B125" s="164"/>
      <c r="C125" s="164"/>
      <c r="D125" s="164"/>
      <c r="E125" s="164"/>
      <c r="F125" s="164"/>
      <c r="G125" s="164"/>
      <c r="H125" s="164"/>
      <c r="I125" s="164"/>
      <c r="J125" s="164"/>
      <c r="K125" s="164"/>
      <c r="L125" s="164"/>
      <c r="M125" s="164"/>
      <c r="N125" s="164"/>
      <c r="O125" s="164"/>
      <c r="P125" s="164"/>
      <c r="Q125" s="164"/>
      <c r="R125" s="164"/>
      <c r="S125" s="164"/>
    </row>
    <row r="126" spans="1:19" ht="14.5" x14ac:dyDescent="0.35">
      <c r="A126" s="164"/>
      <c r="B126" s="164"/>
      <c r="C126" s="164"/>
      <c r="D126" s="164"/>
      <c r="E126" s="164"/>
      <c r="F126" s="164"/>
      <c r="G126" s="164"/>
      <c r="H126" s="164"/>
      <c r="I126" s="164"/>
      <c r="J126" s="164"/>
      <c r="K126" s="164"/>
      <c r="L126" s="164"/>
      <c r="M126" s="164"/>
      <c r="N126" s="164"/>
      <c r="O126" s="164"/>
      <c r="P126" s="164"/>
      <c r="Q126" s="164"/>
      <c r="R126" s="164"/>
      <c r="S126" s="164"/>
    </row>
    <row r="127" spans="1:19" ht="14.5" x14ac:dyDescent="0.35">
      <c r="A127" s="164"/>
      <c r="B127" s="164"/>
      <c r="C127" s="164"/>
      <c r="D127" s="164"/>
      <c r="E127" s="164"/>
      <c r="F127" s="164"/>
      <c r="G127" s="164"/>
      <c r="H127" s="164"/>
      <c r="I127" s="164"/>
      <c r="J127" s="164"/>
      <c r="K127" s="164"/>
      <c r="L127" s="164"/>
      <c r="M127" s="164"/>
      <c r="N127" s="164"/>
      <c r="O127" s="164"/>
      <c r="P127" s="164"/>
      <c r="Q127" s="164"/>
      <c r="R127" s="164"/>
      <c r="S127" s="164"/>
    </row>
    <row r="128" spans="1:19" ht="14.5" x14ac:dyDescent="0.35">
      <c r="A128" s="164"/>
      <c r="B128" s="164"/>
      <c r="C128" s="164"/>
      <c r="D128" s="164"/>
      <c r="E128" s="164"/>
      <c r="F128" s="164"/>
      <c r="G128" s="164"/>
      <c r="H128" s="164"/>
      <c r="I128" s="164"/>
      <c r="J128" s="164"/>
      <c r="K128" s="164"/>
      <c r="L128" s="164"/>
      <c r="M128" s="164"/>
      <c r="N128" s="164"/>
      <c r="O128" s="164"/>
      <c r="P128" s="164"/>
      <c r="Q128" s="164"/>
      <c r="R128" s="164"/>
      <c r="S128" s="164"/>
    </row>
    <row r="129" spans="1:19" ht="14.5" x14ac:dyDescent="0.35">
      <c r="A129" s="164"/>
      <c r="B129" s="164"/>
      <c r="C129" s="164"/>
      <c r="D129" s="164"/>
      <c r="E129" s="164"/>
      <c r="F129" s="164"/>
      <c r="G129" s="164"/>
      <c r="H129" s="164"/>
      <c r="I129" s="164"/>
      <c r="J129" s="164"/>
      <c r="K129" s="164"/>
      <c r="L129" s="164"/>
      <c r="M129" s="164"/>
      <c r="N129" s="164"/>
      <c r="O129" s="164"/>
      <c r="P129" s="164"/>
      <c r="Q129" s="164"/>
      <c r="R129" s="164"/>
      <c r="S129" s="164"/>
    </row>
    <row r="130" spans="1:19" ht="14.5" x14ac:dyDescent="0.35">
      <c r="A130" s="164"/>
      <c r="B130" s="164"/>
      <c r="C130" s="164"/>
      <c r="D130" s="164"/>
      <c r="E130" s="164"/>
      <c r="F130" s="164"/>
      <c r="G130" s="164"/>
      <c r="H130" s="164"/>
      <c r="I130" s="164"/>
      <c r="J130" s="164"/>
      <c r="K130" s="164"/>
      <c r="L130" s="164"/>
      <c r="M130" s="164"/>
      <c r="N130" s="164"/>
      <c r="O130" s="164"/>
      <c r="P130" s="164"/>
      <c r="Q130" s="164"/>
      <c r="R130" s="164"/>
      <c r="S130" s="164"/>
    </row>
    <row r="131" spans="1:19" ht="14.5" x14ac:dyDescent="0.35">
      <c r="A131" s="164"/>
      <c r="B131" s="164"/>
      <c r="C131" s="164"/>
      <c r="D131" s="164"/>
      <c r="E131" s="164"/>
      <c r="F131" s="164"/>
      <c r="G131" s="164"/>
      <c r="H131" s="164"/>
      <c r="I131" s="164"/>
      <c r="J131" s="164"/>
      <c r="K131" s="164"/>
      <c r="L131" s="164"/>
      <c r="M131" s="164"/>
      <c r="N131" s="164"/>
      <c r="O131" s="164"/>
      <c r="P131" s="164"/>
      <c r="Q131" s="164"/>
      <c r="R131" s="164"/>
      <c r="S131" s="164"/>
    </row>
    <row r="132" spans="1:19" ht="14.5" x14ac:dyDescent="0.35">
      <c r="A132" s="164"/>
      <c r="B132" s="164"/>
      <c r="C132" s="164"/>
      <c r="D132" s="164"/>
      <c r="E132" s="164"/>
      <c r="F132" s="164"/>
      <c r="G132" s="164"/>
      <c r="H132" s="164"/>
      <c r="I132" s="164"/>
      <c r="J132" s="164"/>
      <c r="K132" s="164"/>
      <c r="L132" s="164"/>
      <c r="M132" s="164"/>
      <c r="N132" s="164"/>
      <c r="O132" s="164"/>
      <c r="P132" s="164"/>
      <c r="Q132" s="164"/>
      <c r="R132" s="164"/>
      <c r="S132" s="164"/>
    </row>
    <row r="133" spans="1:19" ht="14.5" x14ac:dyDescent="0.35">
      <c r="A133" s="164"/>
      <c r="B133" s="164"/>
      <c r="C133" s="164"/>
      <c r="D133" s="164"/>
      <c r="E133" s="164"/>
      <c r="F133" s="164"/>
      <c r="G133" s="164"/>
      <c r="H133" s="164"/>
      <c r="I133" s="164"/>
      <c r="J133" s="164"/>
      <c r="K133" s="164"/>
      <c r="L133" s="164"/>
      <c r="M133" s="164"/>
      <c r="N133" s="164"/>
      <c r="O133" s="164"/>
      <c r="P133" s="164"/>
      <c r="Q133" s="164"/>
      <c r="R133" s="164"/>
      <c r="S133" s="164"/>
    </row>
    <row r="134" spans="1:19" ht="14.5" x14ac:dyDescent="0.35">
      <c r="A134" s="164"/>
      <c r="B134" s="164"/>
      <c r="C134" s="164"/>
      <c r="D134" s="164"/>
      <c r="E134" s="164"/>
      <c r="F134" s="164"/>
      <c r="G134" s="164"/>
      <c r="H134" s="164"/>
      <c r="I134" s="164"/>
      <c r="J134" s="164"/>
      <c r="K134" s="164"/>
      <c r="L134" s="164"/>
      <c r="M134" s="164"/>
      <c r="N134" s="164"/>
      <c r="O134" s="164"/>
      <c r="P134" s="164"/>
      <c r="Q134" s="164"/>
      <c r="R134" s="164"/>
      <c r="S134" s="164"/>
    </row>
    <row r="135" spans="1:19" ht="14.5" x14ac:dyDescent="0.35">
      <c r="A135" s="164"/>
      <c r="B135" s="164"/>
      <c r="C135" s="164"/>
      <c r="D135" s="164"/>
      <c r="E135" s="164"/>
      <c r="F135" s="164"/>
      <c r="G135" s="164"/>
      <c r="H135" s="164"/>
      <c r="I135" s="164"/>
      <c r="J135" s="164"/>
      <c r="K135" s="164"/>
      <c r="L135" s="164"/>
      <c r="M135" s="164"/>
      <c r="N135" s="164"/>
      <c r="O135" s="164"/>
      <c r="P135" s="164"/>
      <c r="Q135" s="164"/>
      <c r="R135" s="164"/>
      <c r="S135" s="164"/>
    </row>
    <row r="136" spans="1:19" ht="14.5" x14ac:dyDescent="0.35">
      <c r="A136" s="164"/>
      <c r="B136" s="164"/>
      <c r="C136" s="164"/>
      <c r="D136" s="164"/>
      <c r="E136" s="164"/>
      <c r="F136" s="164"/>
      <c r="G136" s="164"/>
      <c r="H136" s="164"/>
      <c r="I136" s="164"/>
      <c r="J136" s="164"/>
      <c r="K136" s="164"/>
      <c r="L136" s="164"/>
      <c r="M136" s="164"/>
      <c r="N136" s="164"/>
      <c r="O136" s="164"/>
      <c r="P136" s="164"/>
      <c r="Q136" s="164"/>
      <c r="R136" s="164"/>
      <c r="S136" s="164"/>
    </row>
    <row r="137" spans="1:19" ht="14.5" x14ac:dyDescent="0.35">
      <c r="A137" s="164"/>
      <c r="B137" s="164"/>
      <c r="C137" s="164"/>
      <c r="D137" s="164"/>
      <c r="E137" s="164"/>
      <c r="F137" s="164"/>
      <c r="G137" s="164"/>
      <c r="H137" s="164"/>
      <c r="I137" s="164"/>
      <c r="J137" s="164"/>
      <c r="K137" s="164"/>
      <c r="L137" s="164"/>
      <c r="M137" s="164"/>
      <c r="N137" s="164"/>
      <c r="O137" s="164"/>
      <c r="P137" s="164"/>
      <c r="Q137" s="164"/>
      <c r="R137" s="164"/>
      <c r="S137" s="164"/>
    </row>
    <row r="138" spans="1:19" ht="14.5" x14ac:dyDescent="0.35">
      <c r="A138" s="164"/>
      <c r="B138" s="164"/>
      <c r="C138" s="164"/>
      <c r="D138" s="164"/>
      <c r="E138" s="164"/>
      <c r="F138" s="164"/>
      <c r="G138" s="164"/>
      <c r="H138" s="164"/>
      <c r="I138" s="164"/>
      <c r="J138" s="164"/>
      <c r="K138" s="164"/>
      <c r="L138" s="164"/>
      <c r="M138" s="164"/>
      <c r="N138" s="164"/>
      <c r="O138" s="164"/>
      <c r="P138" s="164"/>
      <c r="Q138" s="164"/>
      <c r="R138" s="164"/>
      <c r="S138" s="164"/>
    </row>
    <row r="139" spans="1:19" ht="14.5" x14ac:dyDescent="0.35">
      <c r="A139" s="164"/>
      <c r="B139" s="164"/>
      <c r="C139" s="164"/>
      <c r="D139" s="164"/>
      <c r="E139" s="164"/>
      <c r="F139" s="164"/>
      <c r="G139" s="164"/>
      <c r="H139" s="164"/>
      <c r="I139" s="164"/>
      <c r="J139" s="164"/>
      <c r="K139" s="164"/>
      <c r="L139" s="164"/>
      <c r="M139" s="164"/>
      <c r="N139" s="164"/>
      <c r="O139" s="164"/>
      <c r="P139" s="164"/>
      <c r="Q139" s="164"/>
      <c r="R139" s="164"/>
      <c r="S139" s="164"/>
    </row>
    <row r="140" spans="1:19" ht="14.5" x14ac:dyDescent="0.35">
      <c r="A140" s="164"/>
      <c r="B140" s="164"/>
      <c r="C140" s="164"/>
      <c r="D140" s="164"/>
      <c r="E140" s="164"/>
      <c r="F140" s="164"/>
      <c r="G140" s="164"/>
      <c r="H140" s="164"/>
      <c r="I140" s="164"/>
      <c r="J140" s="164"/>
      <c r="K140" s="164"/>
      <c r="L140" s="164"/>
      <c r="M140" s="164"/>
      <c r="N140" s="164"/>
      <c r="O140" s="164"/>
      <c r="P140" s="164"/>
      <c r="Q140" s="164"/>
      <c r="R140" s="164"/>
      <c r="S140" s="164"/>
    </row>
    <row r="141" spans="1:19" ht="14.5" x14ac:dyDescent="0.35">
      <c r="A141" s="164"/>
      <c r="B141" s="164"/>
      <c r="C141" s="164"/>
      <c r="D141" s="164"/>
      <c r="E141" s="164"/>
      <c r="F141" s="164"/>
      <c r="G141" s="164"/>
      <c r="H141" s="164"/>
      <c r="I141" s="164"/>
      <c r="J141" s="164"/>
      <c r="K141" s="164"/>
      <c r="L141" s="164"/>
      <c r="M141" s="164"/>
      <c r="N141" s="164"/>
      <c r="O141" s="164"/>
      <c r="P141" s="164"/>
      <c r="Q141" s="164"/>
      <c r="R141" s="164"/>
      <c r="S141" s="164"/>
    </row>
    <row r="142" spans="1:19" ht="14.5" x14ac:dyDescent="0.35">
      <c r="A142" s="164"/>
      <c r="B142" s="164"/>
      <c r="C142" s="164"/>
      <c r="D142" s="164"/>
      <c r="E142" s="164"/>
      <c r="F142" s="164"/>
      <c r="G142" s="164"/>
      <c r="H142" s="164"/>
      <c r="I142" s="164"/>
      <c r="J142" s="164"/>
      <c r="K142" s="164"/>
      <c r="L142" s="164"/>
      <c r="M142" s="164"/>
      <c r="N142" s="164"/>
      <c r="O142" s="164"/>
      <c r="P142" s="164"/>
      <c r="Q142" s="164"/>
      <c r="R142" s="164"/>
      <c r="S142" s="164"/>
    </row>
    <row r="143" spans="1:19" ht="14.5" x14ac:dyDescent="0.35">
      <c r="A143" s="164"/>
      <c r="B143" s="164"/>
      <c r="C143" s="164"/>
      <c r="D143" s="164"/>
      <c r="E143" s="164"/>
      <c r="F143" s="164"/>
      <c r="G143" s="164"/>
      <c r="H143" s="164"/>
      <c r="I143" s="164"/>
      <c r="J143" s="164"/>
      <c r="K143" s="164"/>
      <c r="L143" s="164"/>
      <c r="M143" s="164"/>
      <c r="N143" s="164"/>
      <c r="O143" s="164"/>
      <c r="P143" s="164"/>
      <c r="Q143" s="164"/>
      <c r="R143" s="164"/>
      <c r="S143" s="164"/>
    </row>
    <row r="144" spans="1:19" ht="14.5" x14ac:dyDescent="0.35">
      <c r="A144" s="164"/>
      <c r="B144" s="164"/>
      <c r="C144" s="164"/>
      <c r="D144" s="164"/>
      <c r="E144" s="164"/>
      <c r="F144" s="164"/>
      <c r="G144" s="164"/>
      <c r="H144" s="164"/>
      <c r="I144" s="164"/>
      <c r="J144" s="164"/>
      <c r="K144" s="164"/>
      <c r="L144" s="164"/>
      <c r="M144" s="164"/>
      <c r="N144" s="164"/>
      <c r="O144" s="164"/>
      <c r="P144" s="164"/>
      <c r="Q144" s="164"/>
      <c r="R144" s="164"/>
      <c r="S144" s="164"/>
    </row>
    <row r="145" spans="1:19" ht="14.5" x14ac:dyDescent="0.35">
      <c r="A145" s="164"/>
      <c r="B145" s="164"/>
      <c r="C145" s="164"/>
      <c r="D145" s="164"/>
      <c r="E145" s="164"/>
      <c r="F145" s="164"/>
      <c r="G145" s="164"/>
      <c r="H145" s="164"/>
      <c r="I145" s="164"/>
      <c r="J145" s="164"/>
      <c r="K145" s="164"/>
      <c r="L145" s="164"/>
      <c r="M145" s="164"/>
      <c r="N145" s="164"/>
      <c r="O145" s="164"/>
      <c r="P145" s="164"/>
      <c r="Q145" s="164"/>
      <c r="R145" s="164"/>
      <c r="S145" s="164"/>
    </row>
    <row r="146" spans="1:19" ht="14.5" x14ac:dyDescent="0.35">
      <c r="A146" s="164"/>
      <c r="B146" s="164"/>
      <c r="C146" s="164"/>
      <c r="D146" s="164"/>
      <c r="E146" s="164"/>
      <c r="F146" s="164"/>
      <c r="G146" s="164"/>
      <c r="H146" s="164"/>
      <c r="I146" s="164"/>
      <c r="J146" s="164"/>
      <c r="K146" s="164"/>
      <c r="L146" s="164"/>
      <c r="M146" s="164"/>
      <c r="N146" s="164"/>
      <c r="O146" s="164"/>
      <c r="P146" s="164"/>
      <c r="Q146" s="164"/>
      <c r="R146" s="164"/>
      <c r="S146" s="164"/>
    </row>
    <row r="147" spans="1:19" ht="14.5" x14ac:dyDescent="0.35">
      <c r="A147" s="164"/>
      <c r="B147" s="164"/>
      <c r="C147" s="164"/>
      <c r="D147" s="164"/>
      <c r="E147" s="164"/>
      <c r="F147" s="164"/>
      <c r="G147" s="164"/>
      <c r="H147" s="164"/>
      <c r="I147" s="164"/>
      <c r="J147" s="164"/>
      <c r="K147" s="164"/>
      <c r="L147" s="164"/>
      <c r="M147" s="164"/>
      <c r="N147" s="164"/>
      <c r="O147" s="164"/>
      <c r="P147" s="164"/>
      <c r="Q147" s="164"/>
      <c r="R147" s="164"/>
      <c r="S147" s="164"/>
    </row>
    <row r="148" spans="1:19" ht="14.5" x14ac:dyDescent="0.35">
      <c r="A148" s="164"/>
      <c r="B148" s="164"/>
      <c r="C148" s="164"/>
      <c r="D148" s="164"/>
      <c r="E148" s="164"/>
      <c r="F148" s="164"/>
      <c r="G148" s="164"/>
      <c r="H148" s="164"/>
      <c r="I148" s="164"/>
      <c r="J148" s="164"/>
      <c r="K148" s="164"/>
      <c r="L148" s="164"/>
      <c r="M148" s="164"/>
      <c r="N148" s="164"/>
      <c r="O148" s="164"/>
      <c r="P148" s="164"/>
      <c r="Q148" s="164"/>
      <c r="R148" s="164"/>
      <c r="S148" s="164"/>
    </row>
    <row r="149" spans="1:19" ht="14.5" x14ac:dyDescent="0.35">
      <c r="A149" s="164"/>
      <c r="B149" s="164"/>
      <c r="C149" s="164"/>
      <c r="D149" s="164"/>
      <c r="E149" s="164"/>
      <c r="F149" s="164"/>
      <c r="G149" s="164"/>
      <c r="H149" s="164"/>
      <c r="I149" s="164"/>
      <c r="J149" s="164"/>
      <c r="K149" s="164"/>
      <c r="L149" s="164"/>
      <c r="M149" s="164"/>
      <c r="N149" s="164"/>
      <c r="O149" s="164"/>
      <c r="P149" s="164"/>
      <c r="Q149" s="164"/>
      <c r="R149" s="164"/>
      <c r="S149" s="164"/>
    </row>
    <row r="150" spans="1:19" ht="14.5" x14ac:dyDescent="0.35">
      <c r="A150" s="164"/>
      <c r="B150" s="164"/>
      <c r="C150" s="164"/>
      <c r="D150" s="164"/>
      <c r="E150" s="164"/>
      <c r="F150" s="164"/>
      <c r="G150" s="164"/>
      <c r="H150" s="164"/>
      <c r="I150" s="164"/>
      <c r="J150" s="164"/>
      <c r="K150" s="164"/>
      <c r="L150" s="164"/>
      <c r="M150" s="164"/>
      <c r="N150" s="164"/>
      <c r="O150" s="164"/>
      <c r="P150" s="164"/>
      <c r="Q150" s="164"/>
      <c r="R150" s="164"/>
      <c r="S150" s="164"/>
    </row>
    <row r="151" spans="1:19" ht="14.5" x14ac:dyDescent="0.35">
      <c r="A151" s="164"/>
      <c r="B151" s="164"/>
      <c r="C151" s="164"/>
      <c r="D151" s="164"/>
      <c r="E151" s="164"/>
      <c r="F151" s="164"/>
      <c r="G151" s="164"/>
      <c r="H151" s="164"/>
      <c r="I151" s="164"/>
      <c r="J151" s="164"/>
      <c r="K151" s="164"/>
      <c r="L151" s="164"/>
      <c r="M151" s="164"/>
      <c r="N151" s="164"/>
      <c r="O151" s="164"/>
      <c r="P151" s="164"/>
      <c r="Q151" s="164"/>
      <c r="R151" s="164"/>
      <c r="S151" s="164"/>
    </row>
    <row r="152" spans="1:19" ht="14.5" x14ac:dyDescent="0.35">
      <c r="A152" s="164"/>
      <c r="B152" s="164"/>
      <c r="C152" s="164"/>
      <c r="D152" s="164"/>
      <c r="E152" s="164"/>
      <c r="F152" s="164"/>
      <c r="G152" s="164"/>
      <c r="H152" s="164"/>
      <c r="I152" s="164"/>
      <c r="J152" s="164"/>
      <c r="K152" s="164"/>
      <c r="L152" s="164"/>
      <c r="M152" s="164"/>
      <c r="N152" s="164"/>
      <c r="O152" s="164"/>
      <c r="P152" s="164"/>
      <c r="Q152" s="164"/>
      <c r="R152" s="164"/>
      <c r="S152" s="164"/>
    </row>
    <row r="153" spans="1:19" ht="14.5" x14ac:dyDescent="0.35">
      <c r="A153" s="164"/>
      <c r="B153" s="164"/>
      <c r="C153" s="164"/>
      <c r="D153" s="164"/>
      <c r="E153" s="164"/>
      <c r="F153" s="164"/>
      <c r="G153" s="164"/>
      <c r="H153" s="164"/>
      <c r="I153" s="164"/>
      <c r="J153" s="164"/>
      <c r="K153" s="164"/>
      <c r="L153" s="164"/>
      <c r="M153" s="164"/>
      <c r="N153" s="164"/>
      <c r="O153" s="164"/>
      <c r="P153" s="164"/>
      <c r="Q153" s="164"/>
      <c r="R153" s="164"/>
      <c r="S153" s="164"/>
    </row>
    <row r="154" spans="1:19" ht="14.5" x14ac:dyDescent="0.35">
      <c r="A154" s="164"/>
      <c r="B154" s="164"/>
      <c r="C154" s="164"/>
      <c r="D154" s="164"/>
      <c r="E154" s="164"/>
      <c r="F154" s="164"/>
      <c r="G154" s="164"/>
      <c r="H154" s="164"/>
      <c r="I154" s="164"/>
      <c r="J154" s="164"/>
      <c r="K154" s="164"/>
      <c r="L154" s="164"/>
      <c r="M154" s="164"/>
      <c r="N154" s="164"/>
      <c r="O154" s="164"/>
      <c r="P154" s="164"/>
      <c r="Q154" s="164"/>
      <c r="R154" s="164"/>
      <c r="S154" s="164"/>
    </row>
    <row r="155" spans="1:19" ht="14.5" x14ac:dyDescent="0.35">
      <c r="A155" s="164"/>
      <c r="B155" s="164"/>
      <c r="C155" s="164"/>
      <c r="D155" s="164"/>
      <c r="E155" s="164"/>
      <c r="F155" s="164"/>
      <c r="G155" s="164"/>
      <c r="H155" s="164"/>
      <c r="I155" s="164"/>
      <c r="J155" s="164"/>
      <c r="K155" s="164"/>
      <c r="L155" s="164"/>
      <c r="M155" s="164"/>
      <c r="N155" s="164"/>
      <c r="O155" s="164"/>
      <c r="P155" s="164"/>
      <c r="Q155" s="164"/>
      <c r="R155" s="164"/>
      <c r="S155" s="164"/>
    </row>
    <row r="156" spans="1:19" ht="14.5" x14ac:dyDescent="0.35">
      <c r="A156" s="164"/>
      <c r="B156" s="164"/>
      <c r="C156" s="164"/>
      <c r="D156" s="164"/>
      <c r="E156" s="164"/>
      <c r="F156" s="164"/>
      <c r="G156" s="164"/>
      <c r="H156" s="164"/>
      <c r="I156" s="164"/>
      <c r="J156" s="164"/>
      <c r="K156" s="164"/>
      <c r="L156" s="164"/>
      <c r="M156" s="164"/>
      <c r="N156" s="164"/>
      <c r="O156" s="164"/>
      <c r="P156" s="164"/>
      <c r="Q156" s="164"/>
      <c r="R156" s="164"/>
      <c r="S156" s="164"/>
    </row>
    <row r="157" spans="1:19" ht="14.5" x14ac:dyDescent="0.35">
      <c r="A157" s="164"/>
      <c r="B157" s="164"/>
      <c r="C157" s="164"/>
      <c r="D157" s="164"/>
      <c r="E157" s="164"/>
      <c r="F157" s="164"/>
      <c r="G157" s="164"/>
      <c r="H157" s="164"/>
      <c r="I157" s="164"/>
      <c r="J157" s="164"/>
      <c r="K157" s="164"/>
      <c r="L157" s="164"/>
      <c r="M157" s="164"/>
      <c r="N157" s="164"/>
      <c r="O157" s="164"/>
      <c r="P157" s="164"/>
      <c r="Q157" s="164"/>
      <c r="R157" s="164"/>
      <c r="S157" s="164"/>
    </row>
    <row r="158" spans="1:19" ht="14.5" x14ac:dyDescent="0.35">
      <c r="A158" s="164"/>
      <c r="B158" s="164"/>
      <c r="C158" s="164"/>
      <c r="D158" s="164"/>
      <c r="E158" s="164"/>
      <c r="F158" s="164"/>
      <c r="G158" s="164"/>
      <c r="H158" s="164"/>
      <c r="I158" s="164"/>
      <c r="J158" s="164"/>
      <c r="K158" s="164"/>
      <c r="L158" s="164"/>
      <c r="M158" s="164"/>
      <c r="N158" s="164"/>
      <c r="O158" s="164"/>
      <c r="P158" s="164"/>
      <c r="Q158" s="164"/>
      <c r="R158" s="164"/>
      <c r="S158" s="164"/>
    </row>
    <row r="159" spans="1:19" ht="14.5" x14ac:dyDescent="0.35">
      <c r="A159" s="164"/>
      <c r="B159" s="164"/>
      <c r="C159" s="164"/>
      <c r="D159" s="164"/>
      <c r="E159" s="164"/>
      <c r="F159" s="164"/>
      <c r="G159" s="164"/>
      <c r="H159" s="164"/>
      <c r="I159" s="164"/>
      <c r="J159" s="164"/>
      <c r="K159" s="164"/>
      <c r="L159" s="164"/>
      <c r="M159" s="164"/>
      <c r="N159" s="164"/>
      <c r="O159" s="164"/>
      <c r="P159" s="164"/>
      <c r="Q159" s="164"/>
      <c r="R159" s="164"/>
      <c r="S159" s="164"/>
    </row>
    <row r="160" spans="1:19" ht="14.5" x14ac:dyDescent="0.35">
      <c r="A160" s="164"/>
      <c r="B160" s="164"/>
      <c r="C160" s="164"/>
      <c r="D160" s="164"/>
      <c r="E160" s="164"/>
      <c r="F160" s="164"/>
      <c r="G160" s="164"/>
      <c r="H160" s="164"/>
      <c r="I160" s="164"/>
      <c r="J160" s="164"/>
      <c r="K160" s="164"/>
      <c r="L160" s="164"/>
      <c r="M160" s="164"/>
      <c r="N160" s="164"/>
      <c r="O160" s="164"/>
      <c r="P160" s="164"/>
      <c r="Q160" s="164"/>
      <c r="R160" s="164"/>
      <c r="S160" s="164"/>
    </row>
    <row r="161" spans="1:19" ht="14.5" x14ac:dyDescent="0.35">
      <c r="A161" s="164"/>
      <c r="B161" s="164"/>
      <c r="C161" s="164"/>
      <c r="D161" s="164"/>
      <c r="E161" s="164"/>
      <c r="F161" s="164"/>
      <c r="G161" s="164"/>
      <c r="H161" s="164"/>
      <c r="I161" s="164"/>
      <c r="J161" s="164"/>
      <c r="K161" s="164"/>
      <c r="L161" s="164"/>
      <c r="M161" s="164"/>
      <c r="N161" s="164"/>
      <c r="O161" s="164"/>
      <c r="P161" s="164"/>
      <c r="Q161" s="164"/>
      <c r="R161" s="164"/>
      <c r="S161" s="164"/>
    </row>
    <row r="162" spans="1:19" ht="14.5" x14ac:dyDescent="0.35">
      <c r="A162" s="164"/>
      <c r="B162" s="164"/>
      <c r="C162" s="164"/>
      <c r="D162" s="164"/>
      <c r="E162" s="164"/>
      <c r="F162" s="164"/>
      <c r="G162" s="164"/>
      <c r="H162" s="164"/>
      <c r="I162" s="164"/>
      <c r="J162" s="164"/>
      <c r="K162" s="164"/>
      <c r="L162" s="164"/>
      <c r="M162" s="164"/>
      <c r="N162" s="164"/>
      <c r="O162" s="164"/>
      <c r="P162" s="164"/>
      <c r="Q162" s="164"/>
      <c r="R162" s="164"/>
      <c r="S162" s="164"/>
    </row>
    <row r="163" spans="1:19" ht="14.5" x14ac:dyDescent="0.35">
      <c r="A163" s="164"/>
      <c r="B163" s="164"/>
      <c r="C163" s="164"/>
      <c r="D163" s="164"/>
      <c r="E163" s="164"/>
      <c r="F163" s="164"/>
      <c r="G163" s="164"/>
      <c r="H163" s="164"/>
      <c r="I163" s="164"/>
      <c r="J163" s="164"/>
      <c r="K163" s="164"/>
      <c r="L163" s="164"/>
      <c r="M163" s="164"/>
      <c r="N163" s="164"/>
      <c r="O163" s="164"/>
      <c r="P163" s="164"/>
      <c r="Q163" s="164"/>
      <c r="R163" s="164"/>
      <c r="S163" s="164"/>
    </row>
    <row r="164" spans="1:19" ht="14.5" x14ac:dyDescent="0.35">
      <c r="A164" s="164"/>
      <c r="B164" s="164"/>
      <c r="C164" s="164"/>
      <c r="D164" s="164"/>
      <c r="E164" s="164"/>
      <c r="F164" s="164"/>
      <c r="G164" s="164"/>
      <c r="H164" s="164"/>
      <c r="I164" s="164"/>
      <c r="J164" s="164"/>
      <c r="K164" s="164"/>
      <c r="L164" s="164"/>
      <c r="M164" s="164"/>
      <c r="N164" s="164"/>
      <c r="O164" s="164"/>
      <c r="P164" s="164"/>
      <c r="Q164" s="164"/>
      <c r="R164" s="164"/>
      <c r="S164" s="164"/>
    </row>
    <row r="165" spans="1:19" ht="14.5" x14ac:dyDescent="0.35">
      <c r="A165" s="164"/>
      <c r="B165" s="164"/>
      <c r="C165" s="164"/>
      <c r="D165" s="164"/>
      <c r="E165" s="164"/>
      <c r="F165" s="164"/>
      <c r="G165" s="164"/>
      <c r="H165" s="164"/>
      <c r="I165" s="164"/>
      <c r="J165" s="164"/>
      <c r="K165" s="164"/>
      <c r="L165" s="164"/>
      <c r="M165" s="164"/>
      <c r="N165" s="164"/>
      <c r="O165" s="164"/>
      <c r="P165" s="164"/>
      <c r="Q165" s="164"/>
      <c r="R165" s="164"/>
      <c r="S165" s="164"/>
    </row>
    <row r="166" spans="1:19" ht="14.5" x14ac:dyDescent="0.35">
      <c r="A166" s="164"/>
      <c r="B166" s="164"/>
      <c r="C166" s="164"/>
      <c r="D166" s="164"/>
      <c r="E166" s="164"/>
      <c r="F166" s="164"/>
      <c r="G166" s="164"/>
      <c r="H166" s="164"/>
      <c r="I166" s="164"/>
      <c r="J166" s="164"/>
      <c r="K166" s="164"/>
      <c r="L166" s="164"/>
      <c r="M166" s="164"/>
      <c r="N166" s="164"/>
      <c r="O166" s="164"/>
      <c r="P166" s="164"/>
      <c r="Q166" s="164"/>
      <c r="R166" s="164"/>
      <c r="S166" s="164"/>
    </row>
    <row r="167" spans="1:19" ht="14.5" x14ac:dyDescent="0.35">
      <c r="A167" s="164"/>
      <c r="B167" s="164"/>
      <c r="C167" s="164"/>
      <c r="D167" s="164"/>
      <c r="E167" s="164"/>
      <c r="F167" s="164"/>
      <c r="G167" s="164"/>
      <c r="H167" s="164"/>
      <c r="I167" s="164"/>
      <c r="J167" s="164"/>
      <c r="K167" s="164"/>
      <c r="L167" s="164"/>
      <c r="M167" s="164"/>
      <c r="N167" s="164"/>
      <c r="O167" s="164"/>
      <c r="P167" s="164"/>
      <c r="Q167" s="164"/>
      <c r="R167" s="164"/>
      <c r="S167" s="164"/>
    </row>
    <row r="168" spans="1:19" ht="14.5" x14ac:dyDescent="0.35">
      <c r="A168" s="164"/>
      <c r="B168" s="164"/>
      <c r="C168" s="164"/>
      <c r="D168" s="164"/>
      <c r="E168" s="164"/>
      <c r="F168" s="164"/>
      <c r="G168" s="164"/>
      <c r="H168" s="164"/>
      <c r="I168" s="164"/>
      <c r="J168" s="164"/>
      <c r="K168" s="164"/>
      <c r="L168" s="164"/>
      <c r="M168" s="164"/>
      <c r="N168" s="164"/>
      <c r="O168" s="164"/>
      <c r="P168" s="164"/>
      <c r="Q168" s="164"/>
      <c r="R168" s="164"/>
      <c r="S168" s="164"/>
    </row>
    <row r="169" spans="1:19" ht="14.5" x14ac:dyDescent="0.35">
      <c r="A169" s="164"/>
      <c r="B169" s="164"/>
      <c r="C169" s="164"/>
      <c r="D169" s="164"/>
      <c r="E169" s="164"/>
      <c r="F169" s="164"/>
      <c r="G169" s="164"/>
      <c r="H169" s="164"/>
      <c r="I169" s="164"/>
      <c r="J169" s="164"/>
      <c r="K169" s="164"/>
      <c r="L169" s="164"/>
      <c r="M169" s="164"/>
      <c r="N169" s="164"/>
      <c r="O169" s="164"/>
      <c r="P169" s="164"/>
      <c r="Q169" s="164"/>
      <c r="R169" s="164"/>
      <c r="S169" s="164"/>
    </row>
    <row r="170" spans="1:19" ht="14.5" x14ac:dyDescent="0.35">
      <c r="A170" s="164"/>
      <c r="B170" s="164"/>
      <c r="C170" s="164"/>
      <c r="D170" s="164"/>
      <c r="E170" s="164"/>
      <c r="F170" s="164"/>
      <c r="G170" s="164"/>
      <c r="H170" s="164"/>
      <c r="I170" s="164"/>
      <c r="J170" s="164"/>
      <c r="K170" s="164"/>
      <c r="L170" s="164"/>
      <c r="M170" s="164"/>
      <c r="N170" s="164"/>
      <c r="O170" s="164"/>
      <c r="P170" s="164"/>
      <c r="Q170" s="164"/>
      <c r="R170" s="164"/>
      <c r="S170" s="164"/>
    </row>
    <row r="171" spans="1:19" ht="14.5" x14ac:dyDescent="0.35">
      <c r="A171" s="164"/>
      <c r="B171" s="164"/>
      <c r="C171" s="164"/>
      <c r="D171" s="164"/>
      <c r="E171" s="164"/>
      <c r="F171" s="164"/>
      <c r="G171" s="164"/>
      <c r="H171" s="164"/>
      <c r="I171" s="164"/>
      <c r="J171" s="164"/>
      <c r="K171" s="164"/>
      <c r="L171" s="164"/>
      <c r="M171" s="164"/>
      <c r="N171" s="164"/>
      <c r="O171" s="164"/>
      <c r="P171" s="164"/>
      <c r="Q171" s="164"/>
      <c r="R171" s="164"/>
      <c r="S171" s="164"/>
    </row>
    <row r="172" spans="1:19" ht="14.5" x14ac:dyDescent="0.35">
      <c r="A172" s="164"/>
      <c r="B172" s="164"/>
      <c r="C172" s="164"/>
      <c r="D172" s="164"/>
      <c r="E172" s="164"/>
      <c r="F172" s="164"/>
      <c r="G172" s="164"/>
      <c r="H172" s="164"/>
      <c r="I172" s="164"/>
      <c r="J172" s="164"/>
      <c r="K172" s="164"/>
      <c r="L172" s="164"/>
      <c r="M172" s="164"/>
      <c r="N172" s="164"/>
      <c r="O172" s="164"/>
      <c r="P172" s="164"/>
      <c r="Q172" s="164"/>
      <c r="R172" s="164"/>
      <c r="S172" s="164"/>
    </row>
    <row r="173" spans="1:19" ht="14.5" x14ac:dyDescent="0.35">
      <c r="A173" s="164"/>
      <c r="B173" s="164"/>
      <c r="C173" s="164"/>
      <c r="D173" s="164"/>
      <c r="E173" s="164"/>
      <c r="F173" s="164"/>
      <c r="G173" s="164"/>
      <c r="H173" s="164"/>
      <c r="I173" s="164"/>
      <c r="J173" s="164"/>
      <c r="K173" s="164"/>
      <c r="L173" s="164"/>
      <c r="M173" s="164"/>
      <c r="N173" s="164"/>
      <c r="O173" s="164"/>
      <c r="P173" s="164"/>
      <c r="Q173" s="164"/>
      <c r="R173" s="164"/>
      <c r="S173" s="164"/>
    </row>
    <row r="174" spans="1:19" ht="14.5" x14ac:dyDescent="0.35">
      <c r="A174" s="164"/>
      <c r="B174" s="164"/>
      <c r="C174" s="164"/>
      <c r="D174" s="164"/>
      <c r="E174" s="164"/>
      <c r="F174" s="164"/>
      <c r="G174" s="164"/>
      <c r="H174" s="164"/>
      <c r="I174" s="164"/>
      <c r="J174" s="164"/>
      <c r="K174" s="164"/>
      <c r="L174" s="164"/>
      <c r="M174" s="164"/>
      <c r="N174" s="164"/>
      <c r="O174" s="164"/>
      <c r="P174" s="164"/>
      <c r="Q174" s="164"/>
      <c r="R174" s="164"/>
      <c r="S174" s="164"/>
    </row>
    <row r="175" spans="1:19" ht="14.5" x14ac:dyDescent="0.35">
      <c r="A175" s="164"/>
      <c r="B175" s="164"/>
      <c r="C175" s="164"/>
      <c r="D175" s="164"/>
      <c r="E175" s="164"/>
      <c r="F175" s="164"/>
      <c r="G175" s="164"/>
      <c r="H175" s="164"/>
      <c r="I175" s="164"/>
      <c r="J175" s="164"/>
      <c r="K175" s="164"/>
      <c r="L175" s="164"/>
      <c r="M175" s="164"/>
      <c r="N175" s="164"/>
      <c r="O175" s="164"/>
      <c r="P175" s="164"/>
      <c r="Q175" s="164"/>
      <c r="R175" s="164"/>
      <c r="S175" s="164"/>
    </row>
    <row r="176" spans="1:19" ht="14.5" x14ac:dyDescent="0.35">
      <c r="A176" s="164"/>
      <c r="B176" s="164"/>
      <c r="C176" s="164"/>
      <c r="D176" s="164"/>
      <c r="E176" s="164"/>
      <c r="F176" s="164"/>
      <c r="G176" s="164"/>
      <c r="H176" s="164"/>
      <c r="I176" s="164"/>
      <c r="J176" s="164"/>
      <c r="K176" s="164"/>
      <c r="L176" s="164"/>
      <c r="M176" s="164"/>
      <c r="N176" s="164"/>
      <c r="O176" s="164"/>
      <c r="P176" s="164"/>
      <c r="Q176" s="164"/>
      <c r="R176" s="164"/>
      <c r="S176" s="164"/>
    </row>
    <row r="177" spans="1:19" ht="14.5" x14ac:dyDescent="0.35">
      <c r="A177" s="164"/>
      <c r="B177" s="164"/>
      <c r="C177" s="164"/>
      <c r="D177" s="164"/>
      <c r="E177" s="164"/>
      <c r="F177" s="164"/>
      <c r="G177" s="164"/>
      <c r="H177" s="164"/>
      <c r="I177" s="164"/>
      <c r="J177" s="164"/>
      <c r="K177" s="164"/>
      <c r="L177" s="164"/>
      <c r="M177" s="164"/>
      <c r="N177" s="164"/>
      <c r="O177" s="164"/>
      <c r="P177" s="164"/>
      <c r="Q177" s="164"/>
      <c r="R177" s="164"/>
      <c r="S177" s="164"/>
    </row>
    <row r="178" spans="1:19" ht="14.5" x14ac:dyDescent="0.35">
      <c r="A178" s="164"/>
      <c r="B178" s="164"/>
      <c r="C178" s="164"/>
      <c r="D178" s="164"/>
      <c r="E178" s="164"/>
      <c r="F178" s="164"/>
      <c r="G178" s="164"/>
      <c r="H178" s="164"/>
      <c r="I178" s="164"/>
      <c r="J178" s="164"/>
      <c r="K178" s="164"/>
      <c r="L178" s="164"/>
      <c r="M178" s="164"/>
      <c r="N178" s="164"/>
      <c r="O178" s="164"/>
      <c r="P178" s="164"/>
      <c r="Q178" s="164"/>
      <c r="R178" s="164"/>
      <c r="S178" s="164"/>
    </row>
    <row r="179" spans="1:19" ht="14.5" x14ac:dyDescent="0.35">
      <c r="A179" s="164"/>
      <c r="B179" s="164"/>
      <c r="C179" s="164"/>
      <c r="D179" s="164"/>
      <c r="E179" s="164"/>
      <c r="F179" s="164"/>
      <c r="G179" s="164"/>
      <c r="H179" s="164"/>
      <c r="I179" s="164"/>
      <c r="J179" s="164"/>
      <c r="K179" s="164"/>
      <c r="L179" s="164"/>
      <c r="M179" s="164"/>
      <c r="N179" s="164"/>
      <c r="O179" s="164"/>
      <c r="P179" s="164"/>
      <c r="Q179" s="164"/>
      <c r="R179" s="164"/>
      <c r="S179" s="164"/>
    </row>
    <row r="180" spans="1:19" ht="14.5" x14ac:dyDescent="0.35">
      <c r="A180" s="164"/>
      <c r="B180" s="164"/>
      <c r="C180" s="164"/>
      <c r="D180" s="164"/>
      <c r="E180" s="164"/>
      <c r="F180" s="164"/>
      <c r="G180" s="164"/>
      <c r="H180" s="164"/>
      <c r="I180" s="164"/>
      <c r="J180" s="164"/>
      <c r="K180" s="164"/>
      <c r="L180" s="164"/>
      <c r="M180" s="164"/>
      <c r="N180" s="164"/>
      <c r="O180" s="164"/>
      <c r="P180" s="164"/>
      <c r="Q180" s="164"/>
      <c r="R180" s="164"/>
      <c r="S180" s="164"/>
    </row>
    <row r="181" spans="1:19" ht="14.5" x14ac:dyDescent="0.35">
      <c r="A181" s="164"/>
      <c r="B181" s="164"/>
      <c r="C181" s="164"/>
      <c r="D181" s="164"/>
      <c r="E181" s="164"/>
      <c r="F181" s="164"/>
      <c r="G181" s="164"/>
      <c r="H181" s="164"/>
      <c r="I181" s="164"/>
      <c r="J181" s="164"/>
      <c r="K181" s="164"/>
      <c r="L181" s="164"/>
      <c r="M181" s="164"/>
      <c r="N181" s="164"/>
      <c r="O181" s="164"/>
      <c r="P181" s="164"/>
      <c r="Q181" s="164"/>
      <c r="R181" s="164"/>
      <c r="S181" s="164"/>
    </row>
    <row r="182" spans="1:19" ht="14.5" x14ac:dyDescent="0.35">
      <c r="A182" s="164"/>
      <c r="B182" s="164"/>
      <c r="C182" s="164"/>
      <c r="D182" s="164"/>
      <c r="E182" s="164"/>
      <c r="F182" s="164"/>
      <c r="G182" s="164"/>
      <c r="H182" s="164"/>
      <c r="I182" s="164"/>
      <c r="J182" s="164"/>
      <c r="K182" s="164"/>
      <c r="L182" s="164"/>
      <c r="M182" s="164"/>
      <c r="N182" s="164"/>
      <c r="O182" s="164"/>
      <c r="P182" s="164"/>
      <c r="Q182" s="164"/>
      <c r="R182" s="164"/>
      <c r="S182" s="164"/>
    </row>
    <row r="183" spans="1:19" ht="14.5" x14ac:dyDescent="0.35">
      <c r="A183" s="164"/>
      <c r="B183" s="164"/>
      <c r="C183" s="164"/>
      <c r="D183" s="164"/>
      <c r="E183" s="164"/>
      <c r="F183" s="164"/>
      <c r="G183" s="164"/>
      <c r="H183" s="164"/>
      <c r="I183" s="164"/>
      <c r="J183" s="164"/>
      <c r="K183" s="164"/>
      <c r="L183" s="164"/>
      <c r="M183" s="164"/>
      <c r="N183" s="164"/>
      <c r="O183" s="164"/>
      <c r="P183" s="164"/>
      <c r="Q183" s="164"/>
      <c r="R183" s="164"/>
      <c r="S183" s="164"/>
    </row>
    <row r="184" spans="1:19" ht="14.5" x14ac:dyDescent="0.35">
      <c r="A184" s="164"/>
      <c r="B184" s="164"/>
      <c r="C184" s="164"/>
      <c r="D184" s="164"/>
      <c r="E184" s="164"/>
      <c r="F184" s="164"/>
      <c r="G184" s="164"/>
      <c r="H184" s="164"/>
      <c r="I184" s="164"/>
      <c r="J184" s="164"/>
      <c r="K184" s="164"/>
      <c r="L184" s="164"/>
      <c r="M184" s="164"/>
      <c r="N184" s="164"/>
      <c r="O184" s="164"/>
      <c r="P184" s="164"/>
      <c r="Q184" s="164"/>
      <c r="R184" s="164"/>
      <c r="S184" s="164"/>
    </row>
    <row r="185" spans="1:19" ht="14.5" x14ac:dyDescent="0.35">
      <c r="A185" s="164"/>
      <c r="B185" s="164"/>
      <c r="C185" s="164"/>
      <c r="D185" s="164"/>
      <c r="E185" s="164"/>
      <c r="F185" s="164"/>
      <c r="G185" s="164"/>
      <c r="H185" s="164"/>
      <c r="I185" s="164"/>
      <c r="J185" s="164"/>
      <c r="K185" s="164"/>
      <c r="L185" s="164"/>
      <c r="M185" s="164"/>
      <c r="N185" s="164"/>
      <c r="O185" s="164"/>
      <c r="P185" s="164"/>
      <c r="Q185" s="164"/>
      <c r="R185" s="164"/>
      <c r="S185" s="164"/>
    </row>
    <row r="186" spans="1:19" ht="14.5" x14ac:dyDescent="0.35">
      <c r="A186" s="164"/>
      <c r="B186" s="164"/>
      <c r="C186" s="164"/>
      <c r="D186" s="164"/>
      <c r="E186" s="164"/>
      <c r="F186" s="164"/>
      <c r="G186" s="164"/>
      <c r="H186" s="164"/>
      <c r="I186" s="164"/>
      <c r="J186" s="164"/>
      <c r="K186" s="164"/>
      <c r="L186" s="164"/>
      <c r="M186" s="164"/>
      <c r="N186" s="164"/>
      <c r="O186" s="164"/>
      <c r="P186" s="164"/>
      <c r="Q186" s="164"/>
      <c r="R186" s="164"/>
      <c r="S186" s="164"/>
    </row>
    <row r="187" spans="1:19" ht="14.5" x14ac:dyDescent="0.35">
      <c r="A187" s="164"/>
      <c r="B187" s="164"/>
      <c r="C187" s="164"/>
      <c r="D187" s="164"/>
      <c r="E187" s="164"/>
      <c r="F187" s="164"/>
      <c r="G187" s="164"/>
      <c r="H187" s="164"/>
      <c r="I187" s="164"/>
      <c r="J187" s="164"/>
      <c r="K187" s="164"/>
      <c r="L187" s="164"/>
      <c r="M187" s="164"/>
      <c r="N187" s="164"/>
      <c r="O187" s="164"/>
      <c r="P187" s="164"/>
      <c r="Q187" s="164"/>
      <c r="R187" s="164"/>
      <c r="S187" s="164"/>
    </row>
    <row r="188" spans="1:19" ht="14.5" x14ac:dyDescent="0.35">
      <c r="A188" s="164"/>
      <c r="B188" s="164"/>
      <c r="C188" s="164"/>
      <c r="D188" s="164"/>
      <c r="E188" s="164"/>
      <c r="F188" s="164"/>
      <c r="G188" s="164"/>
      <c r="H188" s="164"/>
      <c r="I188" s="164"/>
      <c r="J188" s="164"/>
      <c r="K188" s="164"/>
      <c r="L188" s="164"/>
      <c r="M188" s="164"/>
      <c r="N188" s="164"/>
      <c r="O188" s="164"/>
      <c r="P188" s="164"/>
      <c r="Q188" s="164"/>
      <c r="R188" s="164"/>
      <c r="S188" s="164"/>
    </row>
    <row r="189" spans="1:19" ht="14.5" x14ac:dyDescent="0.35">
      <c r="A189" s="164"/>
      <c r="B189" s="164"/>
      <c r="C189" s="164"/>
      <c r="D189" s="164"/>
      <c r="E189" s="164"/>
      <c r="F189" s="164"/>
      <c r="G189" s="164"/>
      <c r="H189" s="164"/>
      <c r="I189" s="164"/>
      <c r="J189" s="164"/>
      <c r="K189" s="164"/>
      <c r="L189" s="164"/>
      <c r="M189" s="164"/>
      <c r="N189" s="164"/>
      <c r="O189" s="164"/>
      <c r="P189" s="164"/>
      <c r="Q189" s="164"/>
      <c r="R189" s="164"/>
      <c r="S189" s="164"/>
    </row>
    <row r="190" spans="1:19" ht="14.5" x14ac:dyDescent="0.35">
      <c r="A190" s="164"/>
      <c r="B190" s="164"/>
      <c r="C190" s="164"/>
      <c r="D190" s="164"/>
      <c r="E190" s="164"/>
      <c r="F190" s="164"/>
      <c r="G190" s="164"/>
      <c r="H190" s="164"/>
      <c r="I190" s="164"/>
      <c r="J190" s="164"/>
      <c r="K190" s="164"/>
      <c r="L190" s="164"/>
      <c r="M190" s="164"/>
      <c r="N190" s="164"/>
      <c r="O190" s="164"/>
      <c r="P190" s="164"/>
      <c r="Q190" s="164"/>
      <c r="R190" s="164"/>
      <c r="S190" s="164"/>
    </row>
    <row r="191" spans="1:19" ht="14.5" x14ac:dyDescent="0.35">
      <c r="A191" s="164"/>
      <c r="B191" s="164"/>
      <c r="C191" s="164"/>
      <c r="D191" s="164"/>
      <c r="E191" s="164"/>
      <c r="F191" s="164"/>
      <c r="G191" s="164"/>
      <c r="H191" s="164"/>
      <c r="I191" s="164"/>
      <c r="J191" s="164"/>
      <c r="K191" s="164"/>
      <c r="L191" s="164"/>
      <c r="M191" s="164"/>
      <c r="N191" s="164"/>
      <c r="O191" s="164"/>
      <c r="P191" s="164"/>
      <c r="Q191" s="164"/>
      <c r="R191" s="164"/>
      <c r="S191" s="164"/>
    </row>
    <row r="192" spans="1:19" ht="14.5" x14ac:dyDescent="0.35">
      <c r="A192" s="164"/>
      <c r="B192" s="164"/>
      <c r="C192" s="164"/>
      <c r="D192" s="164"/>
      <c r="E192" s="164"/>
      <c r="F192" s="164"/>
      <c r="G192" s="164"/>
      <c r="H192" s="164"/>
      <c r="I192" s="164"/>
      <c r="J192" s="164"/>
      <c r="K192" s="164"/>
      <c r="L192" s="164"/>
      <c r="M192" s="164"/>
      <c r="N192" s="164"/>
      <c r="O192" s="164"/>
      <c r="P192" s="164"/>
      <c r="Q192" s="164"/>
      <c r="R192" s="164"/>
      <c r="S192" s="164"/>
    </row>
    <row r="193" spans="1:19" ht="14.5" x14ac:dyDescent="0.35">
      <c r="A193" s="164"/>
      <c r="B193" s="164"/>
      <c r="C193" s="164"/>
      <c r="D193" s="164"/>
      <c r="E193" s="164"/>
      <c r="F193" s="164"/>
      <c r="G193" s="164"/>
      <c r="H193" s="164"/>
      <c r="I193" s="164"/>
      <c r="J193" s="164"/>
      <c r="K193" s="164"/>
      <c r="L193" s="164"/>
      <c r="M193" s="164"/>
      <c r="N193" s="164"/>
      <c r="O193" s="164"/>
      <c r="P193" s="164"/>
      <c r="Q193" s="164"/>
      <c r="R193" s="164"/>
      <c r="S193" s="164"/>
    </row>
    <row r="194" spans="1:19" ht="14.5" x14ac:dyDescent="0.35">
      <c r="A194" s="164"/>
      <c r="B194" s="164"/>
      <c r="C194" s="164"/>
      <c r="D194" s="164"/>
      <c r="E194" s="164"/>
      <c r="F194" s="164"/>
      <c r="G194" s="164"/>
      <c r="H194" s="164"/>
      <c r="I194" s="164"/>
      <c r="J194" s="164"/>
      <c r="K194" s="164"/>
      <c r="L194" s="164"/>
      <c r="M194" s="164"/>
      <c r="N194" s="164"/>
      <c r="O194" s="164"/>
      <c r="P194" s="164"/>
      <c r="Q194" s="164"/>
      <c r="R194" s="164"/>
      <c r="S194" s="164"/>
    </row>
    <row r="195" spans="1:19" ht="14.5" x14ac:dyDescent="0.35">
      <c r="A195" s="164"/>
      <c r="B195" s="164"/>
      <c r="C195" s="164"/>
      <c r="D195" s="164"/>
      <c r="E195" s="164"/>
      <c r="F195" s="164"/>
      <c r="G195" s="164"/>
      <c r="H195" s="164"/>
      <c r="I195" s="164"/>
      <c r="J195" s="164"/>
      <c r="K195" s="164"/>
      <c r="L195" s="164"/>
      <c r="M195" s="164"/>
      <c r="N195" s="164"/>
      <c r="O195" s="164"/>
      <c r="P195" s="164"/>
      <c r="Q195" s="164"/>
      <c r="R195" s="164"/>
      <c r="S195" s="164"/>
    </row>
    <row r="196" spans="1:19" ht="14.5" x14ac:dyDescent="0.35">
      <c r="A196" s="164"/>
      <c r="B196" s="164"/>
      <c r="C196" s="164"/>
      <c r="D196" s="164"/>
      <c r="E196" s="164"/>
      <c r="F196" s="164"/>
      <c r="G196" s="164"/>
      <c r="H196" s="164"/>
      <c r="I196" s="164"/>
      <c r="J196" s="164"/>
      <c r="K196" s="164"/>
      <c r="L196" s="164"/>
      <c r="M196" s="164"/>
      <c r="N196" s="164"/>
      <c r="O196" s="164"/>
      <c r="P196" s="164"/>
      <c r="Q196" s="164"/>
      <c r="R196" s="164"/>
      <c r="S196" s="164"/>
    </row>
    <row r="197" spans="1:19" ht="14.5" x14ac:dyDescent="0.35">
      <c r="A197" s="164"/>
      <c r="B197" s="164"/>
      <c r="C197" s="164"/>
      <c r="D197" s="164"/>
      <c r="E197" s="164"/>
      <c r="F197" s="164"/>
      <c r="G197" s="164"/>
      <c r="H197" s="164"/>
      <c r="I197" s="164"/>
      <c r="J197" s="164"/>
      <c r="K197" s="164"/>
      <c r="L197" s="164"/>
      <c r="M197" s="164"/>
      <c r="N197" s="164"/>
      <c r="O197" s="164"/>
      <c r="P197" s="164"/>
      <c r="Q197" s="164"/>
      <c r="R197" s="164"/>
      <c r="S197" s="164"/>
    </row>
    <row r="198" spans="1:19" ht="14.5" x14ac:dyDescent="0.35">
      <c r="A198" s="164"/>
      <c r="B198" s="164"/>
      <c r="C198" s="164"/>
      <c r="D198" s="164"/>
      <c r="E198" s="164"/>
      <c r="F198" s="164"/>
      <c r="G198" s="164"/>
      <c r="H198" s="164"/>
      <c r="I198" s="164"/>
      <c r="J198" s="164"/>
      <c r="K198" s="164"/>
      <c r="L198" s="164"/>
      <c r="M198" s="164"/>
      <c r="N198" s="164"/>
      <c r="O198" s="164"/>
      <c r="P198" s="164"/>
      <c r="Q198" s="164"/>
      <c r="R198" s="164"/>
      <c r="S198" s="164"/>
    </row>
    <row r="199" spans="1:19" ht="14.5" x14ac:dyDescent="0.35">
      <c r="A199" s="164"/>
      <c r="B199" s="164"/>
      <c r="C199" s="164"/>
      <c r="D199" s="164"/>
      <c r="E199" s="164"/>
      <c r="F199" s="164"/>
      <c r="G199" s="164"/>
      <c r="H199" s="164"/>
      <c r="I199" s="164"/>
      <c r="J199" s="164"/>
      <c r="K199" s="164"/>
      <c r="L199" s="164"/>
      <c r="M199" s="164"/>
      <c r="N199" s="164"/>
      <c r="O199" s="164"/>
      <c r="P199" s="164"/>
      <c r="Q199" s="164"/>
      <c r="R199" s="164"/>
      <c r="S199" s="164"/>
    </row>
    <row r="200" spans="1:19" ht="14.5" x14ac:dyDescent="0.35">
      <c r="A200" s="164"/>
      <c r="B200" s="164"/>
      <c r="C200" s="164"/>
      <c r="D200" s="164"/>
      <c r="E200" s="164"/>
      <c r="F200" s="164"/>
      <c r="G200" s="164"/>
      <c r="H200" s="164"/>
      <c r="I200" s="164"/>
      <c r="J200" s="164"/>
      <c r="K200" s="164"/>
      <c r="L200" s="164"/>
      <c r="M200" s="164"/>
      <c r="N200" s="164"/>
      <c r="O200" s="164"/>
      <c r="P200" s="164"/>
      <c r="Q200" s="164"/>
      <c r="R200" s="164"/>
      <c r="S200" s="164"/>
    </row>
    <row r="201" spans="1:19" ht="14.5" x14ac:dyDescent="0.35">
      <c r="A201" s="164"/>
      <c r="B201" s="164"/>
      <c r="C201" s="164"/>
      <c r="D201" s="164"/>
      <c r="E201" s="164"/>
      <c r="F201" s="164"/>
      <c r="G201" s="164"/>
      <c r="H201" s="164"/>
      <c r="I201" s="164"/>
      <c r="J201" s="164"/>
      <c r="K201" s="164"/>
      <c r="L201" s="164"/>
      <c r="M201" s="164"/>
      <c r="N201" s="164"/>
      <c r="O201" s="164"/>
      <c r="P201" s="164"/>
      <c r="Q201" s="164"/>
      <c r="R201" s="164"/>
      <c r="S201" s="164"/>
    </row>
    <row r="202" spans="1:19" ht="14.5" x14ac:dyDescent="0.35">
      <c r="A202" s="164"/>
      <c r="B202" s="164"/>
      <c r="C202" s="164"/>
      <c r="D202" s="164"/>
      <c r="E202" s="164"/>
      <c r="F202" s="164"/>
      <c r="G202" s="164"/>
      <c r="H202" s="164"/>
      <c r="I202" s="164"/>
      <c r="J202" s="164"/>
      <c r="K202" s="164"/>
      <c r="L202" s="164"/>
      <c r="M202" s="164"/>
      <c r="N202" s="164"/>
      <c r="O202" s="164"/>
      <c r="P202" s="164"/>
      <c r="Q202" s="164"/>
      <c r="R202" s="164"/>
      <c r="S202" s="164"/>
    </row>
    <row r="203" spans="1:19" ht="14.5" x14ac:dyDescent="0.35">
      <c r="A203" s="164"/>
      <c r="B203" s="164"/>
      <c r="C203" s="164"/>
      <c r="D203" s="164"/>
      <c r="E203" s="164"/>
      <c r="F203" s="164"/>
      <c r="G203" s="164"/>
      <c r="H203" s="164"/>
      <c r="I203" s="164"/>
      <c r="J203" s="164"/>
      <c r="K203" s="164"/>
      <c r="L203" s="164"/>
      <c r="M203" s="164"/>
      <c r="N203" s="164"/>
      <c r="O203" s="164"/>
      <c r="P203" s="164"/>
      <c r="Q203" s="164"/>
      <c r="R203" s="164"/>
      <c r="S203" s="164"/>
    </row>
    <row r="204" spans="1:19" ht="14.5" x14ac:dyDescent="0.35">
      <c r="A204" s="164"/>
      <c r="B204" s="164"/>
      <c r="C204" s="164"/>
      <c r="D204" s="164"/>
      <c r="E204" s="164"/>
      <c r="F204" s="164"/>
      <c r="G204" s="164"/>
      <c r="H204" s="164"/>
      <c r="I204" s="164"/>
      <c r="J204" s="164"/>
      <c r="K204" s="164"/>
      <c r="L204" s="164"/>
      <c r="M204" s="164"/>
      <c r="N204" s="164"/>
      <c r="O204" s="164"/>
      <c r="P204" s="164"/>
      <c r="Q204" s="164"/>
      <c r="R204" s="164"/>
      <c r="S204" s="164"/>
    </row>
    <row r="205" spans="1:19" ht="14.5" x14ac:dyDescent="0.35">
      <c r="A205" s="164"/>
      <c r="B205" s="164"/>
      <c r="C205" s="164"/>
      <c r="D205" s="164"/>
      <c r="E205" s="164"/>
      <c r="F205" s="164"/>
      <c r="G205" s="164"/>
      <c r="H205" s="164"/>
      <c r="I205" s="164"/>
      <c r="J205" s="164"/>
      <c r="K205" s="164"/>
      <c r="L205" s="164"/>
      <c r="M205" s="164"/>
      <c r="N205" s="164"/>
      <c r="O205" s="164"/>
      <c r="P205" s="164"/>
      <c r="Q205" s="164"/>
      <c r="R205" s="164"/>
      <c r="S205" s="164"/>
    </row>
    <row r="206" spans="1:19" ht="14.5" x14ac:dyDescent="0.35">
      <c r="A206" s="164"/>
      <c r="B206" s="164"/>
      <c r="C206" s="164"/>
      <c r="D206" s="164"/>
      <c r="E206" s="164"/>
      <c r="F206" s="164"/>
      <c r="G206" s="164"/>
      <c r="H206" s="164"/>
      <c r="I206" s="164"/>
      <c r="J206" s="164"/>
      <c r="K206" s="164"/>
      <c r="L206" s="164"/>
      <c r="M206" s="164"/>
      <c r="N206" s="164"/>
      <c r="O206" s="164"/>
      <c r="P206" s="164"/>
      <c r="Q206" s="164"/>
      <c r="R206" s="164"/>
      <c r="S206" s="164"/>
    </row>
    <row r="207" spans="1:19" ht="14.5" x14ac:dyDescent="0.35">
      <c r="A207" s="164"/>
      <c r="B207" s="164"/>
      <c r="C207" s="164"/>
      <c r="D207" s="164"/>
      <c r="E207" s="164"/>
      <c r="F207" s="164"/>
      <c r="G207" s="164"/>
      <c r="H207" s="164"/>
      <c r="I207" s="164"/>
      <c r="J207" s="164"/>
      <c r="K207" s="164"/>
      <c r="L207" s="164"/>
      <c r="M207" s="164"/>
      <c r="N207" s="164"/>
      <c r="O207" s="164"/>
      <c r="P207" s="164"/>
      <c r="Q207" s="164"/>
      <c r="R207" s="164"/>
      <c r="S207" s="164"/>
    </row>
    <row r="208" spans="1:19" ht="14.5" x14ac:dyDescent="0.35">
      <c r="A208" s="164"/>
      <c r="B208" s="164"/>
      <c r="C208" s="164"/>
      <c r="D208" s="164"/>
      <c r="E208" s="164"/>
      <c r="F208" s="164"/>
      <c r="G208" s="164"/>
      <c r="H208" s="164"/>
      <c r="I208" s="164"/>
      <c r="J208" s="164"/>
      <c r="K208" s="164"/>
      <c r="L208" s="164"/>
      <c r="M208" s="164"/>
      <c r="N208" s="164"/>
      <c r="O208" s="164"/>
      <c r="P208" s="164"/>
      <c r="Q208" s="164"/>
      <c r="R208" s="164"/>
      <c r="S208" s="164"/>
    </row>
    <row r="209" spans="1:19" ht="14.5" x14ac:dyDescent="0.35">
      <c r="A209" s="164"/>
      <c r="B209" s="164"/>
      <c r="C209" s="164"/>
      <c r="D209" s="164"/>
      <c r="E209" s="164"/>
      <c r="F209" s="164"/>
      <c r="G209" s="164"/>
      <c r="H209" s="164"/>
      <c r="I209" s="164"/>
      <c r="J209" s="164"/>
      <c r="K209" s="164"/>
      <c r="L209" s="164"/>
      <c r="M209" s="164"/>
      <c r="N209" s="164"/>
      <c r="O209" s="164"/>
      <c r="P209" s="164"/>
      <c r="Q209" s="164"/>
      <c r="R209" s="164"/>
      <c r="S209" s="164"/>
    </row>
    <row r="210" spans="1:19" ht="14.5" x14ac:dyDescent="0.35">
      <c r="A210" s="164"/>
      <c r="B210" s="164"/>
      <c r="C210" s="164"/>
      <c r="D210" s="164"/>
      <c r="E210" s="164"/>
      <c r="F210" s="164"/>
      <c r="G210" s="164"/>
      <c r="H210" s="164"/>
      <c r="I210" s="164"/>
      <c r="J210" s="164"/>
      <c r="K210" s="164"/>
      <c r="L210" s="164"/>
      <c r="M210" s="164"/>
      <c r="N210" s="164"/>
      <c r="O210" s="164"/>
      <c r="P210" s="164"/>
      <c r="Q210" s="164"/>
      <c r="R210" s="164"/>
      <c r="S210" s="164"/>
    </row>
    <row r="211" spans="1:19" ht="14.5" x14ac:dyDescent="0.35">
      <c r="A211" s="164"/>
      <c r="B211" s="164"/>
      <c r="C211" s="164"/>
      <c r="D211" s="164"/>
      <c r="E211" s="164"/>
      <c r="F211" s="164"/>
      <c r="G211" s="164"/>
      <c r="H211" s="164"/>
      <c r="I211" s="164"/>
      <c r="J211" s="164"/>
      <c r="K211" s="164"/>
      <c r="L211" s="164"/>
      <c r="M211" s="164"/>
      <c r="N211" s="164"/>
      <c r="O211" s="164"/>
      <c r="P211" s="164"/>
      <c r="Q211" s="164"/>
      <c r="R211" s="164"/>
      <c r="S211" s="164"/>
    </row>
    <row r="212" spans="1:19" ht="14.5" x14ac:dyDescent="0.35">
      <c r="A212" s="164"/>
      <c r="B212" s="164"/>
      <c r="C212" s="164"/>
      <c r="D212" s="164"/>
      <c r="E212" s="164"/>
      <c r="F212" s="164"/>
      <c r="G212" s="164"/>
      <c r="H212" s="164"/>
      <c r="I212" s="164"/>
      <c r="J212" s="164"/>
      <c r="K212" s="164"/>
      <c r="L212" s="164"/>
      <c r="M212" s="164"/>
      <c r="N212" s="164"/>
      <c r="O212" s="164"/>
      <c r="P212" s="164"/>
      <c r="Q212" s="164"/>
      <c r="R212" s="164"/>
      <c r="S212" s="164"/>
    </row>
    <row r="213" spans="1:19" ht="14.5" x14ac:dyDescent="0.35">
      <c r="A213" s="164"/>
      <c r="B213" s="164"/>
      <c r="C213" s="164"/>
      <c r="D213" s="164"/>
      <c r="E213" s="164"/>
      <c r="F213" s="164"/>
      <c r="G213" s="164"/>
      <c r="H213" s="164"/>
      <c r="I213" s="164"/>
      <c r="J213" s="164"/>
      <c r="K213" s="164"/>
      <c r="L213" s="164"/>
      <c r="M213" s="164"/>
      <c r="N213" s="164"/>
      <c r="O213" s="164"/>
      <c r="P213" s="164"/>
      <c r="Q213" s="164"/>
      <c r="R213" s="164"/>
      <c r="S213" s="164"/>
    </row>
    <row r="214" spans="1:19" ht="14.5" x14ac:dyDescent="0.35">
      <c r="A214" s="164"/>
      <c r="B214" s="164"/>
      <c r="C214" s="164"/>
      <c r="D214" s="164"/>
      <c r="E214" s="164"/>
      <c r="F214" s="164"/>
      <c r="G214" s="164"/>
      <c r="H214" s="164"/>
      <c r="I214" s="164"/>
      <c r="J214" s="164"/>
      <c r="K214" s="164"/>
      <c r="L214" s="164"/>
      <c r="M214" s="164"/>
      <c r="N214" s="164"/>
      <c r="O214" s="164"/>
      <c r="P214" s="164"/>
      <c r="Q214" s="164"/>
      <c r="R214" s="164"/>
      <c r="S214" s="164"/>
    </row>
    <row r="215" spans="1:19" ht="14.5" x14ac:dyDescent="0.35">
      <c r="A215" s="164"/>
      <c r="B215" s="164"/>
      <c r="C215" s="164"/>
      <c r="D215" s="164"/>
      <c r="E215" s="164"/>
      <c r="F215" s="164"/>
      <c r="G215" s="164"/>
      <c r="H215" s="164"/>
      <c r="I215" s="164"/>
      <c r="J215" s="164"/>
      <c r="K215" s="164"/>
      <c r="L215" s="164"/>
      <c r="M215" s="164"/>
      <c r="N215" s="164"/>
      <c r="O215" s="164"/>
      <c r="P215" s="164"/>
      <c r="Q215" s="164"/>
      <c r="R215" s="164"/>
      <c r="S215" s="164"/>
    </row>
    <row r="216" spans="1:19" ht="14.5" x14ac:dyDescent="0.35">
      <c r="A216" s="164"/>
      <c r="B216" s="164"/>
      <c r="C216" s="164"/>
      <c r="D216" s="164"/>
      <c r="E216" s="164"/>
      <c r="F216" s="164"/>
      <c r="G216" s="164"/>
      <c r="H216" s="164"/>
      <c r="I216" s="164"/>
      <c r="J216" s="164"/>
      <c r="K216" s="164"/>
      <c r="L216" s="164"/>
      <c r="M216" s="164"/>
      <c r="N216" s="164"/>
      <c r="O216" s="164"/>
      <c r="P216" s="164"/>
      <c r="Q216" s="164"/>
      <c r="R216" s="164"/>
      <c r="S216" s="164"/>
    </row>
    <row r="217" spans="1:19" ht="14.5" x14ac:dyDescent="0.35">
      <c r="A217" s="164"/>
      <c r="B217" s="164"/>
      <c r="C217" s="164"/>
      <c r="D217" s="164"/>
      <c r="E217" s="164"/>
      <c r="F217" s="164"/>
      <c r="G217" s="164"/>
      <c r="H217" s="164"/>
      <c r="I217" s="164"/>
      <c r="J217" s="164"/>
      <c r="K217" s="164"/>
      <c r="L217" s="164"/>
      <c r="M217" s="164"/>
      <c r="N217" s="164"/>
      <c r="O217" s="164"/>
      <c r="P217" s="164"/>
      <c r="Q217" s="164"/>
      <c r="R217" s="164"/>
      <c r="S217" s="164"/>
    </row>
    <row r="218" spans="1:19" ht="14.5" x14ac:dyDescent="0.35">
      <c r="A218" s="164"/>
      <c r="B218" s="164"/>
      <c r="C218" s="164"/>
      <c r="D218" s="164"/>
      <c r="E218" s="164"/>
      <c r="F218" s="164"/>
      <c r="G218" s="164"/>
      <c r="H218" s="164"/>
      <c r="I218" s="164"/>
      <c r="J218" s="164"/>
      <c r="K218" s="164"/>
      <c r="L218" s="164"/>
      <c r="M218" s="164"/>
      <c r="N218" s="164"/>
      <c r="O218" s="164"/>
      <c r="P218" s="164"/>
      <c r="Q218" s="164"/>
      <c r="R218" s="164"/>
      <c r="S218" s="164"/>
    </row>
    <row r="219" spans="1:19" ht="14.5" x14ac:dyDescent="0.35">
      <c r="A219" s="164"/>
      <c r="B219" s="164"/>
      <c r="C219" s="164"/>
      <c r="D219" s="164"/>
      <c r="E219" s="164"/>
      <c r="F219" s="164"/>
      <c r="G219" s="164"/>
      <c r="H219" s="164"/>
      <c r="I219" s="164"/>
      <c r="J219" s="164"/>
      <c r="K219" s="164"/>
      <c r="L219" s="164"/>
      <c r="M219" s="164"/>
      <c r="N219" s="164"/>
      <c r="O219" s="164"/>
      <c r="P219" s="164"/>
      <c r="Q219" s="164"/>
      <c r="R219" s="164"/>
      <c r="S219" s="164"/>
    </row>
    <row r="220" spans="1:19" ht="14.5" x14ac:dyDescent="0.35">
      <c r="A220" s="164"/>
      <c r="B220" s="164"/>
      <c r="C220" s="164"/>
      <c r="D220" s="164"/>
      <c r="E220" s="164"/>
      <c r="F220" s="164"/>
      <c r="G220" s="164"/>
      <c r="H220" s="164"/>
      <c r="I220" s="164"/>
      <c r="J220" s="164"/>
      <c r="K220" s="164"/>
      <c r="L220" s="164"/>
      <c r="M220" s="164"/>
      <c r="N220" s="164"/>
      <c r="O220" s="164"/>
      <c r="P220" s="164"/>
      <c r="Q220" s="164"/>
      <c r="R220" s="164"/>
      <c r="S220" s="164"/>
    </row>
    <row r="221" spans="1:19" ht="14.5" x14ac:dyDescent="0.35">
      <c r="A221" s="164"/>
      <c r="B221" s="164"/>
      <c r="C221" s="164"/>
      <c r="D221" s="164"/>
      <c r="E221" s="164"/>
      <c r="F221" s="164"/>
      <c r="G221" s="164"/>
      <c r="H221" s="164"/>
      <c r="I221" s="164"/>
      <c r="J221" s="164"/>
      <c r="K221" s="164"/>
      <c r="L221" s="164"/>
      <c r="M221" s="164"/>
      <c r="N221" s="164"/>
      <c r="O221" s="164"/>
      <c r="P221" s="164"/>
      <c r="Q221" s="164"/>
      <c r="R221" s="164"/>
      <c r="S221" s="164"/>
    </row>
    <row r="222" spans="1:19" ht="14.5" x14ac:dyDescent="0.35">
      <c r="A222" s="164"/>
      <c r="B222" s="164"/>
      <c r="C222" s="164"/>
      <c r="D222" s="164"/>
      <c r="E222" s="164"/>
      <c r="F222" s="164"/>
      <c r="G222" s="164"/>
      <c r="H222" s="164"/>
      <c r="I222" s="164"/>
      <c r="J222" s="164"/>
      <c r="K222" s="164"/>
      <c r="L222" s="164"/>
      <c r="M222" s="164"/>
      <c r="N222" s="164"/>
      <c r="O222" s="164"/>
      <c r="P222" s="164"/>
      <c r="Q222" s="164"/>
      <c r="R222" s="164"/>
      <c r="S222" s="164"/>
    </row>
    <row r="223" spans="1:19" ht="14.5" x14ac:dyDescent="0.35">
      <c r="A223" s="164"/>
      <c r="B223" s="164"/>
      <c r="C223" s="164"/>
      <c r="D223" s="164"/>
      <c r="E223" s="164"/>
      <c r="F223" s="164"/>
      <c r="G223" s="164"/>
      <c r="H223" s="164"/>
      <c r="I223" s="164"/>
      <c r="J223" s="164"/>
      <c r="K223" s="164"/>
      <c r="L223" s="164"/>
      <c r="M223" s="164"/>
      <c r="N223" s="164"/>
      <c r="O223" s="164"/>
      <c r="P223" s="164"/>
      <c r="Q223" s="164"/>
      <c r="R223" s="164"/>
      <c r="S223" s="164"/>
    </row>
    <row r="224" spans="1:19" ht="14.5" x14ac:dyDescent="0.35">
      <c r="A224" s="164"/>
      <c r="B224" s="164"/>
      <c r="C224" s="164"/>
      <c r="D224" s="164"/>
      <c r="E224" s="164"/>
      <c r="F224" s="164"/>
      <c r="G224" s="164"/>
      <c r="H224" s="164"/>
      <c r="I224" s="164"/>
      <c r="J224" s="164"/>
      <c r="K224" s="164"/>
      <c r="L224" s="164"/>
      <c r="M224" s="164"/>
      <c r="N224" s="164"/>
      <c r="O224" s="164"/>
      <c r="P224" s="164"/>
      <c r="Q224" s="164"/>
      <c r="R224" s="164"/>
      <c r="S224" s="164"/>
    </row>
    <row r="225" spans="1:19" ht="14.5" x14ac:dyDescent="0.35">
      <c r="A225" s="164"/>
      <c r="B225" s="164"/>
      <c r="C225" s="164"/>
      <c r="D225" s="164"/>
      <c r="E225" s="164"/>
      <c r="F225" s="164"/>
      <c r="G225" s="164"/>
      <c r="H225" s="164"/>
      <c r="I225" s="164"/>
      <c r="J225" s="164"/>
      <c r="K225" s="164"/>
      <c r="L225" s="164"/>
      <c r="M225" s="164"/>
      <c r="N225" s="164"/>
      <c r="O225" s="164"/>
      <c r="P225" s="164"/>
      <c r="Q225" s="164"/>
      <c r="R225" s="164"/>
      <c r="S225" s="164"/>
    </row>
    <row r="226" spans="1:19" ht="14.5" x14ac:dyDescent="0.35">
      <c r="A226" s="164"/>
      <c r="B226" s="164"/>
      <c r="C226" s="164"/>
      <c r="D226" s="164"/>
      <c r="E226" s="164"/>
      <c r="F226" s="164"/>
      <c r="G226" s="164"/>
      <c r="H226" s="164"/>
      <c r="I226" s="164"/>
      <c r="J226" s="164"/>
      <c r="K226" s="164"/>
      <c r="L226" s="164"/>
      <c r="M226" s="164"/>
      <c r="N226" s="164"/>
      <c r="O226" s="164"/>
      <c r="P226" s="164"/>
      <c r="Q226" s="164"/>
      <c r="R226" s="164"/>
      <c r="S226" s="164"/>
    </row>
    <row r="227" spans="1:19" ht="14.5" x14ac:dyDescent="0.35">
      <c r="A227" s="164"/>
      <c r="B227" s="164"/>
      <c r="C227" s="164"/>
      <c r="D227" s="164"/>
      <c r="E227" s="164"/>
      <c r="F227" s="164"/>
      <c r="G227" s="164"/>
      <c r="H227" s="164"/>
      <c r="I227" s="164"/>
      <c r="J227" s="164"/>
      <c r="K227" s="164"/>
      <c r="L227" s="164"/>
      <c r="M227" s="164"/>
      <c r="N227" s="164"/>
      <c r="O227" s="164"/>
      <c r="P227" s="164"/>
      <c r="Q227" s="164"/>
      <c r="R227" s="164"/>
      <c r="S227" s="164"/>
    </row>
    <row r="228" spans="1:19" ht="14.5" x14ac:dyDescent="0.35">
      <c r="A228" s="164"/>
      <c r="B228" s="164"/>
      <c r="C228" s="164"/>
      <c r="D228" s="164"/>
      <c r="E228" s="164"/>
      <c r="F228" s="164"/>
      <c r="G228" s="164"/>
      <c r="H228" s="164"/>
      <c r="I228" s="164"/>
      <c r="J228" s="164"/>
      <c r="K228" s="164"/>
      <c r="L228" s="164"/>
      <c r="M228" s="164"/>
      <c r="N228" s="164"/>
      <c r="O228" s="164"/>
      <c r="P228" s="164"/>
      <c r="Q228" s="164"/>
      <c r="R228" s="164"/>
      <c r="S228" s="164"/>
    </row>
    <row r="229" spans="1:19" ht="14.5" x14ac:dyDescent="0.35">
      <c r="A229" s="164"/>
      <c r="B229" s="164"/>
      <c r="C229" s="164"/>
      <c r="D229" s="164"/>
      <c r="E229" s="164"/>
      <c r="F229" s="164"/>
      <c r="G229" s="164"/>
      <c r="H229" s="164"/>
      <c r="I229" s="164"/>
      <c r="J229" s="164"/>
      <c r="K229" s="164"/>
      <c r="L229" s="164"/>
      <c r="M229" s="164"/>
      <c r="N229" s="164"/>
      <c r="O229" s="164"/>
      <c r="P229" s="164"/>
      <c r="Q229" s="164"/>
      <c r="R229" s="164"/>
      <c r="S229" s="164"/>
    </row>
    <row r="230" spans="1:19" ht="14.5" x14ac:dyDescent="0.35">
      <c r="A230" s="164"/>
      <c r="B230" s="164"/>
      <c r="C230" s="164"/>
      <c r="D230" s="164"/>
      <c r="E230" s="164"/>
      <c r="F230" s="164"/>
      <c r="G230" s="164"/>
      <c r="H230" s="164"/>
      <c r="I230" s="164"/>
      <c r="J230" s="164"/>
      <c r="K230" s="164"/>
      <c r="L230" s="164"/>
      <c r="M230" s="164"/>
      <c r="N230" s="164"/>
      <c r="O230" s="164"/>
      <c r="P230" s="164"/>
      <c r="Q230" s="164"/>
      <c r="R230" s="164"/>
      <c r="S230" s="164"/>
    </row>
    <row r="231" spans="1:19" ht="14.5" x14ac:dyDescent="0.35">
      <c r="A231" s="164"/>
      <c r="B231" s="164"/>
      <c r="C231" s="164"/>
      <c r="D231" s="164"/>
      <c r="E231" s="164"/>
      <c r="F231" s="164"/>
      <c r="G231" s="164"/>
      <c r="H231" s="164"/>
      <c r="I231" s="164"/>
      <c r="J231" s="164"/>
      <c r="K231" s="164"/>
      <c r="L231" s="164"/>
      <c r="M231" s="164"/>
      <c r="N231" s="164"/>
      <c r="O231" s="164"/>
      <c r="P231" s="164"/>
      <c r="Q231" s="164"/>
      <c r="R231" s="164"/>
      <c r="S231" s="164"/>
    </row>
    <row r="232" spans="1:19" ht="14.5" x14ac:dyDescent="0.35">
      <c r="A232" s="164"/>
      <c r="B232" s="164"/>
      <c r="C232" s="164"/>
      <c r="D232" s="164"/>
      <c r="E232" s="164"/>
      <c r="F232" s="164"/>
      <c r="G232" s="164"/>
      <c r="H232" s="164"/>
      <c r="I232" s="164"/>
      <c r="J232" s="164"/>
      <c r="K232" s="164"/>
      <c r="L232" s="164"/>
      <c r="M232" s="164"/>
      <c r="N232" s="164"/>
      <c r="O232" s="164"/>
      <c r="P232" s="164"/>
      <c r="Q232" s="164"/>
      <c r="R232" s="164"/>
      <c r="S232" s="164"/>
    </row>
    <row r="233" spans="1:19" ht="14.5" x14ac:dyDescent="0.35">
      <c r="A233" s="164"/>
      <c r="B233" s="164"/>
      <c r="C233" s="164"/>
      <c r="D233" s="164"/>
      <c r="E233" s="164"/>
      <c r="F233" s="164"/>
      <c r="G233" s="164"/>
      <c r="H233" s="164"/>
      <c r="I233" s="164"/>
      <c r="J233" s="164"/>
      <c r="K233" s="164"/>
      <c r="L233" s="164"/>
      <c r="M233" s="164"/>
      <c r="N233" s="164"/>
      <c r="O233" s="164"/>
      <c r="P233" s="164"/>
      <c r="Q233" s="164"/>
      <c r="R233" s="164"/>
      <c r="S233" s="164"/>
    </row>
    <row r="234" spans="1:19" ht="14.5" x14ac:dyDescent="0.35">
      <c r="A234" s="164"/>
      <c r="B234" s="164"/>
      <c r="C234" s="164"/>
      <c r="D234" s="164"/>
      <c r="E234" s="164"/>
      <c r="F234" s="164"/>
      <c r="G234" s="164"/>
      <c r="H234" s="164"/>
      <c r="I234" s="164"/>
      <c r="J234" s="164"/>
      <c r="K234" s="164"/>
      <c r="L234" s="164"/>
      <c r="M234" s="164"/>
      <c r="N234" s="164"/>
      <c r="O234" s="164"/>
      <c r="P234" s="164"/>
      <c r="Q234" s="164"/>
      <c r="R234" s="164"/>
      <c r="S234" s="164"/>
    </row>
    <row r="235" spans="1:19" ht="14.5" x14ac:dyDescent="0.35">
      <c r="A235" s="164"/>
      <c r="B235" s="164"/>
      <c r="C235" s="164"/>
      <c r="D235" s="164"/>
      <c r="E235" s="164"/>
      <c r="F235" s="164"/>
      <c r="G235" s="164"/>
      <c r="H235" s="164"/>
      <c r="I235" s="164"/>
      <c r="J235" s="164"/>
      <c r="K235" s="164"/>
      <c r="L235" s="164"/>
      <c r="M235" s="164"/>
      <c r="N235" s="164"/>
      <c r="O235" s="164"/>
      <c r="P235" s="164"/>
      <c r="Q235" s="164"/>
      <c r="R235" s="164"/>
      <c r="S235" s="164"/>
    </row>
    <row r="236" spans="1:19" ht="14.5" x14ac:dyDescent="0.35">
      <c r="A236" s="164"/>
      <c r="B236" s="164"/>
      <c r="C236" s="164"/>
      <c r="D236" s="164"/>
      <c r="E236" s="164"/>
      <c r="F236" s="164"/>
      <c r="G236" s="164"/>
      <c r="H236" s="164"/>
      <c r="I236" s="164"/>
      <c r="J236" s="164"/>
      <c r="K236" s="164"/>
      <c r="L236" s="164"/>
      <c r="M236" s="164"/>
      <c r="N236" s="164"/>
      <c r="O236" s="164"/>
      <c r="P236" s="164"/>
      <c r="Q236" s="164"/>
      <c r="R236" s="164"/>
      <c r="S236" s="164"/>
    </row>
    <row r="237" spans="1:19" ht="14.5" x14ac:dyDescent="0.35">
      <c r="A237" s="164"/>
      <c r="B237" s="164"/>
      <c r="C237" s="164"/>
      <c r="D237" s="164"/>
      <c r="E237" s="164"/>
      <c r="F237" s="164"/>
      <c r="G237" s="164"/>
      <c r="H237" s="164"/>
      <c r="I237" s="164"/>
      <c r="J237" s="164"/>
      <c r="K237" s="164"/>
      <c r="L237" s="164"/>
      <c r="M237" s="164"/>
      <c r="N237" s="164"/>
      <c r="O237" s="164"/>
      <c r="P237" s="164"/>
      <c r="Q237" s="164"/>
      <c r="R237" s="164"/>
      <c r="S237" s="164"/>
    </row>
    <row r="238" spans="1:19" ht="14.5" x14ac:dyDescent="0.35">
      <c r="A238" s="164"/>
      <c r="B238" s="164"/>
      <c r="C238" s="164"/>
      <c r="D238" s="164"/>
      <c r="E238" s="164"/>
      <c r="F238" s="164"/>
      <c r="G238" s="164"/>
      <c r="H238" s="164"/>
      <c r="I238" s="164"/>
      <c r="J238" s="164"/>
      <c r="K238" s="164"/>
      <c r="L238" s="164"/>
      <c r="M238" s="164"/>
      <c r="N238" s="164"/>
      <c r="O238" s="164"/>
      <c r="P238" s="164"/>
      <c r="Q238" s="164"/>
      <c r="R238" s="164"/>
      <c r="S238" s="164"/>
    </row>
    <row r="239" spans="1:19" ht="14.5" x14ac:dyDescent="0.35">
      <c r="A239" s="164"/>
      <c r="B239" s="164"/>
      <c r="C239" s="164"/>
      <c r="D239" s="164"/>
      <c r="E239" s="164"/>
      <c r="F239" s="164"/>
      <c r="G239" s="164"/>
      <c r="H239" s="164"/>
      <c r="I239" s="164"/>
      <c r="J239" s="164"/>
      <c r="K239" s="164"/>
      <c r="L239" s="164"/>
      <c r="M239" s="164"/>
      <c r="N239" s="164"/>
      <c r="O239" s="164"/>
      <c r="P239" s="164"/>
      <c r="Q239" s="164"/>
      <c r="R239" s="164"/>
      <c r="S239" s="164"/>
    </row>
    <row r="240" spans="1:19" ht="14.5" x14ac:dyDescent="0.35">
      <c r="A240" s="164"/>
      <c r="B240" s="164"/>
      <c r="C240" s="164"/>
      <c r="D240" s="164"/>
      <c r="E240" s="164"/>
      <c r="F240" s="164"/>
      <c r="G240" s="164"/>
      <c r="H240" s="164"/>
      <c r="I240" s="164"/>
      <c r="J240" s="164"/>
      <c r="K240" s="164"/>
      <c r="L240" s="164"/>
      <c r="M240" s="164"/>
      <c r="N240" s="164"/>
      <c r="O240" s="164"/>
      <c r="P240" s="164"/>
      <c r="Q240" s="164"/>
      <c r="R240" s="164"/>
      <c r="S240" s="164"/>
    </row>
    <row r="241" spans="1:19" ht="14.5" x14ac:dyDescent="0.35">
      <c r="A241" s="164"/>
      <c r="B241" s="164"/>
      <c r="C241" s="164"/>
      <c r="D241" s="164"/>
      <c r="E241" s="164"/>
      <c r="F241" s="164"/>
      <c r="G241" s="164"/>
      <c r="H241" s="164"/>
      <c r="I241" s="164"/>
      <c r="J241" s="164"/>
      <c r="K241" s="164"/>
      <c r="L241" s="164"/>
      <c r="M241" s="164"/>
      <c r="N241" s="164"/>
      <c r="O241" s="164"/>
      <c r="P241" s="164"/>
      <c r="Q241" s="164"/>
      <c r="R241" s="164"/>
      <c r="S241" s="164"/>
    </row>
    <row r="242" spans="1:19" ht="14.5" x14ac:dyDescent="0.35">
      <c r="A242" s="164"/>
      <c r="B242" s="164"/>
      <c r="C242" s="164"/>
      <c r="D242" s="164"/>
      <c r="E242" s="164"/>
      <c r="F242" s="164"/>
      <c r="G242" s="164"/>
      <c r="H242" s="164"/>
      <c r="I242" s="164"/>
      <c r="J242" s="164"/>
      <c r="K242" s="164"/>
      <c r="L242" s="164"/>
      <c r="M242" s="164"/>
      <c r="N242" s="164"/>
      <c r="O242" s="164"/>
      <c r="P242" s="164"/>
      <c r="Q242" s="164"/>
      <c r="R242" s="164"/>
      <c r="S242" s="164"/>
    </row>
    <row r="243" spans="1:19" ht="14.5" x14ac:dyDescent="0.35">
      <c r="A243" s="164"/>
      <c r="B243" s="164"/>
      <c r="C243" s="164"/>
      <c r="D243" s="164"/>
      <c r="E243" s="164"/>
      <c r="F243" s="164"/>
      <c r="G243" s="164"/>
      <c r="H243" s="164"/>
      <c r="I243" s="164"/>
      <c r="J243" s="164"/>
      <c r="K243" s="164"/>
      <c r="L243" s="164"/>
      <c r="M243" s="164"/>
      <c r="N243" s="164"/>
      <c r="O243" s="164"/>
      <c r="P243" s="164"/>
      <c r="Q243" s="164"/>
      <c r="R243" s="164"/>
      <c r="S243" s="164"/>
    </row>
    <row r="244" spans="1:19" ht="14.5" x14ac:dyDescent="0.35">
      <c r="A244" s="164"/>
      <c r="B244" s="164"/>
      <c r="C244" s="164"/>
      <c r="D244" s="164"/>
      <c r="E244" s="164"/>
      <c r="F244" s="164"/>
      <c r="G244" s="164"/>
      <c r="H244" s="164"/>
      <c r="I244" s="164"/>
      <c r="J244" s="164"/>
      <c r="K244" s="164"/>
      <c r="L244" s="164"/>
      <c r="M244" s="164"/>
      <c r="N244" s="164"/>
      <c r="O244" s="164"/>
      <c r="P244" s="164"/>
      <c r="Q244" s="164"/>
      <c r="R244" s="164"/>
      <c r="S244" s="164"/>
    </row>
    <row r="245" spans="1:19" ht="14.5" x14ac:dyDescent="0.35">
      <c r="A245" s="164"/>
      <c r="B245" s="164"/>
      <c r="C245" s="164"/>
      <c r="D245" s="164"/>
      <c r="E245" s="164"/>
      <c r="F245" s="164"/>
      <c r="G245" s="164"/>
      <c r="H245" s="164"/>
      <c r="I245" s="164"/>
      <c r="J245" s="164"/>
      <c r="K245" s="164"/>
      <c r="L245" s="164"/>
      <c r="M245" s="164"/>
      <c r="N245" s="164"/>
      <c r="O245" s="164"/>
      <c r="P245" s="164"/>
      <c r="Q245" s="164"/>
      <c r="R245" s="164"/>
      <c r="S245" s="164"/>
    </row>
    <row r="246" spans="1:19" ht="14.5" x14ac:dyDescent="0.35">
      <c r="A246" s="164"/>
      <c r="B246" s="164"/>
      <c r="C246" s="164"/>
      <c r="D246" s="164"/>
      <c r="E246" s="164"/>
      <c r="F246" s="164"/>
      <c r="G246" s="164"/>
      <c r="H246" s="164"/>
      <c r="I246" s="164"/>
      <c r="J246" s="164"/>
      <c r="K246" s="164"/>
      <c r="L246" s="164"/>
      <c r="M246" s="164"/>
      <c r="N246" s="164"/>
      <c r="O246" s="164"/>
      <c r="P246" s="164"/>
      <c r="Q246" s="164"/>
      <c r="R246" s="164"/>
      <c r="S246" s="164"/>
    </row>
    <row r="247" spans="1:19" ht="14.5" x14ac:dyDescent="0.35">
      <c r="A247" s="164"/>
      <c r="B247" s="164"/>
      <c r="C247" s="164"/>
      <c r="D247" s="164"/>
      <c r="E247" s="164"/>
      <c r="F247" s="164"/>
      <c r="G247" s="164"/>
      <c r="H247" s="164"/>
      <c r="I247" s="164"/>
      <c r="J247" s="164"/>
      <c r="K247" s="164"/>
      <c r="L247" s="164"/>
      <c r="M247" s="164"/>
      <c r="N247" s="164"/>
      <c r="O247" s="164"/>
      <c r="P247" s="164"/>
      <c r="Q247" s="164"/>
      <c r="R247" s="164"/>
      <c r="S247" s="164"/>
    </row>
    <row r="248" spans="1:19" ht="14.5" x14ac:dyDescent="0.35">
      <c r="A248" s="164"/>
      <c r="B248" s="164"/>
      <c r="C248" s="164"/>
      <c r="D248" s="164"/>
      <c r="E248" s="164"/>
      <c r="F248" s="164"/>
      <c r="G248" s="164"/>
      <c r="H248" s="164"/>
      <c r="I248" s="164"/>
      <c r="J248" s="164"/>
      <c r="K248" s="164"/>
      <c r="L248" s="164"/>
      <c r="M248" s="164"/>
      <c r="N248" s="164"/>
      <c r="O248" s="164"/>
      <c r="P248" s="164"/>
      <c r="Q248" s="164"/>
      <c r="R248" s="164"/>
      <c r="S248" s="164"/>
    </row>
    <row r="249" spans="1:19" ht="14.5" x14ac:dyDescent="0.35">
      <c r="A249" s="164"/>
      <c r="B249" s="164"/>
      <c r="C249" s="164"/>
      <c r="D249" s="164"/>
      <c r="E249" s="164"/>
      <c r="F249" s="164"/>
      <c r="G249" s="164"/>
      <c r="H249" s="164"/>
      <c r="I249" s="164"/>
      <c r="J249" s="164"/>
      <c r="K249" s="164"/>
      <c r="L249" s="164"/>
      <c r="M249" s="164"/>
      <c r="N249" s="164"/>
      <c r="O249" s="164"/>
      <c r="P249" s="164"/>
      <c r="Q249" s="164"/>
      <c r="R249" s="164"/>
      <c r="S249" s="164"/>
    </row>
    <row r="250" spans="1:19" ht="14.5" x14ac:dyDescent="0.35">
      <c r="A250" s="164"/>
      <c r="B250" s="164"/>
      <c r="C250" s="164"/>
      <c r="D250" s="164"/>
      <c r="E250" s="164"/>
      <c r="F250" s="164"/>
      <c r="G250" s="164"/>
      <c r="H250" s="164"/>
      <c r="I250" s="164"/>
      <c r="J250" s="164"/>
      <c r="K250" s="164"/>
      <c r="L250" s="164"/>
      <c r="M250" s="164"/>
      <c r="N250" s="164"/>
      <c r="O250" s="164"/>
      <c r="P250" s="164"/>
      <c r="Q250" s="164"/>
      <c r="R250" s="164"/>
      <c r="S250" s="164"/>
    </row>
    <row r="251" spans="1:19" ht="14.5" x14ac:dyDescent="0.35">
      <c r="A251" s="164"/>
      <c r="B251" s="164"/>
      <c r="C251" s="164"/>
      <c r="D251" s="164"/>
      <c r="E251" s="164"/>
      <c r="F251" s="164"/>
      <c r="G251" s="164"/>
      <c r="H251" s="164"/>
      <c r="I251" s="164"/>
      <c r="J251" s="164"/>
      <c r="K251" s="164"/>
      <c r="L251" s="164"/>
      <c r="M251" s="164"/>
      <c r="N251" s="164"/>
      <c r="O251" s="164"/>
      <c r="P251" s="164"/>
      <c r="Q251" s="164"/>
      <c r="R251" s="164"/>
      <c r="S251" s="164"/>
    </row>
    <row r="252" spans="1:19" ht="14.5" x14ac:dyDescent="0.35">
      <c r="A252" s="164"/>
      <c r="B252" s="164"/>
      <c r="C252" s="164"/>
      <c r="D252" s="164"/>
      <c r="E252" s="164"/>
      <c r="F252" s="164"/>
      <c r="G252" s="164"/>
      <c r="H252" s="164"/>
      <c r="I252" s="164"/>
      <c r="J252" s="164"/>
      <c r="K252" s="164"/>
      <c r="L252" s="164"/>
      <c r="M252" s="164"/>
      <c r="N252" s="164"/>
      <c r="O252" s="164"/>
      <c r="P252" s="164"/>
      <c r="Q252" s="164"/>
      <c r="R252" s="164"/>
      <c r="S252" s="164"/>
    </row>
    <row r="253" spans="1:19" ht="14.5" x14ac:dyDescent="0.35">
      <c r="A253" s="164"/>
      <c r="B253" s="164"/>
      <c r="C253" s="164"/>
      <c r="D253" s="164"/>
      <c r="E253" s="164"/>
      <c r="F253" s="164"/>
      <c r="G253" s="164"/>
      <c r="H253" s="164"/>
      <c r="I253" s="164"/>
      <c r="J253" s="164"/>
      <c r="K253" s="164"/>
      <c r="L253" s="164"/>
      <c r="M253" s="164"/>
      <c r="N253" s="164"/>
      <c r="O253" s="164"/>
      <c r="P253" s="164"/>
      <c r="Q253" s="164"/>
      <c r="R253" s="164"/>
      <c r="S253" s="164"/>
    </row>
    <row r="254" spans="1:19" ht="14.5" x14ac:dyDescent="0.35">
      <c r="A254" s="164"/>
      <c r="B254" s="164"/>
      <c r="C254" s="164"/>
      <c r="D254" s="164"/>
      <c r="E254" s="164"/>
      <c r="F254" s="164"/>
      <c r="G254" s="164"/>
      <c r="H254" s="164"/>
      <c r="I254" s="164"/>
      <c r="J254" s="164"/>
      <c r="K254" s="164"/>
      <c r="L254" s="164"/>
      <c r="M254" s="164"/>
      <c r="N254" s="164"/>
      <c r="O254" s="164"/>
      <c r="P254" s="164"/>
      <c r="Q254" s="164"/>
      <c r="R254" s="164"/>
      <c r="S254" s="164"/>
    </row>
    <row r="255" spans="1:19" ht="14.5" x14ac:dyDescent="0.35">
      <c r="A255" s="164"/>
      <c r="B255" s="164"/>
      <c r="C255" s="164"/>
      <c r="D255" s="164"/>
      <c r="E255" s="164"/>
      <c r="F255" s="164"/>
      <c r="G255" s="164"/>
      <c r="H255" s="164"/>
      <c r="I255" s="164"/>
      <c r="J255" s="164"/>
      <c r="K255" s="164"/>
      <c r="L255" s="164"/>
      <c r="M255" s="164"/>
      <c r="N255" s="164"/>
      <c r="O255" s="164"/>
      <c r="P255" s="164"/>
      <c r="Q255" s="164"/>
      <c r="R255" s="164"/>
      <c r="S255" s="164"/>
    </row>
    <row r="256" spans="1:19" ht="14.5" x14ac:dyDescent="0.35">
      <c r="A256" s="164"/>
      <c r="B256" s="164"/>
      <c r="C256" s="164"/>
      <c r="D256" s="164"/>
      <c r="E256" s="164"/>
      <c r="F256" s="164"/>
      <c r="G256" s="164"/>
      <c r="H256" s="164"/>
      <c r="I256" s="164"/>
      <c r="J256" s="164"/>
      <c r="K256" s="164"/>
      <c r="L256" s="164"/>
      <c r="M256" s="164"/>
      <c r="N256" s="164"/>
      <c r="O256" s="164"/>
      <c r="P256" s="164"/>
      <c r="Q256" s="164"/>
      <c r="R256" s="164"/>
      <c r="S256" s="164"/>
    </row>
    <row r="257" spans="1:19" ht="14.5" x14ac:dyDescent="0.35">
      <c r="A257" s="164"/>
      <c r="B257" s="164"/>
      <c r="C257" s="164"/>
      <c r="D257" s="164"/>
      <c r="E257" s="164"/>
      <c r="F257" s="164"/>
      <c r="G257" s="164"/>
      <c r="H257" s="164"/>
      <c r="I257" s="164"/>
      <c r="J257" s="164"/>
      <c r="K257" s="164"/>
      <c r="L257" s="164"/>
      <c r="M257" s="164"/>
      <c r="N257" s="164"/>
      <c r="O257" s="164"/>
      <c r="P257" s="164"/>
      <c r="Q257" s="164"/>
      <c r="R257" s="164"/>
      <c r="S257" s="164"/>
    </row>
    <row r="258" spans="1:19" ht="14.5" x14ac:dyDescent="0.35">
      <c r="A258" s="164"/>
      <c r="B258" s="164"/>
      <c r="C258" s="164"/>
      <c r="D258" s="164"/>
      <c r="E258" s="164"/>
      <c r="F258" s="164"/>
      <c r="G258" s="164"/>
      <c r="H258" s="164"/>
      <c r="I258" s="164"/>
      <c r="J258" s="164"/>
      <c r="K258" s="164"/>
      <c r="L258" s="164"/>
      <c r="M258" s="164"/>
      <c r="N258" s="164"/>
      <c r="O258" s="164"/>
      <c r="P258" s="164"/>
      <c r="Q258" s="164"/>
      <c r="R258" s="164"/>
      <c r="S258" s="164"/>
    </row>
    <row r="259" spans="1:19" ht="14.5" x14ac:dyDescent="0.35">
      <c r="A259" s="164"/>
      <c r="B259" s="164"/>
      <c r="C259" s="164"/>
      <c r="D259" s="164"/>
      <c r="E259" s="164"/>
      <c r="F259" s="164"/>
      <c r="G259" s="164"/>
      <c r="H259" s="164"/>
      <c r="I259" s="164"/>
      <c r="J259" s="164"/>
      <c r="K259" s="164"/>
      <c r="L259" s="164"/>
      <c r="M259" s="164"/>
      <c r="N259" s="164"/>
      <c r="O259" s="164"/>
      <c r="P259" s="164"/>
      <c r="Q259" s="164"/>
      <c r="R259" s="164"/>
      <c r="S259" s="164"/>
    </row>
    <row r="260" spans="1:19" ht="14.5" x14ac:dyDescent="0.35">
      <c r="A260" s="164"/>
      <c r="B260" s="164"/>
      <c r="C260" s="164"/>
      <c r="D260" s="164"/>
      <c r="E260" s="164"/>
      <c r="F260" s="164"/>
      <c r="G260" s="164"/>
      <c r="H260" s="164"/>
      <c r="I260" s="164"/>
      <c r="J260" s="164"/>
      <c r="K260" s="164"/>
      <c r="L260" s="164"/>
      <c r="M260" s="164"/>
      <c r="N260" s="164"/>
      <c r="O260" s="164"/>
      <c r="P260" s="164"/>
      <c r="Q260" s="164"/>
      <c r="R260" s="164"/>
      <c r="S260" s="164"/>
    </row>
    <row r="261" spans="1:19" ht="14.5" x14ac:dyDescent="0.35">
      <c r="A261" s="164"/>
      <c r="B261" s="164"/>
      <c r="C261" s="164"/>
      <c r="D261" s="164"/>
      <c r="E261" s="164"/>
      <c r="F261" s="164"/>
      <c r="G261" s="164"/>
      <c r="H261" s="164"/>
      <c r="I261" s="164"/>
      <c r="J261" s="164"/>
      <c r="K261" s="164"/>
      <c r="L261" s="164"/>
      <c r="M261" s="164"/>
      <c r="N261" s="164"/>
      <c r="O261" s="164"/>
      <c r="P261" s="164"/>
      <c r="Q261" s="164"/>
      <c r="R261" s="164"/>
      <c r="S261" s="164"/>
    </row>
    <row r="262" spans="1:19" ht="14.5" x14ac:dyDescent="0.35">
      <c r="A262" s="164"/>
      <c r="B262" s="164"/>
      <c r="C262" s="164"/>
      <c r="D262" s="164"/>
      <c r="E262" s="164"/>
      <c r="F262" s="164"/>
      <c r="G262" s="164"/>
      <c r="H262" s="164"/>
      <c r="I262" s="164"/>
      <c r="J262" s="164"/>
      <c r="K262" s="164"/>
      <c r="L262" s="164"/>
      <c r="M262" s="164"/>
      <c r="N262" s="164"/>
      <c r="O262" s="164"/>
      <c r="P262" s="164"/>
      <c r="Q262" s="164"/>
      <c r="R262" s="164"/>
      <c r="S262" s="164"/>
    </row>
    <row r="263" spans="1:19" ht="14.5" x14ac:dyDescent="0.35">
      <c r="A263" s="164"/>
      <c r="B263" s="164"/>
      <c r="C263" s="164"/>
      <c r="D263" s="164"/>
      <c r="E263" s="164"/>
      <c r="F263" s="164"/>
      <c r="G263" s="164"/>
      <c r="H263" s="164"/>
      <c r="I263" s="164"/>
      <c r="J263" s="164"/>
      <c r="K263" s="164"/>
      <c r="L263" s="164"/>
      <c r="M263" s="164"/>
      <c r="N263" s="164"/>
      <c r="O263" s="164"/>
      <c r="P263" s="164"/>
      <c r="Q263" s="164"/>
      <c r="R263" s="164"/>
      <c r="S263" s="164"/>
    </row>
    <row r="264" spans="1:19" ht="14.5" x14ac:dyDescent="0.35">
      <c r="A264" s="164"/>
      <c r="B264" s="164"/>
      <c r="C264" s="164"/>
      <c r="D264" s="164"/>
      <c r="E264" s="164"/>
      <c r="F264" s="164"/>
      <c r="G264" s="164"/>
      <c r="H264" s="164"/>
      <c r="I264" s="164"/>
      <c r="J264" s="164"/>
      <c r="K264" s="164"/>
      <c r="L264" s="164"/>
      <c r="M264" s="164"/>
      <c r="N264" s="164"/>
      <c r="O264" s="164"/>
      <c r="P264" s="164"/>
      <c r="Q264" s="164"/>
      <c r="R264" s="164"/>
      <c r="S264" s="164"/>
    </row>
    <row r="265" spans="1:19" ht="14.5" x14ac:dyDescent="0.35">
      <c r="A265" s="164"/>
      <c r="B265" s="164"/>
      <c r="C265" s="164"/>
      <c r="D265" s="164"/>
      <c r="E265" s="164"/>
      <c r="F265" s="164"/>
      <c r="G265" s="164"/>
      <c r="H265" s="164"/>
      <c r="I265" s="164"/>
      <c r="J265" s="164"/>
      <c r="K265" s="164"/>
      <c r="L265" s="164"/>
      <c r="M265" s="164"/>
      <c r="N265" s="164"/>
      <c r="O265" s="164"/>
      <c r="P265" s="164"/>
      <c r="Q265" s="164"/>
      <c r="R265" s="164"/>
      <c r="S265" s="164"/>
    </row>
    <row r="266" spans="1:19" ht="14.5" x14ac:dyDescent="0.35">
      <c r="A266" s="164"/>
      <c r="B266" s="164"/>
      <c r="C266" s="164"/>
      <c r="D266" s="164"/>
      <c r="E266" s="164"/>
      <c r="F266" s="164"/>
      <c r="G266" s="164"/>
      <c r="H266" s="164"/>
      <c r="I266" s="164"/>
      <c r="J266" s="164"/>
      <c r="K266" s="164"/>
      <c r="L266" s="164"/>
      <c r="M266" s="164"/>
      <c r="N266" s="164"/>
      <c r="O266" s="164"/>
      <c r="P266" s="164"/>
      <c r="Q266" s="164"/>
      <c r="R266" s="164"/>
      <c r="S266" s="164"/>
    </row>
    <row r="267" spans="1:19" ht="14.5" x14ac:dyDescent="0.35">
      <c r="A267" s="164"/>
      <c r="B267" s="164"/>
      <c r="C267" s="164"/>
      <c r="D267" s="164"/>
      <c r="E267" s="164"/>
      <c r="F267" s="164"/>
      <c r="G267" s="164"/>
      <c r="H267" s="164"/>
      <c r="I267" s="164"/>
      <c r="J267" s="164"/>
      <c r="K267" s="164"/>
      <c r="L267" s="164"/>
      <c r="M267" s="164"/>
      <c r="N267" s="164"/>
      <c r="O267" s="164"/>
      <c r="P267" s="164"/>
      <c r="Q267" s="164"/>
      <c r="R267" s="164"/>
      <c r="S267" s="164"/>
    </row>
    <row r="268" spans="1:19" ht="14.5" x14ac:dyDescent="0.35">
      <c r="A268" s="164"/>
      <c r="B268" s="164"/>
      <c r="C268" s="164"/>
      <c r="D268" s="164"/>
      <c r="E268" s="164"/>
      <c r="F268" s="164"/>
      <c r="G268" s="164"/>
      <c r="H268" s="164"/>
      <c r="I268" s="164"/>
      <c r="J268" s="164"/>
      <c r="K268" s="164"/>
      <c r="L268" s="164"/>
      <c r="M268" s="164"/>
      <c r="N268" s="164"/>
      <c r="O268" s="164"/>
      <c r="P268" s="164"/>
      <c r="Q268" s="164"/>
      <c r="R268" s="164"/>
      <c r="S268" s="164"/>
    </row>
    <row r="269" spans="1:19" ht="14.5" x14ac:dyDescent="0.35">
      <c r="A269" s="164"/>
      <c r="B269" s="164"/>
      <c r="C269" s="164"/>
      <c r="D269" s="164"/>
      <c r="E269" s="164"/>
      <c r="F269" s="164"/>
      <c r="G269" s="164"/>
      <c r="H269" s="164"/>
      <c r="I269" s="164"/>
      <c r="J269" s="164"/>
      <c r="K269" s="164"/>
      <c r="L269" s="164"/>
      <c r="M269" s="164"/>
      <c r="N269" s="164"/>
      <c r="O269" s="164"/>
      <c r="P269" s="164"/>
      <c r="Q269" s="164"/>
      <c r="R269" s="164"/>
      <c r="S269" s="164"/>
    </row>
    <row r="270" spans="1:19" ht="14.5" x14ac:dyDescent="0.35">
      <c r="A270" s="164"/>
      <c r="B270" s="164"/>
      <c r="C270" s="164"/>
      <c r="D270" s="164"/>
      <c r="E270" s="164"/>
      <c r="F270" s="164"/>
      <c r="G270" s="164"/>
      <c r="H270" s="164"/>
      <c r="I270" s="164"/>
      <c r="J270" s="164"/>
      <c r="K270" s="164"/>
      <c r="L270" s="164"/>
      <c r="M270" s="164"/>
      <c r="N270" s="164"/>
      <c r="O270" s="164"/>
      <c r="P270" s="164"/>
      <c r="Q270" s="164"/>
      <c r="R270" s="164"/>
      <c r="S270" s="164"/>
    </row>
    <row r="271" spans="1:19" ht="14.5" x14ac:dyDescent="0.35">
      <c r="A271" s="164"/>
      <c r="B271" s="164"/>
      <c r="C271" s="164"/>
      <c r="D271" s="164"/>
      <c r="E271" s="164"/>
      <c r="F271" s="164"/>
      <c r="G271" s="164"/>
      <c r="H271" s="164"/>
      <c r="I271" s="164"/>
      <c r="J271" s="164"/>
      <c r="K271" s="164"/>
      <c r="L271" s="164"/>
      <c r="M271" s="164"/>
      <c r="N271" s="164"/>
      <c r="O271" s="164"/>
      <c r="P271" s="164"/>
      <c r="Q271" s="164"/>
      <c r="R271" s="164"/>
      <c r="S271" s="164"/>
    </row>
    <row r="272" spans="1:19" ht="14.5" x14ac:dyDescent="0.35">
      <c r="A272" s="164"/>
      <c r="B272" s="164"/>
      <c r="C272" s="164"/>
      <c r="D272" s="164"/>
      <c r="E272" s="164"/>
      <c r="F272" s="164"/>
      <c r="G272" s="164"/>
      <c r="H272" s="164"/>
      <c r="I272" s="164"/>
      <c r="J272" s="164"/>
      <c r="K272" s="164"/>
      <c r="L272" s="164"/>
      <c r="M272" s="164"/>
      <c r="N272" s="164"/>
      <c r="O272" s="164"/>
      <c r="P272" s="164"/>
      <c r="Q272" s="164"/>
      <c r="R272" s="164"/>
      <c r="S272" s="164"/>
    </row>
    <row r="273" spans="1:19" ht="14.5" x14ac:dyDescent="0.35">
      <c r="A273" s="164"/>
      <c r="B273" s="164"/>
      <c r="C273" s="164"/>
      <c r="D273" s="164"/>
      <c r="E273" s="164"/>
      <c r="F273" s="164"/>
      <c r="G273" s="164"/>
      <c r="H273" s="164"/>
      <c r="I273" s="164"/>
      <c r="J273" s="164"/>
      <c r="K273" s="164"/>
      <c r="L273" s="164"/>
      <c r="M273" s="164"/>
      <c r="N273" s="164"/>
      <c r="O273" s="164"/>
      <c r="P273" s="164"/>
      <c r="Q273" s="164"/>
      <c r="R273" s="164"/>
      <c r="S273" s="164"/>
    </row>
    <row r="274" spans="1:19" ht="14.5" x14ac:dyDescent="0.35">
      <c r="A274" s="164"/>
      <c r="B274" s="164"/>
      <c r="C274" s="164"/>
      <c r="D274" s="164"/>
      <c r="E274" s="164"/>
      <c r="F274" s="164"/>
      <c r="G274" s="164"/>
      <c r="H274" s="164"/>
      <c r="I274" s="164"/>
      <c r="J274" s="164"/>
      <c r="K274" s="164"/>
      <c r="L274" s="164"/>
      <c r="M274" s="164"/>
      <c r="N274" s="164"/>
      <c r="O274" s="164"/>
      <c r="P274" s="164"/>
      <c r="Q274" s="164"/>
      <c r="R274" s="164"/>
      <c r="S274" s="164"/>
    </row>
    <row r="275" spans="1:19" ht="14.5" x14ac:dyDescent="0.35">
      <c r="A275" s="164"/>
      <c r="B275" s="164"/>
      <c r="C275" s="164"/>
      <c r="D275" s="164"/>
      <c r="E275" s="164"/>
      <c r="F275" s="164"/>
      <c r="G275" s="164"/>
      <c r="H275" s="164"/>
      <c r="I275" s="164"/>
      <c r="J275" s="164"/>
      <c r="K275" s="164"/>
      <c r="L275" s="164"/>
      <c r="M275" s="164"/>
      <c r="N275" s="164"/>
      <c r="O275" s="164"/>
      <c r="P275" s="164"/>
      <c r="Q275" s="164"/>
      <c r="R275" s="164"/>
      <c r="S275" s="164"/>
    </row>
    <row r="276" spans="1:19" ht="14.5" x14ac:dyDescent="0.35">
      <c r="A276" s="164"/>
      <c r="B276" s="164"/>
      <c r="C276" s="164"/>
      <c r="D276" s="164"/>
      <c r="E276" s="164"/>
      <c r="F276" s="164"/>
      <c r="G276" s="164"/>
      <c r="H276" s="164"/>
      <c r="I276" s="164"/>
      <c r="J276" s="164"/>
      <c r="K276" s="164"/>
      <c r="L276" s="164"/>
      <c r="M276" s="164"/>
      <c r="N276" s="164"/>
      <c r="O276" s="164"/>
      <c r="P276" s="164"/>
      <c r="Q276" s="164"/>
      <c r="R276" s="164"/>
      <c r="S276" s="164"/>
    </row>
    <row r="277" spans="1:19" ht="14.5" x14ac:dyDescent="0.35">
      <c r="A277" s="164"/>
      <c r="B277" s="164"/>
      <c r="C277" s="164"/>
      <c r="D277" s="164"/>
      <c r="E277" s="164"/>
      <c r="F277" s="164"/>
      <c r="G277" s="164"/>
      <c r="H277" s="164"/>
      <c r="I277" s="164"/>
      <c r="J277" s="164"/>
      <c r="K277" s="164"/>
      <c r="L277" s="164"/>
      <c r="M277" s="164"/>
      <c r="N277" s="164"/>
      <c r="O277" s="164"/>
      <c r="P277" s="164"/>
      <c r="Q277" s="164"/>
      <c r="R277" s="164"/>
      <c r="S277" s="164"/>
    </row>
    <row r="278" spans="1:19" ht="14.5" x14ac:dyDescent="0.35">
      <c r="A278" s="164"/>
      <c r="B278" s="164"/>
      <c r="C278" s="164"/>
      <c r="D278" s="164"/>
      <c r="E278" s="164"/>
      <c r="F278" s="164"/>
      <c r="G278" s="164"/>
      <c r="H278" s="164"/>
      <c r="I278" s="164"/>
      <c r="J278" s="164"/>
      <c r="K278" s="164"/>
      <c r="L278" s="164"/>
      <c r="M278" s="164"/>
      <c r="N278" s="164"/>
      <c r="O278" s="164"/>
      <c r="P278" s="164"/>
      <c r="Q278" s="164"/>
      <c r="R278" s="164"/>
      <c r="S278" s="164"/>
    </row>
    <row r="279" spans="1:19" ht="14.5" x14ac:dyDescent="0.35">
      <c r="A279" s="164"/>
      <c r="B279" s="164"/>
      <c r="C279" s="164"/>
      <c r="D279" s="164"/>
      <c r="E279" s="164"/>
      <c r="F279" s="164"/>
      <c r="G279" s="164"/>
      <c r="H279" s="164"/>
      <c r="I279" s="164"/>
      <c r="J279" s="164"/>
      <c r="K279" s="164"/>
      <c r="L279" s="164"/>
      <c r="M279" s="164"/>
      <c r="N279" s="164"/>
      <c r="O279" s="164"/>
      <c r="P279" s="164"/>
      <c r="Q279" s="164"/>
      <c r="R279" s="164"/>
      <c r="S279" s="164"/>
    </row>
    <row r="280" spans="1:19" ht="14.5" x14ac:dyDescent="0.35">
      <c r="A280" s="164"/>
      <c r="B280" s="164"/>
      <c r="C280" s="164"/>
      <c r="D280" s="164"/>
      <c r="E280" s="164"/>
      <c r="F280" s="164"/>
      <c r="G280" s="164"/>
      <c r="H280" s="164"/>
      <c r="I280" s="164"/>
      <c r="J280" s="164"/>
      <c r="K280" s="164"/>
      <c r="L280" s="164"/>
      <c r="M280" s="164"/>
      <c r="N280" s="164"/>
      <c r="O280" s="164"/>
      <c r="P280" s="164"/>
      <c r="Q280" s="164"/>
      <c r="R280" s="164"/>
      <c r="S280" s="164"/>
    </row>
    <row r="281" spans="1:19" ht="14.5" x14ac:dyDescent="0.35">
      <c r="A281" s="164"/>
      <c r="B281" s="164"/>
      <c r="C281" s="164"/>
      <c r="D281" s="164"/>
      <c r="E281" s="164"/>
      <c r="F281" s="164"/>
      <c r="G281" s="164"/>
      <c r="H281" s="164"/>
      <c r="I281" s="164"/>
      <c r="J281" s="164"/>
      <c r="K281" s="164"/>
      <c r="L281" s="164"/>
      <c r="M281" s="164"/>
      <c r="N281" s="164"/>
      <c r="O281" s="164"/>
      <c r="P281" s="164"/>
      <c r="Q281" s="164"/>
      <c r="R281" s="164"/>
      <c r="S281" s="164"/>
    </row>
    <row r="282" spans="1:19" ht="14.5" x14ac:dyDescent="0.35">
      <c r="A282" s="164"/>
      <c r="B282" s="164"/>
      <c r="C282" s="164"/>
      <c r="D282" s="164"/>
      <c r="E282" s="164"/>
      <c r="F282" s="164"/>
      <c r="G282" s="164"/>
      <c r="H282" s="164"/>
      <c r="I282" s="164"/>
      <c r="J282" s="164"/>
      <c r="K282" s="164"/>
      <c r="L282" s="164"/>
      <c r="M282" s="164"/>
      <c r="N282" s="164"/>
      <c r="O282" s="164"/>
      <c r="P282" s="164"/>
      <c r="Q282" s="164"/>
      <c r="R282" s="164"/>
      <c r="S282" s="164"/>
    </row>
    <row r="283" spans="1:19" ht="14.5" x14ac:dyDescent="0.35">
      <c r="A283" s="164"/>
      <c r="B283" s="164"/>
      <c r="C283" s="164"/>
      <c r="D283" s="164"/>
      <c r="E283" s="164"/>
      <c r="F283" s="164"/>
      <c r="G283" s="164"/>
      <c r="H283" s="164"/>
      <c r="I283" s="164"/>
      <c r="J283" s="164"/>
      <c r="K283" s="164"/>
      <c r="L283" s="164"/>
      <c r="M283" s="164"/>
      <c r="N283" s="164"/>
      <c r="O283" s="164"/>
      <c r="P283" s="164"/>
      <c r="Q283" s="164"/>
      <c r="R283" s="164"/>
      <c r="S283" s="164"/>
    </row>
    <row r="284" spans="1:19" ht="14.5" x14ac:dyDescent="0.35">
      <c r="A284" s="164"/>
      <c r="B284" s="164"/>
      <c r="C284" s="164"/>
      <c r="D284" s="164"/>
      <c r="E284" s="164"/>
      <c r="F284" s="164"/>
      <c r="G284" s="164"/>
      <c r="H284" s="164"/>
      <c r="I284" s="164"/>
      <c r="J284" s="164"/>
      <c r="K284" s="164"/>
      <c r="L284" s="164"/>
      <c r="M284" s="164"/>
      <c r="N284" s="164"/>
      <c r="O284" s="164"/>
      <c r="P284" s="164"/>
      <c r="Q284" s="164"/>
      <c r="R284" s="164"/>
      <c r="S284" s="164"/>
    </row>
    <row r="285" spans="1:19" ht="14.5" x14ac:dyDescent="0.35">
      <c r="A285" s="164"/>
      <c r="B285" s="164"/>
      <c r="C285" s="164"/>
      <c r="D285" s="164"/>
      <c r="E285" s="164"/>
      <c r="F285" s="164"/>
      <c r="G285" s="164"/>
      <c r="H285" s="164"/>
      <c r="I285" s="164"/>
      <c r="J285" s="164"/>
      <c r="K285" s="164"/>
      <c r="L285" s="164"/>
      <c r="M285" s="164"/>
      <c r="N285" s="164"/>
      <c r="O285" s="164"/>
      <c r="P285" s="164"/>
      <c r="Q285" s="164"/>
      <c r="R285" s="164"/>
      <c r="S285" s="164"/>
    </row>
    <row r="286" spans="1:19" ht="14.5" x14ac:dyDescent="0.35">
      <c r="A286" s="164"/>
      <c r="B286" s="164"/>
      <c r="C286" s="164"/>
      <c r="D286" s="164"/>
      <c r="E286" s="164"/>
      <c r="F286" s="164"/>
      <c r="G286" s="164"/>
      <c r="H286" s="164"/>
      <c r="I286" s="164"/>
      <c r="J286" s="164"/>
      <c r="K286" s="164"/>
      <c r="L286" s="164"/>
      <c r="M286" s="164"/>
      <c r="N286" s="164"/>
      <c r="O286" s="164"/>
      <c r="P286" s="164"/>
      <c r="Q286" s="164"/>
      <c r="R286" s="164"/>
      <c r="S286" s="164"/>
    </row>
    <row r="287" spans="1:19" ht="14.5" x14ac:dyDescent="0.35">
      <c r="A287" s="164"/>
      <c r="B287" s="164"/>
      <c r="C287" s="164"/>
      <c r="D287" s="164"/>
      <c r="E287" s="164"/>
      <c r="F287" s="164"/>
      <c r="G287" s="164"/>
      <c r="H287" s="164"/>
      <c r="I287" s="164"/>
      <c r="J287" s="164"/>
      <c r="K287" s="164"/>
      <c r="L287" s="164"/>
      <c r="M287" s="164"/>
      <c r="N287" s="164"/>
      <c r="O287" s="164"/>
      <c r="P287" s="164"/>
      <c r="Q287" s="164"/>
      <c r="R287" s="164"/>
      <c r="S287" s="164"/>
    </row>
    <row r="288" spans="1:19" ht="14.5" x14ac:dyDescent="0.35">
      <c r="A288" s="164"/>
      <c r="B288" s="164"/>
      <c r="C288" s="164"/>
      <c r="D288" s="164"/>
      <c r="E288" s="164"/>
      <c r="F288" s="164"/>
      <c r="G288" s="164"/>
      <c r="H288" s="164"/>
      <c r="I288" s="164"/>
      <c r="J288" s="164"/>
      <c r="K288" s="164"/>
      <c r="L288" s="164"/>
      <c r="M288" s="164"/>
      <c r="N288" s="164"/>
      <c r="O288" s="164"/>
      <c r="P288" s="164"/>
      <c r="Q288" s="164"/>
      <c r="R288" s="164"/>
      <c r="S288" s="164"/>
    </row>
    <row r="289" spans="1:19" ht="14.5" x14ac:dyDescent="0.35">
      <c r="A289" s="164"/>
      <c r="B289" s="164"/>
      <c r="C289" s="164"/>
      <c r="D289" s="164"/>
      <c r="E289" s="164"/>
      <c r="F289" s="164"/>
      <c r="G289" s="164"/>
      <c r="H289" s="164"/>
      <c r="I289" s="164"/>
      <c r="J289" s="164"/>
      <c r="K289" s="164"/>
      <c r="L289" s="164"/>
      <c r="M289" s="164"/>
      <c r="N289" s="164"/>
      <c r="O289" s="164"/>
      <c r="P289" s="164"/>
      <c r="Q289" s="164"/>
      <c r="R289" s="164"/>
      <c r="S289" s="164"/>
    </row>
    <row r="290" spans="1:19" ht="14.5" x14ac:dyDescent="0.35">
      <c r="A290" s="164"/>
      <c r="B290" s="164"/>
      <c r="C290" s="164"/>
      <c r="D290" s="164"/>
      <c r="E290" s="164"/>
      <c r="F290" s="164"/>
      <c r="G290" s="164"/>
      <c r="H290" s="164"/>
      <c r="I290" s="164"/>
      <c r="J290" s="164"/>
      <c r="K290" s="164"/>
      <c r="L290" s="164"/>
      <c r="M290" s="164"/>
      <c r="N290" s="164"/>
      <c r="O290" s="164"/>
      <c r="P290" s="164"/>
      <c r="Q290" s="164"/>
      <c r="R290" s="164"/>
      <c r="S290" s="164"/>
    </row>
    <row r="291" spans="1:19" ht="14.5" x14ac:dyDescent="0.35">
      <c r="A291" s="164"/>
      <c r="B291" s="164"/>
      <c r="C291" s="164"/>
      <c r="D291" s="164"/>
      <c r="E291" s="164"/>
      <c r="F291" s="164"/>
      <c r="G291" s="164"/>
      <c r="H291" s="164"/>
      <c r="I291" s="164"/>
      <c r="J291" s="164"/>
      <c r="K291" s="164"/>
      <c r="L291" s="164"/>
      <c r="M291" s="164"/>
      <c r="N291" s="164"/>
      <c r="O291" s="164"/>
      <c r="P291" s="164"/>
      <c r="Q291" s="164"/>
      <c r="R291" s="164"/>
      <c r="S291" s="164"/>
    </row>
    <row r="292" spans="1:19" ht="14.5" x14ac:dyDescent="0.35">
      <c r="A292" s="164"/>
      <c r="B292" s="164"/>
      <c r="C292" s="164"/>
      <c r="D292" s="164"/>
      <c r="E292" s="164"/>
      <c r="F292" s="164"/>
      <c r="G292" s="164"/>
      <c r="H292" s="164"/>
      <c r="I292" s="164"/>
      <c r="J292" s="164"/>
      <c r="K292" s="164"/>
      <c r="L292" s="164"/>
      <c r="M292" s="164"/>
      <c r="N292" s="164"/>
      <c r="O292" s="164"/>
      <c r="P292" s="164"/>
      <c r="Q292" s="164"/>
      <c r="R292" s="164"/>
      <c r="S292" s="164"/>
    </row>
    <row r="293" spans="1:19" ht="14.5" x14ac:dyDescent="0.35">
      <c r="A293" s="164"/>
      <c r="B293" s="164"/>
      <c r="C293" s="164"/>
      <c r="D293" s="164"/>
      <c r="E293" s="164"/>
      <c r="F293" s="164"/>
      <c r="G293" s="164"/>
      <c r="H293" s="164"/>
      <c r="I293" s="164"/>
      <c r="J293" s="164"/>
      <c r="K293" s="164"/>
      <c r="L293" s="164"/>
      <c r="M293" s="164"/>
      <c r="N293" s="164"/>
      <c r="O293" s="164"/>
      <c r="P293" s="164"/>
      <c r="Q293" s="164"/>
      <c r="R293" s="164"/>
      <c r="S293" s="164"/>
    </row>
    <row r="294" spans="1:19" ht="14.5" x14ac:dyDescent="0.35">
      <c r="A294" s="164"/>
      <c r="B294" s="164"/>
      <c r="C294" s="164"/>
      <c r="D294" s="164"/>
      <c r="E294" s="164"/>
      <c r="F294" s="164"/>
      <c r="G294" s="164"/>
      <c r="H294" s="164"/>
      <c r="I294" s="164"/>
      <c r="J294" s="164"/>
      <c r="K294" s="164"/>
      <c r="L294" s="164"/>
      <c r="M294" s="164"/>
      <c r="N294" s="164"/>
      <c r="O294" s="164"/>
      <c r="P294" s="164"/>
      <c r="Q294" s="164"/>
      <c r="R294" s="164"/>
      <c r="S294" s="164"/>
    </row>
    <row r="295" spans="1:19" ht="14.5" x14ac:dyDescent="0.35">
      <c r="A295" s="164"/>
      <c r="B295" s="164"/>
      <c r="C295" s="164"/>
      <c r="D295" s="164"/>
      <c r="E295" s="164"/>
      <c r="F295" s="164"/>
      <c r="G295" s="164"/>
      <c r="H295" s="164"/>
      <c r="I295" s="164"/>
      <c r="J295" s="164"/>
      <c r="K295" s="164"/>
      <c r="L295" s="164"/>
      <c r="M295" s="164"/>
      <c r="N295" s="164"/>
      <c r="O295" s="164"/>
      <c r="P295" s="164"/>
      <c r="Q295" s="164"/>
      <c r="R295" s="164"/>
      <c r="S295" s="164"/>
    </row>
    <row r="296" spans="1:19" ht="14.5" x14ac:dyDescent="0.35">
      <c r="A296" s="164"/>
      <c r="B296" s="164"/>
      <c r="C296" s="164"/>
      <c r="D296" s="164"/>
      <c r="E296" s="164"/>
      <c r="F296" s="164"/>
      <c r="G296" s="164"/>
      <c r="H296" s="164"/>
      <c r="I296" s="164"/>
      <c r="J296" s="164"/>
      <c r="K296" s="164"/>
      <c r="L296" s="164"/>
      <c r="M296" s="164"/>
      <c r="N296" s="164"/>
      <c r="O296" s="164"/>
      <c r="P296" s="164"/>
      <c r="Q296" s="164"/>
      <c r="R296" s="164"/>
      <c r="S296" s="164"/>
    </row>
    <row r="297" spans="1:19" ht="14.5" x14ac:dyDescent="0.35">
      <c r="A297" s="164"/>
      <c r="B297" s="164"/>
      <c r="C297" s="164"/>
      <c r="D297" s="164"/>
      <c r="E297" s="164"/>
      <c r="F297" s="164"/>
      <c r="G297" s="164"/>
      <c r="H297" s="164"/>
      <c r="I297" s="164"/>
      <c r="J297" s="164"/>
      <c r="K297" s="164"/>
      <c r="L297" s="164"/>
      <c r="M297" s="164"/>
      <c r="N297" s="164"/>
      <c r="O297" s="164"/>
      <c r="P297" s="164"/>
      <c r="Q297" s="164"/>
      <c r="R297" s="164"/>
      <c r="S297" s="164"/>
    </row>
    <row r="298" spans="1:19" ht="14.5" x14ac:dyDescent="0.35">
      <c r="A298" s="164"/>
      <c r="B298" s="164"/>
      <c r="C298" s="164"/>
      <c r="D298" s="164"/>
      <c r="E298" s="164"/>
      <c r="F298" s="164"/>
      <c r="G298" s="164"/>
      <c r="H298" s="164"/>
      <c r="I298" s="164"/>
      <c r="J298" s="164"/>
      <c r="K298" s="164"/>
      <c r="L298" s="164"/>
      <c r="M298" s="164"/>
      <c r="N298" s="164"/>
      <c r="O298" s="164"/>
      <c r="P298" s="164"/>
      <c r="Q298" s="164"/>
      <c r="R298" s="164"/>
      <c r="S298" s="164"/>
    </row>
    <row r="299" spans="1:19" ht="14.5" x14ac:dyDescent="0.35">
      <c r="A299" s="164"/>
      <c r="B299" s="164"/>
      <c r="C299" s="164"/>
      <c r="D299" s="164"/>
      <c r="E299" s="164"/>
      <c r="F299" s="164"/>
      <c r="G299" s="164"/>
      <c r="H299" s="164"/>
      <c r="I299" s="164"/>
      <c r="J299" s="164"/>
      <c r="K299" s="164"/>
      <c r="L299" s="164"/>
      <c r="M299" s="164"/>
      <c r="N299" s="164"/>
      <c r="O299" s="164"/>
      <c r="P299" s="164"/>
      <c r="Q299" s="164"/>
      <c r="R299" s="164"/>
      <c r="S299" s="164"/>
    </row>
    <row r="300" spans="1:19" ht="14.5" x14ac:dyDescent="0.35">
      <c r="A300" s="164"/>
      <c r="B300" s="164"/>
      <c r="C300" s="164"/>
      <c r="D300" s="164"/>
      <c r="E300" s="164"/>
      <c r="F300" s="164"/>
      <c r="G300" s="164"/>
      <c r="H300" s="164"/>
      <c r="I300" s="164"/>
      <c r="J300" s="164"/>
      <c r="K300" s="164"/>
      <c r="L300" s="164"/>
      <c r="M300" s="164"/>
      <c r="N300" s="164"/>
      <c r="O300" s="164"/>
      <c r="P300" s="164"/>
      <c r="Q300" s="164"/>
      <c r="R300" s="164"/>
      <c r="S300" s="164"/>
    </row>
    <row r="301" spans="1:19" ht="14.5" x14ac:dyDescent="0.35">
      <c r="A301" s="164"/>
      <c r="B301" s="164"/>
      <c r="C301" s="164"/>
      <c r="D301" s="164"/>
      <c r="E301" s="164"/>
      <c r="F301" s="164"/>
      <c r="G301" s="164"/>
      <c r="H301" s="164"/>
      <c r="I301" s="164"/>
      <c r="J301" s="164"/>
      <c r="K301" s="164"/>
      <c r="L301" s="164"/>
      <c r="M301" s="164"/>
      <c r="N301" s="164"/>
      <c r="O301" s="164"/>
      <c r="P301" s="164"/>
      <c r="Q301" s="164"/>
      <c r="R301" s="164"/>
      <c r="S301" s="164"/>
    </row>
    <row r="302" spans="1:19" ht="14.5" x14ac:dyDescent="0.35">
      <c r="A302" s="164"/>
      <c r="B302" s="164"/>
      <c r="C302" s="164"/>
      <c r="D302" s="164"/>
      <c r="E302" s="164"/>
      <c r="F302" s="164"/>
      <c r="G302" s="164"/>
      <c r="H302" s="164"/>
      <c r="I302" s="164"/>
      <c r="J302" s="164"/>
      <c r="K302" s="164"/>
      <c r="L302" s="164"/>
      <c r="M302" s="164"/>
      <c r="N302" s="164"/>
      <c r="O302" s="164"/>
      <c r="P302" s="164"/>
      <c r="Q302" s="164"/>
      <c r="R302" s="164"/>
      <c r="S302" s="164"/>
    </row>
    <row r="303" spans="1:19" ht="14.5" x14ac:dyDescent="0.35">
      <c r="A303" s="164"/>
      <c r="B303" s="164"/>
      <c r="C303" s="164"/>
      <c r="D303" s="164"/>
      <c r="E303" s="164"/>
      <c r="F303" s="164"/>
      <c r="G303" s="164"/>
      <c r="H303" s="164"/>
      <c r="I303" s="164"/>
      <c r="J303" s="164"/>
      <c r="K303" s="164"/>
      <c r="L303" s="164"/>
      <c r="M303" s="164"/>
      <c r="N303" s="164"/>
      <c r="O303" s="164"/>
      <c r="P303" s="164"/>
      <c r="Q303" s="164"/>
      <c r="R303" s="164"/>
      <c r="S303" s="164"/>
    </row>
    <row r="304" spans="1:19" ht="14.5" x14ac:dyDescent="0.35">
      <c r="A304" s="164"/>
      <c r="B304" s="164"/>
      <c r="C304" s="164"/>
      <c r="D304" s="164"/>
      <c r="E304" s="164"/>
      <c r="F304" s="164"/>
      <c r="G304" s="164"/>
      <c r="H304" s="164"/>
      <c r="I304" s="164"/>
      <c r="J304" s="164"/>
      <c r="K304" s="164"/>
      <c r="L304" s="164"/>
      <c r="M304" s="164"/>
      <c r="N304" s="164"/>
      <c r="O304" s="164"/>
      <c r="P304" s="164"/>
      <c r="Q304" s="164"/>
      <c r="R304" s="164"/>
      <c r="S304" s="164"/>
    </row>
    <row r="305" spans="1:19" ht="14.5" x14ac:dyDescent="0.35">
      <c r="A305" s="164"/>
      <c r="B305" s="164"/>
      <c r="C305" s="164"/>
      <c r="D305" s="164"/>
      <c r="E305" s="164"/>
      <c r="F305" s="164"/>
      <c r="G305" s="164"/>
      <c r="H305" s="164"/>
      <c r="I305" s="164"/>
      <c r="J305" s="164"/>
      <c r="K305" s="164"/>
      <c r="L305" s="164"/>
      <c r="M305" s="164"/>
      <c r="N305" s="164"/>
      <c r="O305" s="164"/>
      <c r="P305" s="164"/>
      <c r="Q305" s="164"/>
      <c r="R305" s="164"/>
      <c r="S305" s="164"/>
    </row>
    <row r="306" spans="1:19" ht="14.5" x14ac:dyDescent="0.35">
      <c r="A306" s="164"/>
      <c r="B306" s="164"/>
      <c r="C306" s="164"/>
      <c r="D306" s="164"/>
      <c r="E306" s="164"/>
      <c r="F306" s="164"/>
      <c r="G306" s="164"/>
      <c r="H306" s="164"/>
      <c r="I306" s="164"/>
      <c r="J306" s="164"/>
      <c r="K306" s="164"/>
      <c r="L306" s="164"/>
      <c r="M306" s="164"/>
      <c r="N306" s="164"/>
      <c r="O306" s="164"/>
      <c r="P306" s="164"/>
      <c r="Q306" s="164"/>
      <c r="R306" s="164"/>
      <c r="S306" s="164"/>
    </row>
    <row r="307" spans="1:19" ht="14.5" x14ac:dyDescent="0.35">
      <c r="A307" s="164"/>
      <c r="B307" s="164"/>
      <c r="C307" s="164"/>
      <c r="D307" s="164"/>
      <c r="E307" s="164"/>
      <c r="F307" s="164"/>
      <c r="G307" s="164"/>
      <c r="H307" s="164"/>
      <c r="I307" s="164"/>
      <c r="J307" s="164"/>
      <c r="K307" s="164"/>
      <c r="L307" s="164"/>
      <c r="M307" s="164"/>
      <c r="N307" s="164"/>
      <c r="O307" s="164"/>
      <c r="P307" s="164"/>
      <c r="Q307" s="164"/>
      <c r="R307" s="164"/>
      <c r="S307" s="164"/>
    </row>
    <row r="308" spans="1:19" ht="14.5" x14ac:dyDescent="0.35">
      <c r="A308" s="164"/>
      <c r="B308" s="164"/>
      <c r="C308" s="164"/>
      <c r="D308" s="164"/>
      <c r="E308" s="164"/>
      <c r="F308" s="164"/>
      <c r="G308" s="164"/>
      <c r="H308" s="164"/>
      <c r="I308" s="164"/>
      <c r="J308" s="164"/>
      <c r="K308" s="164"/>
      <c r="L308" s="164"/>
      <c r="M308" s="164"/>
      <c r="N308" s="164"/>
      <c r="O308" s="164"/>
      <c r="P308" s="164"/>
      <c r="Q308" s="164"/>
      <c r="R308" s="164"/>
      <c r="S308" s="164"/>
    </row>
    <row r="309" spans="1:19" ht="14.5" x14ac:dyDescent="0.35">
      <c r="A309" s="164"/>
      <c r="B309" s="164"/>
      <c r="C309" s="164"/>
      <c r="D309" s="164"/>
      <c r="E309" s="164"/>
      <c r="F309" s="164"/>
      <c r="G309" s="164"/>
      <c r="H309" s="164"/>
      <c r="I309" s="164"/>
      <c r="J309" s="164"/>
      <c r="K309" s="164"/>
      <c r="L309" s="164"/>
      <c r="M309" s="164"/>
      <c r="N309" s="164"/>
      <c r="O309" s="164"/>
      <c r="P309" s="164"/>
      <c r="Q309" s="164"/>
      <c r="R309" s="164"/>
      <c r="S309" s="164"/>
    </row>
    <row r="310" spans="1:19" ht="14.5" x14ac:dyDescent="0.35">
      <c r="A310" s="164"/>
      <c r="B310" s="164"/>
      <c r="C310" s="164"/>
      <c r="D310" s="164"/>
      <c r="E310" s="164"/>
      <c r="F310" s="164"/>
      <c r="G310" s="164"/>
      <c r="H310" s="164"/>
      <c r="I310" s="164"/>
      <c r="J310" s="164"/>
      <c r="K310" s="164"/>
      <c r="L310" s="164"/>
      <c r="M310" s="164"/>
      <c r="N310" s="164"/>
      <c r="O310" s="164"/>
      <c r="P310" s="164"/>
      <c r="Q310" s="164"/>
      <c r="R310" s="164"/>
      <c r="S310" s="164"/>
    </row>
    <row r="311" spans="1:19" ht="14.5" x14ac:dyDescent="0.35">
      <c r="A311" s="164"/>
      <c r="B311" s="164"/>
      <c r="C311" s="164"/>
      <c r="D311" s="164"/>
      <c r="E311" s="164"/>
      <c r="F311" s="164"/>
      <c r="G311" s="164"/>
      <c r="H311" s="164"/>
      <c r="I311" s="164"/>
      <c r="J311" s="164"/>
      <c r="K311" s="164"/>
      <c r="L311" s="164"/>
      <c r="M311" s="164"/>
      <c r="N311" s="164"/>
      <c r="O311" s="164"/>
      <c r="P311" s="164"/>
      <c r="Q311" s="164"/>
      <c r="R311" s="164"/>
      <c r="S311" s="164"/>
    </row>
    <row r="312" spans="1:19" ht="14.5" x14ac:dyDescent="0.35">
      <c r="A312" s="164"/>
      <c r="B312" s="164"/>
      <c r="C312" s="164"/>
      <c r="D312" s="164"/>
      <c r="E312" s="164"/>
      <c r="F312" s="164"/>
      <c r="G312" s="164"/>
      <c r="H312" s="164"/>
      <c r="I312" s="164"/>
      <c r="J312" s="164"/>
      <c r="K312" s="164"/>
      <c r="L312" s="164"/>
      <c r="M312" s="164"/>
      <c r="N312" s="164"/>
      <c r="O312" s="164"/>
      <c r="P312" s="164"/>
      <c r="Q312" s="164"/>
      <c r="R312" s="164"/>
      <c r="S312" s="164"/>
    </row>
    <row r="313" spans="1:19" ht="14.5" x14ac:dyDescent="0.35">
      <c r="A313" s="164"/>
      <c r="B313" s="164"/>
      <c r="C313" s="164"/>
      <c r="D313" s="164"/>
      <c r="E313" s="164"/>
      <c r="F313" s="164"/>
      <c r="G313" s="164"/>
      <c r="H313" s="164"/>
      <c r="I313" s="164"/>
      <c r="J313" s="164"/>
      <c r="K313" s="164"/>
      <c r="L313" s="164"/>
      <c r="M313" s="164"/>
      <c r="N313" s="164"/>
      <c r="O313" s="164"/>
      <c r="P313" s="164"/>
      <c r="Q313" s="164"/>
      <c r="R313" s="164"/>
      <c r="S313" s="164"/>
    </row>
    <row r="314" spans="1:19" ht="14.5" x14ac:dyDescent="0.35">
      <c r="A314" s="164"/>
      <c r="B314" s="164"/>
      <c r="C314" s="164"/>
      <c r="D314" s="164"/>
      <c r="E314" s="164"/>
      <c r="F314" s="164"/>
      <c r="G314" s="164"/>
      <c r="H314" s="164"/>
      <c r="I314" s="164"/>
      <c r="J314" s="164"/>
      <c r="K314" s="164"/>
      <c r="L314" s="164"/>
      <c r="M314" s="164"/>
      <c r="N314" s="164"/>
      <c r="O314" s="164"/>
      <c r="P314" s="164"/>
      <c r="Q314" s="164"/>
      <c r="R314" s="164"/>
      <c r="S314" s="164"/>
    </row>
    <row r="315" spans="1:19" ht="14.5" x14ac:dyDescent="0.35">
      <c r="A315" s="164"/>
      <c r="B315" s="164"/>
      <c r="C315" s="164"/>
      <c r="D315" s="164"/>
      <c r="E315" s="164"/>
      <c r="F315" s="164"/>
      <c r="G315" s="164"/>
      <c r="H315" s="164"/>
      <c r="I315" s="164"/>
      <c r="J315" s="164"/>
      <c r="K315" s="164"/>
      <c r="L315" s="164"/>
      <c r="M315" s="164"/>
      <c r="N315" s="164"/>
      <c r="O315" s="164"/>
      <c r="P315" s="164"/>
      <c r="Q315" s="164"/>
      <c r="R315" s="164"/>
      <c r="S315" s="164"/>
    </row>
    <row r="316" spans="1:19" ht="14.5" x14ac:dyDescent="0.35">
      <c r="A316" s="164"/>
      <c r="B316" s="164"/>
      <c r="C316" s="164"/>
      <c r="D316" s="164"/>
      <c r="E316" s="164"/>
      <c r="F316" s="164"/>
      <c r="G316" s="164"/>
      <c r="H316" s="164"/>
      <c r="I316" s="164"/>
      <c r="J316" s="164"/>
      <c r="K316" s="164"/>
      <c r="L316" s="164"/>
      <c r="M316" s="164"/>
      <c r="N316" s="164"/>
      <c r="O316" s="164"/>
      <c r="P316" s="164"/>
      <c r="Q316" s="164"/>
      <c r="R316" s="164"/>
      <c r="S316" s="164"/>
    </row>
    <row r="317" spans="1:19" ht="14.5" x14ac:dyDescent="0.35">
      <c r="A317" s="164"/>
      <c r="B317" s="164"/>
      <c r="C317" s="164"/>
      <c r="D317" s="164"/>
      <c r="E317" s="164"/>
      <c r="F317" s="164"/>
      <c r="G317" s="164"/>
      <c r="H317" s="164"/>
      <c r="I317" s="164"/>
      <c r="J317" s="164"/>
      <c r="K317" s="164"/>
      <c r="L317" s="164"/>
      <c r="M317" s="164"/>
      <c r="N317" s="164"/>
      <c r="O317" s="164"/>
      <c r="P317" s="164"/>
      <c r="Q317" s="164"/>
      <c r="R317" s="164"/>
      <c r="S317" s="164"/>
    </row>
    <row r="318" spans="1:19" ht="14.5" x14ac:dyDescent="0.35">
      <c r="A318" s="164"/>
      <c r="B318" s="164"/>
      <c r="C318" s="164"/>
      <c r="D318" s="164"/>
      <c r="E318" s="164"/>
      <c r="F318" s="164"/>
      <c r="G318" s="164"/>
      <c r="H318" s="164"/>
      <c r="I318" s="164"/>
      <c r="J318" s="164"/>
      <c r="K318" s="164"/>
      <c r="L318" s="164"/>
      <c r="M318" s="164"/>
      <c r="N318" s="164"/>
      <c r="O318" s="164"/>
      <c r="P318" s="164"/>
      <c r="Q318" s="164"/>
      <c r="R318" s="164"/>
      <c r="S318" s="164"/>
    </row>
    <row r="319" spans="1:19" ht="14.5" x14ac:dyDescent="0.35">
      <c r="A319" s="164"/>
      <c r="B319" s="164"/>
      <c r="C319" s="164"/>
      <c r="D319" s="164"/>
      <c r="E319" s="164"/>
      <c r="F319" s="164"/>
      <c r="G319" s="164"/>
      <c r="H319" s="164"/>
      <c r="I319" s="164"/>
      <c r="J319" s="164"/>
      <c r="K319" s="164"/>
      <c r="L319" s="164"/>
      <c r="M319" s="164"/>
      <c r="N319" s="164"/>
      <c r="O319" s="164"/>
      <c r="P319" s="164"/>
      <c r="Q319" s="164"/>
      <c r="R319" s="164"/>
      <c r="S319" s="164"/>
    </row>
    <row r="320" spans="1:19" ht="14.5" x14ac:dyDescent="0.35">
      <c r="A320" s="164"/>
      <c r="B320" s="164"/>
      <c r="C320" s="164"/>
      <c r="D320" s="164"/>
      <c r="E320" s="164"/>
      <c r="F320" s="164"/>
      <c r="G320" s="164"/>
      <c r="H320" s="164"/>
      <c r="I320" s="164"/>
      <c r="J320" s="164"/>
      <c r="K320" s="164"/>
      <c r="L320" s="164"/>
      <c r="M320" s="164"/>
      <c r="N320" s="164"/>
      <c r="O320" s="164"/>
      <c r="P320" s="164"/>
      <c r="Q320" s="164"/>
      <c r="R320" s="164"/>
      <c r="S320" s="164"/>
    </row>
    <row r="321" spans="1:19" ht="14.5" x14ac:dyDescent="0.35">
      <c r="A321" s="164"/>
      <c r="B321" s="164"/>
      <c r="C321" s="164"/>
      <c r="D321" s="164"/>
      <c r="E321" s="164"/>
      <c r="F321" s="164"/>
      <c r="G321" s="164"/>
      <c r="H321" s="164"/>
      <c r="I321" s="164"/>
      <c r="J321" s="164"/>
      <c r="K321" s="164"/>
      <c r="L321" s="164"/>
      <c r="M321" s="164"/>
      <c r="N321" s="164"/>
      <c r="O321" s="164"/>
      <c r="P321" s="164"/>
      <c r="Q321" s="164"/>
      <c r="R321" s="164"/>
      <c r="S321" s="164"/>
    </row>
    <row r="322" spans="1:19" ht="14.5" x14ac:dyDescent="0.35">
      <c r="A322" s="164"/>
      <c r="B322" s="164"/>
      <c r="C322" s="164"/>
      <c r="D322" s="164"/>
      <c r="E322" s="164"/>
      <c r="F322" s="164"/>
      <c r="G322" s="164"/>
      <c r="H322" s="164"/>
      <c r="I322" s="164"/>
      <c r="J322" s="164"/>
      <c r="K322" s="164"/>
      <c r="L322" s="164"/>
      <c r="M322" s="164"/>
      <c r="N322" s="164"/>
      <c r="O322" s="164"/>
      <c r="P322" s="164"/>
      <c r="Q322" s="164"/>
      <c r="R322" s="164"/>
      <c r="S322" s="164"/>
    </row>
    <row r="323" spans="1:19" ht="14.5" x14ac:dyDescent="0.35">
      <c r="A323" s="164"/>
      <c r="B323" s="164"/>
      <c r="C323" s="164"/>
      <c r="D323" s="164"/>
      <c r="E323" s="164"/>
      <c r="F323" s="164"/>
      <c r="G323" s="164"/>
      <c r="H323" s="164"/>
      <c r="I323" s="164"/>
      <c r="J323" s="164"/>
      <c r="K323" s="164"/>
      <c r="L323" s="164"/>
      <c r="M323" s="164"/>
      <c r="N323" s="164"/>
      <c r="O323" s="164"/>
      <c r="P323" s="164"/>
      <c r="Q323" s="164"/>
      <c r="R323" s="164"/>
      <c r="S323" s="164"/>
    </row>
    <row r="324" spans="1:19" ht="14.5" x14ac:dyDescent="0.35">
      <c r="A324" s="164"/>
      <c r="B324" s="164"/>
      <c r="C324" s="164"/>
      <c r="D324" s="164"/>
      <c r="E324" s="164"/>
      <c r="F324" s="164"/>
      <c r="G324" s="164"/>
      <c r="H324" s="164"/>
      <c r="I324" s="164"/>
      <c r="J324" s="164"/>
      <c r="K324" s="164"/>
      <c r="L324" s="164"/>
      <c r="M324" s="164"/>
      <c r="N324" s="164"/>
      <c r="O324" s="164"/>
      <c r="P324" s="164"/>
      <c r="Q324" s="164"/>
      <c r="R324" s="164"/>
      <c r="S324" s="164"/>
    </row>
    <row r="325" spans="1:19" ht="14.5" x14ac:dyDescent="0.35">
      <c r="A325" s="164"/>
      <c r="B325" s="164"/>
      <c r="C325" s="164"/>
      <c r="D325" s="164"/>
      <c r="E325" s="164"/>
      <c r="F325" s="164"/>
      <c r="G325" s="164"/>
      <c r="H325" s="164"/>
      <c r="I325" s="164"/>
      <c r="J325" s="164"/>
      <c r="K325" s="164"/>
      <c r="L325" s="164"/>
      <c r="M325" s="164"/>
      <c r="N325" s="164"/>
      <c r="O325" s="164"/>
      <c r="P325" s="164"/>
      <c r="Q325" s="164"/>
      <c r="R325" s="164"/>
      <c r="S325" s="164"/>
    </row>
    <row r="326" spans="1:19" ht="14.5" x14ac:dyDescent="0.35">
      <c r="A326" s="164"/>
      <c r="B326" s="164"/>
      <c r="C326" s="164"/>
      <c r="D326" s="164"/>
      <c r="E326" s="164"/>
      <c r="F326" s="164"/>
      <c r="G326" s="164"/>
      <c r="H326" s="164"/>
      <c r="I326" s="164"/>
      <c r="J326" s="164"/>
      <c r="K326" s="164"/>
      <c r="L326" s="164"/>
      <c r="M326" s="164"/>
      <c r="N326" s="164"/>
      <c r="O326" s="164"/>
      <c r="P326" s="164"/>
      <c r="Q326" s="164"/>
      <c r="R326" s="164"/>
      <c r="S326" s="164"/>
    </row>
    <row r="327" spans="1:19" ht="14.5" x14ac:dyDescent="0.35">
      <c r="A327" s="164"/>
      <c r="B327" s="164"/>
      <c r="C327" s="164"/>
      <c r="D327" s="164"/>
      <c r="E327" s="164"/>
      <c r="F327" s="164"/>
      <c r="G327" s="164"/>
      <c r="H327" s="164"/>
      <c r="I327" s="164"/>
      <c r="J327" s="164"/>
      <c r="K327" s="164"/>
      <c r="L327" s="164"/>
      <c r="M327" s="164"/>
      <c r="N327" s="164"/>
      <c r="O327" s="164"/>
      <c r="P327" s="164"/>
      <c r="Q327" s="164"/>
      <c r="R327" s="164"/>
      <c r="S327" s="164"/>
    </row>
    <row r="328" spans="1:19" ht="14.5" x14ac:dyDescent="0.35">
      <c r="A328" s="164"/>
      <c r="B328" s="164"/>
      <c r="C328" s="164"/>
      <c r="D328" s="164"/>
      <c r="E328" s="164"/>
      <c r="F328" s="164"/>
      <c r="G328" s="164"/>
      <c r="H328" s="164"/>
      <c r="I328" s="164"/>
      <c r="J328" s="164"/>
      <c r="K328" s="164"/>
      <c r="L328" s="164"/>
      <c r="M328" s="164"/>
      <c r="N328" s="164"/>
      <c r="O328" s="164"/>
      <c r="P328" s="164"/>
      <c r="Q328" s="164"/>
      <c r="R328" s="164"/>
      <c r="S328" s="164"/>
    </row>
    <row r="329" spans="1:19" ht="14.5" x14ac:dyDescent="0.35">
      <c r="A329" s="164"/>
      <c r="B329" s="164"/>
      <c r="C329" s="164"/>
      <c r="D329" s="164"/>
      <c r="E329" s="164"/>
      <c r="F329" s="164"/>
      <c r="G329" s="164"/>
      <c r="H329" s="164"/>
      <c r="I329" s="164"/>
      <c r="J329" s="164"/>
      <c r="K329" s="164"/>
      <c r="L329" s="164"/>
      <c r="M329" s="164"/>
      <c r="N329" s="164"/>
      <c r="O329" s="164"/>
      <c r="P329" s="164"/>
      <c r="Q329" s="164"/>
      <c r="R329" s="164"/>
      <c r="S329" s="164"/>
    </row>
    <row r="330" spans="1:19" ht="14.5" x14ac:dyDescent="0.35">
      <c r="A330" s="164"/>
      <c r="B330" s="164"/>
      <c r="C330" s="164"/>
      <c r="D330" s="164"/>
      <c r="E330" s="164"/>
      <c r="F330" s="164"/>
      <c r="G330" s="164"/>
      <c r="H330" s="164"/>
      <c r="I330" s="164"/>
      <c r="J330" s="164"/>
      <c r="K330" s="164"/>
      <c r="L330" s="164"/>
      <c r="M330" s="164"/>
      <c r="N330" s="164"/>
      <c r="O330" s="164"/>
      <c r="P330" s="164"/>
      <c r="Q330" s="164"/>
      <c r="R330" s="164"/>
      <c r="S330" s="164"/>
    </row>
    <row r="331" spans="1:19" ht="14.5" x14ac:dyDescent="0.35">
      <c r="A331" s="164"/>
      <c r="B331" s="164"/>
      <c r="C331" s="164"/>
      <c r="D331" s="164"/>
      <c r="E331" s="164"/>
      <c r="F331" s="164"/>
      <c r="G331" s="164"/>
      <c r="H331" s="164"/>
      <c r="I331" s="164"/>
      <c r="J331" s="164"/>
      <c r="K331" s="164"/>
      <c r="L331" s="164"/>
      <c r="M331" s="164"/>
      <c r="N331" s="164"/>
      <c r="O331" s="164"/>
      <c r="P331" s="164"/>
      <c r="Q331" s="164"/>
      <c r="R331" s="164"/>
      <c r="S331" s="164"/>
    </row>
    <row r="332" spans="1:19" ht="14.5" x14ac:dyDescent="0.35">
      <c r="A332" s="164"/>
      <c r="B332" s="164"/>
      <c r="C332" s="164"/>
      <c r="D332" s="164"/>
      <c r="E332" s="164"/>
      <c r="F332" s="164"/>
      <c r="G332" s="164"/>
      <c r="H332" s="164"/>
      <c r="I332" s="164"/>
      <c r="J332" s="164"/>
      <c r="K332" s="164"/>
      <c r="L332" s="164"/>
      <c r="M332" s="164"/>
      <c r="N332" s="164"/>
      <c r="O332" s="164"/>
      <c r="P332" s="164"/>
      <c r="Q332" s="164"/>
      <c r="R332" s="164"/>
      <c r="S332" s="164"/>
    </row>
    <row r="333" spans="1:19" ht="14.5" x14ac:dyDescent="0.35">
      <c r="A333" s="164"/>
      <c r="B333" s="164"/>
      <c r="C333" s="164"/>
      <c r="D333" s="164"/>
      <c r="E333" s="164"/>
      <c r="F333" s="164"/>
      <c r="G333" s="164"/>
      <c r="H333" s="164"/>
      <c r="I333" s="164"/>
      <c r="J333" s="164"/>
      <c r="K333" s="164"/>
      <c r="L333" s="164"/>
      <c r="M333" s="164"/>
      <c r="N333" s="164"/>
      <c r="O333" s="164"/>
      <c r="P333" s="164"/>
      <c r="Q333" s="164"/>
      <c r="R333" s="164"/>
      <c r="S333" s="164"/>
    </row>
    <row r="334" spans="1:19" ht="14.5" x14ac:dyDescent="0.35">
      <c r="A334" s="164"/>
      <c r="B334" s="164"/>
      <c r="C334" s="164"/>
      <c r="D334" s="164"/>
      <c r="E334" s="164"/>
      <c r="F334" s="164"/>
      <c r="G334" s="164"/>
      <c r="H334" s="164"/>
      <c r="I334" s="164"/>
      <c r="J334" s="164"/>
      <c r="K334" s="164"/>
      <c r="L334" s="164"/>
      <c r="M334" s="164"/>
      <c r="N334" s="164"/>
      <c r="O334" s="164"/>
      <c r="P334" s="164"/>
      <c r="Q334" s="164"/>
      <c r="R334" s="164"/>
      <c r="S334" s="164"/>
    </row>
    <row r="335" spans="1:19" ht="14.5" x14ac:dyDescent="0.35">
      <c r="A335" s="164"/>
      <c r="B335" s="164"/>
      <c r="C335" s="164"/>
      <c r="D335" s="164"/>
      <c r="E335" s="164"/>
      <c r="F335" s="164"/>
      <c r="G335" s="164"/>
      <c r="H335" s="164"/>
      <c r="I335" s="164"/>
      <c r="J335" s="164"/>
      <c r="K335" s="164"/>
      <c r="L335" s="164"/>
      <c r="M335" s="164"/>
      <c r="N335" s="164"/>
      <c r="O335" s="164"/>
      <c r="P335" s="164"/>
      <c r="Q335" s="164"/>
      <c r="R335" s="164"/>
      <c r="S335" s="164"/>
    </row>
    <row r="336" spans="1:19" ht="14.5" x14ac:dyDescent="0.35">
      <c r="A336" s="164"/>
      <c r="B336" s="164"/>
      <c r="C336" s="164"/>
      <c r="D336" s="164"/>
      <c r="E336" s="164"/>
      <c r="F336" s="164"/>
      <c r="G336" s="164"/>
      <c r="H336" s="164"/>
      <c r="I336" s="164"/>
      <c r="J336" s="164"/>
      <c r="K336" s="164"/>
      <c r="L336" s="164"/>
      <c r="M336" s="164"/>
      <c r="N336" s="164"/>
      <c r="O336" s="164"/>
      <c r="P336" s="164"/>
      <c r="Q336" s="164"/>
      <c r="R336" s="164"/>
      <c r="S336" s="164"/>
    </row>
    <row r="337" spans="1:19" ht="14.5" x14ac:dyDescent="0.35">
      <c r="A337" s="164"/>
      <c r="B337" s="164"/>
      <c r="C337" s="164"/>
      <c r="D337" s="164"/>
      <c r="E337" s="164"/>
      <c r="F337" s="164"/>
      <c r="G337" s="164"/>
      <c r="H337" s="164"/>
      <c r="I337" s="164"/>
      <c r="J337" s="164"/>
      <c r="K337" s="164"/>
      <c r="L337" s="164"/>
      <c r="M337" s="164"/>
      <c r="N337" s="164"/>
      <c r="O337" s="164"/>
      <c r="P337" s="164"/>
      <c r="Q337" s="164"/>
      <c r="R337" s="164"/>
      <c r="S337" s="164"/>
    </row>
    <row r="338" spans="1:19" ht="14.5" x14ac:dyDescent="0.35">
      <c r="A338" s="164"/>
      <c r="B338" s="164"/>
      <c r="C338" s="164"/>
      <c r="D338" s="164"/>
      <c r="E338" s="164"/>
      <c r="F338" s="164"/>
      <c r="G338" s="164"/>
      <c r="H338" s="164"/>
      <c r="I338" s="164"/>
      <c r="J338" s="164"/>
      <c r="K338" s="164"/>
      <c r="L338" s="164"/>
      <c r="M338" s="164"/>
      <c r="N338" s="164"/>
      <c r="O338" s="164"/>
      <c r="P338" s="164"/>
      <c r="Q338" s="164"/>
      <c r="R338" s="164"/>
      <c r="S338" s="164"/>
    </row>
    <row r="339" spans="1:19" ht="14.5" x14ac:dyDescent="0.35">
      <c r="A339" s="164"/>
      <c r="B339" s="164"/>
      <c r="C339" s="164"/>
      <c r="D339" s="164"/>
      <c r="E339" s="164"/>
      <c r="F339" s="164"/>
      <c r="G339" s="164"/>
      <c r="H339" s="164"/>
      <c r="I339" s="164"/>
      <c r="J339" s="164"/>
      <c r="K339" s="164"/>
      <c r="L339" s="164"/>
      <c r="M339" s="164"/>
      <c r="N339" s="164"/>
      <c r="O339" s="164"/>
      <c r="P339" s="164"/>
      <c r="Q339" s="164"/>
      <c r="R339" s="164"/>
      <c r="S339" s="164"/>
    </row>
    <row r="340" spans="1:19" ht="14.5" x14ac:dyDescent="0.35">
      <c r="A340" s="164"/>
      <c r="B340" s="164"/>
      <c r="C340" s="164"/>
      <c r="D340" s="164"/>
      <c r="E340" s="164"/>
      <c r="F340" s="164"/>
      <c r="G340" s="164"/>
      <c r="H340" s="164"/>
      <c r="I340" s="164"/>
      <c r="J340" s="164"/>
      <c r="K340" s="164"/>
      <c r="L340" s="164"/>
      <c r="M340" s="164"/>
      <c r="N340" s="164"/>
      <c r="O340" s="164"/>
      <c r="P340" s="164"/>
      <c r="Q340" s="164"/>
      <c r="R340" s="164"/>
      <c r="S340" s="164"/>
    </row>
    <row r="341" spans="1:19" ht="14.5" x14ac:dyDescent="0.35">
      <c r="A341" s="164"/>
      <c r="B341" s="164"/>
      <c r="C341" s="164"/>
      <c r="D341" s="164"/>
      <c r="E341" s="164"/>
      <c r="F341" s="164"/>
      <c r="G341" s="164"/>
      <c r="H341" s="164"/>
      <c r="I341" s="164"/>
      <c r="J341" s="164"/>
      <c r="K341" s="164"/>
      <c r="L341" s="164"/>
      <c r="M341" s="164"/>
      <c r="N341" s="164"/>
      <c r="O341" s="164"/>
      <c r="P341" s="164"/>
      <c r="Q341" s="164"/>
      <c r="R341" s="164"/>
      <c r="S341" s="164"/>
    </row>
    <row r="342" spans="1:19" ht="14.5" x14ac:dyDescent="0.35">
      <c r="A342" s="164"/>
      <c r="B342" s="164"/>
      <c r="C342" s="164"/>
      <c r="D342" s="164"/>
      <c r="E342" s="164"/>
      <c r="F342" s="164"/>
      <c r="G342" s="164"/>
      <c r="H342" s="164"/>
      <c r="I342" s="164"/>
      <c r="J342" s="164"/>
      <c r="K342" s="164"/>
      <c r="L342" s="164"/>
      <c r="M342" s="164"/>
      <c r="N342" s="164"/>
      <c r="O342" s="164"/>
      <c r="P342" s="164"/>
      <c r="Q342" s="164"/>
      <c r="R342" s="164"/>
      <c r="S342" s="164"/>
    </row>
    <row r="343" spans="1:19" ht="14.5" x14ac:dyDescent="0.35">
      <c r="A343" s="164"/>
      <c r="B343" s="164"/>
      <c r="C343" s="164"/>
      <c r="D343" s="164"/>
      <c r="E343" s="164"/>
      <c r="F343" s="164"/>
      <c r="G343" s="164"/>
      <c r="H343" s="164"/>
      <c r="I343" s="164"/>
      <c r="J343" s="164"/>
      <c r="K343" s="164"/>
      <c r="L343" s="164"/>
      <c r="M343" s="164"/>
      <c r="N343" s="164"/>
      <c r="O343" s="164"/>
      <c r="P343" s="164"/>
      <c r="Q343" s="164"/>
      <c r="R343" s="164"/>
      <c r="S343" s="164"/>
    </row>
    <row r="344" spans="1:19" ht="14.5" x14ac:dyDescent="0.35">
      <c r="A344" s="164"/>
      <c r="B344" s="164"/>
      <c r="C344" s="164"/>
      <c r="D344" s="164"/>
      <c r="E344" s="164"/>
      <c r="F344" s="164"/>
      <c r="G344" s="164"/>
      <c r="H344" s="164"/>
      <c r="I344" s="164"/>
      <c r="J344" s="164"/>
      <c r="K344" s="164"/>
      <c r="L344" s="164"/>
      <c r="M344" s="164"/>
      <c r="N344" s="164"/>
      <c r="O344" s="164"/>
      <c r="P344" s="164"/>
      <c r="Q344" s="164"/>
      <c r="R344" s="164"/>
      <c r="S344" s="164"/>
    </row>
    <row r="345" spans="1:19" ht="14.5" x14ac:dyDescent="0.35">
      <c r="A345" s="164"/>
      <c r="B345" s="164"/>
      <c r="C345" s="164"/>
      <c r="D345" s="164"/>
      <c r="E345" s="164"/>
      <c r="F345" s="164"/>
      <c r="G345" s="164"/>
      <c r="H345" s="164"/>
      <c r="I345" s="164"/>
      <c r="J345" s="164"/>
      <c r="K345" s="164"/>
      <c r="L345" s="164"/>
      <c r="M345" s="164"/>
      <c r="N345" s="164"/>
      <c r="O345" s="164"/>
      <c r="P345" s="164"/>
      <c r="Q345" s="164"/>
      <c r="R345" s="164"/>
      <c r="S345" s="164"/>
    </row>
    <row r="346" spans="1:19" ht="14.5" x14ac:dyDescent="0.35">
      <c r="A346" s="164"/>
      <c r="B346" s="164"/>
      <c r="C346" s="164"/>
      <c r="D346" s="164"/>
      <c r="E346" s="164"/>
      <c r="F346" s="164"/>
      <c r="G346" s="164"/>
      <c r="H346" s="164"/>
      <c r="I346" s="164"/>
      <c r="J346" s="164"/>
      <c r="K346" s="164"/>
      <c r="L346" s="164"/>
      <c r="M346" s="164"/>
      <c r="N346" s="164"/>
      <c r="O346" s="164"/>
      <c r="P346" s="164"/>
      <c r="Q346" s="164"/>
      <c r="R346" s="164"/>
      <c r="S346" s="164"/>
    </row>
    <row r="347" spans="1:19" ht="14.5" x14ac:dyDescent="0.35">
      <c r="A347" s="164"/>
      <c r="B347" s="164"/>
      <c r="C347" s="164"/>
      <c r="D347" s="164"/>
      <c r="E347" s="164"/>
      <c r="F347" s="164"/>
      <c r="G347" s="164"/>
      <c r="H347" s="164"/>
      <c r="I347" s="164"/>
      <c r="J347" s="164"/>
      <c r="K347" s="164"/>
      <c r="L347" s="164"/>
      <c r="M347" s="164"/>
      <c r="N347" s="164"/>
      <c r="O347" s="164"/>
      <c r="P347" s="164"/>
      <c r="Q347" s="164"/>
      <c r="R347" s="164"/>
      <c r="S347" s="164"/>
    </row>
    <row r="348" spans="1:19" ht="14.5" x14ac:dyDescent="0.35">
      <c r="A348" s="164"/>
      <c r="B348" s="164"/>
      <c r="C348" s="164"/>
      <c r="D348" s="164"/>
      <c r="E348" s="164"/>
      <c r="F348" s="164"/>
      <c r="G348" s="164"/>
      <c r="H348" s="164"/>
      <c r="I348" s="164"/>
      <c r="J348" s="164"/>
      <c r="K348" s="164"/>
      <c r="L348" s="164"/>
      <c r="M348" s="164"/>
      <c r="N348" s="164"/>
      <c r="O348" s="164"/>
      <c r="P348" s="164"/>
      <c r="Q348" s="164"/>
      <c r="R348" s="164"/>
      <c r="S348" s="164"/>
    </row>
    <row r="349" spans="1:19" ht="14.5" x14ac:dyDescent="0.35">
      <c r="A349" s="164"/>
      <c r="B349" s="164"/>
      <c r="C349" s="164"/>
      <c r="D349" s="164"/>
      <c r="E349" s="164"/>
      <c r="F349" s="164"/>
      <c r="G349" s="164"/>
      <c r="H349" s="164"/>
      <c r="I349" s="164"/>
      <c r="J349" s="164"/>
      <c r="K349" s="164"/>
      <c r="L349" s="164"/>
      <c r="M349" s="164"/>
      <c r="N349" s="164"/>
      <c r="O349" s="164"/>
      <c r="P349" s="164"/>
      <c r="Q349" s="164"/>
      <c r="R349" s="164"/>
      <c r="S349" s="164"/>
    </row>
    <row r="350" spans="1:19" ht="14.5" x14ac:dyDescent="0.35">
      <c r="A350" s="164"/>
      <c r="B350" s="164"/>
      <c r="C350" s="164"/>
      <c r="D350" s="164"/>
      <c r="E350" s="164"/>
      <c r="F350" s="164"/>
      <c r="G350" s="164"/>
      <c r="H350" s="164"/>
      <c r="I350" s="164"/>
      <c r="J350" s="164"/>
      <c r="K350" s="164"/>
      <c r="L350" s="164"/>
      <c r="M350" s="164"/>
      <c r="N350" s="164"/>
      <c r="O350" s="164"/>
      <c r="P350" s="164"/>
      <c r="Q350" s="164"/>
      <c r="R350" s="164"/>
      <c r="S350" s="164"/>
    </row>
    <row r="351" spans="1:19" ht="14.5" x14ac:dyDescent="0.35">
      <c r="A351" s="164"/>
      <c r="B351" s="164"/>
      <c r="C351" s="164"/>
      <c r="D351" s="164"/>
      <c r="E351" s="164"/>
      <c r="F351" s="164"/>
      <c r="G351" s="164"/>
      <c r="H351" s="164"/>
      <c r="I351" s="164"/>
      <c r="J351" s="164"/>
      <c r="K351" s="164"/>
      <c r="L351" s="164"/>
      <c r="M351" s="164"/>
      <c r="N351" s="164"/>
      <c r="O351" s="164"/>
      <c r="P351" s="164"/>
      <c r="Q351" s="164"/>
      <c r="R351" s="164"/>
      <c r="S351" s="164"/>
    </row>
    <row r="352" spans="1:19" ht="14.5" x14ac:dyDescent="0.35">
      <c r="A352" s="164"/>
      <c r="B352" s="164"/>
      <c r="C352" s="164"/>
      <c r="D352" s="164"/>
      <c r="E352" s="164"/>
      <c r="F352" s="164"/>
      <c r="G352" s="164"/>
      <c r="H352" s="164"/>
      <c r="I352" s="164"/>
      <c r="J352" s="164"/>
      <c r="K352" s="164"/>
      <c r="L352" s="164"/>
      <c r="M352" s="164"/>
      <c r="N352" s="164"/>
      <c r="O352" s="164"/>
      <c r="P352" s="164"/>
      <c r="Q352" s="164"/>
      <c r="R352" s="164"/>
      <c r="S352" s="164"/>
    </row>
    <row r="353" spans="1:19" ht="14.5" x14ac:dyDescent="0.35">
      <c r="A353" s="164"/>
      <c r="B353" s="164"/>
      <c r="C353" s="164"/>
      <c r="D353" s="164"/>
      <c r="E353" s="164"/>
      <c r="F353" s="164"/>
      <c r="G353" s="164"/>
      <c r="H353" s="164"/>
      <c r="I353" s="164"/>
      <c r="J353" s="164"/>
      <c r="K353" s="164"/>
      <c r="L353" s="164"/>
      <c r="M353" s="164"/>
      <c r="N353" s="164"/>
      <c r="O353" s="164"/>
      <c r="P353" s="164"/>
      <c r="Q353" s="164"/>
      <c r="R353" s="164"/>
      <c r="S353" s="164"/>
    </row>
    <row r="354" spans="1:19" ht="14.5" x14ac:dyDescent="0.35">
      <c r="A354" s="164"/>
      <c r="B354" s="164"/>
      <c r="C354" s="164"/>
      <c r="D354" s="164"/>
      <c r="E354" s="164"/>
      <c r="F354" s="164"/>
      <c r="G354" s="164"/>
      <c r="H354" s="164"/>
      <c r="I354" s="164"/>
      <c r="J354" s="164"/>
      <c r="K354" s="164"/>
      <c r="L354" s="164"/>
      <c r="M354" s="164"/>
      <c r="N354" s="164"/>
      <c r="O354" s="164"/>
      <c r="P354" s="164"/>
      <c r="Q354" s="164"/>
      <c r="R354" s="164"/>
      <c r="S354" s="164"/>
    </row>
    <row r="355" spans="1:19" ht="14.5" x14ac:dyDescent="0.35">
      <c r="A355" s="164"/>
      <c r="B355" s="164"/>
      <c r="C355" s="164"/>
      <c r="D355" s="164"/>
      <c r="E355" s="164"/>
      <c r="F355" s="164"/>
      <c r="G355" s="164"/>
      <c r="H355" s="164"/>
      <c r="I355" s="164"/>
      <c r="J355" s="164"/>
      <c r="K355" s="164"/>
      <c r="L355" s="164"/>
      <c r="M355" s="164"/>
      <c r="N355" s="164"/>
      <c r="O355" s="164"/>
      <c r="P355" s="164"/>
      <c r="Q355" s="164"/>
      <c r="R355" s="164"/>
      <c r="S355" s="164"/>
    </row>
    <row r="356" spans="1:19" ht="14.5" x14ac:dyDescent="0.35">
      <c r="A356" s="164"/>
      <c r="B356" s="164"/>
      <c r="C356" s="164"/>
      <c r="D356" s="164"/>
      <c r="E356" s="164"/>
      <c r="F356" s="164"/>
      <c r="G356" s="164"/>
      <c r="H356" s="164"/>
      <c r="I356" s="164"/>
      <c r="J356" s="164"/>
      <c r="K356" s="164"/>
      <c r="L356" s="164"/>
      <c r="M356" s="164"/>
      <c r="N356" s="164"/>
      <c r="O356" s="164"/>
      <c r="P356" s="164"/>
      <c r="Q356" s="164"/>
      <c r="R356" s="164"/>
      <c r="S356" s="164"/>
    </row>
    <row r="357" spans="1:19" ht="14.5" x14ac:dyDescent="0.35">
      <c r="A357" s="164"/>
      <c r="B357" s="164"/>
      <c r="C357" s="164"/>
      <c r="D357" s="164"/>
      <c r="E357" s="164"/>
      <c r="F357" s="164"/>
      <c r="G357" s="164"/>
      <c r="H357" s="164"/>
      <c r="I357" s="164"/>
      <c r="J357" s="164"/>
      <c r="K357" s="164"/>
      <c r="L357" s="164"/>
      <c r="M357" s="164"/>
      <c r="N357" s="164"/>
      <c r="O357" s="164"/>
      <c r="P357" s="164"/>
      <c r="Q357" s="164"/>
      <c r="R357" s="164"/>
      <c r="S357" s="164"/>
    </row>
    <row r="358" spans="1:19" ht="14.5" x14ac:dyDescent="0.35">
      <c r="A358" s="164"/>
      <c r="B358" s="164"/>
      <c r="C358" s="164"/>
      <c r="D358" s="164"/>
      <c r="E358" s="164"/>
      <c r="F358" s="164"/>
      <c r="G358" s="164"/>
      <c r="H358" s="164"/>
      <c r="I358" s="164"/>
      <c r="J358" s="164"/>
      <c r="K358" s="164"/>
      <c r="L358" s="164"/>
      <c r="M358" s="164"/>
      <c r="N358" s="164"/>
      <c r="O358" s="164"/>
      <c r="P358" s="164"/>
      <c r="Q358" s="164"/>
      <c r="R358" s="164"/>
      <c r="S358" s="164"/>
    </row>
    <row r="359" spans="1:19" ht="14.5" x14ac:dyDescent="0.35">
      <c r="A359" s="164"/>
      <c r="B359" s="164"/>
      <c r="C359" s="164"/>
      <c r="D359" s="164"/>
      <c r="E359" s="164"/>
      <c r="F359" s="164"/>
      <c r="G359" s="164"/>
      <c r="H359" s="164"/>
      <c r="I359" s="164"/>
      <c r="J359" s="164"/>
      <c r="K359" s="164"/>
      <c r="L359" s="164"/>
      <c r="M359" s="164"/>
      <c r="N359" s="164"/>
      <c r="O359" s="164"/>
      <c r="P359" s="164"/>
      <c r="Q359" s="164"/>
      <c r="R359" s="164"/>
      <c r="S359" s="164"/>
    </row>
    <row r="360" spans="1:19" ht="14.5" x14ac:dyDescent="0.35">
      <c r="A360" s="164"/>
      <c r="B360" s="164"/>
      <c r="C360" s="164"/>
      <c r="D360" s="164"/>
      <c r="E360" s="164"/>
      <c r="F360" s="164"/>
      <c r="G360" s="164"/>
      <c r="H360" s="164"/>
      <c r="I360" s="164"/>
      <c r="J360" s="164"/>
      <c r="K360" s="164"/>
      <c r="L360" s="164"/>
      <c r="M360" s="164"/>
      <c r="N360" s="164"/>
      <c r="O360" s="164"/>
      <c r="P360" s="164"/>
      <c r="Q360" s="164"/>
      <c r="R360" s="164"/>
      <c r="S360" s="164"/>
    </row>
    <row r="361" spans="1:19" ht="14.5" x14ac:dyDescent="0.35">
      <c r="A361" s="164"/>
      <c r="B361" s="164"/>
      <c r="C361" s="164"/>
      <c r="D361" s="164"/>
      <c r="E361" s="164"/>
      <c r="F361" s="164"/>
      <c r="G361" s="164"/>
      <c r="H361" s="164"/>
      <c r="I361" s="164"/>
      <c r="J361" s="164"/>
      <c r="K361" s="164"/>
      <c r="L361" s="164"/>
      <c r="M361" s="164"/>
      <c r="N361" s="164"/>
      <c r="O361" s="164"/>
      <c r="P361" s="164"/>
      <c r="Q361" s="164"/>
      <c r="R361" s="164"/>
      <c r="S361" s="164"/>
    </row>
    <row r="362" spans="1:19" ht="14.5" x14ac:dyDescent="0.35">
      <c r="A362" s="164"/>
      <c r="B362" s="164"/>
      <c r="C362" s="164"/>
      <c r="D362" s="164"/>
      <c r="E362" s="164"/>
      <c r="F362" s="164"/>
      <c r="G362" s="164"/>
      <c r="H362" s="164"/>
      <c r="I362" s="164"/>
      <c r="J362" s="164"/>
      <c r="K362" s="164"/>
      <c r="L362" s="164"/>
      <c r="M362" s="164"/>
      <c r="N362" s="164"/>
      <c r="O362" s="164"/>
      <c r="P362" s="164"/>
      <c r="Q362" s="164"/>
      <c r="R362" s="164"/>
      <c r="S362" s="164"/>
    </row>
    <row r="363" spans="1:19" ht="14.5" x14ac:dyDescent="0.35">
      <c r="A363" s="164"/>
      <c r="B363" s="164"/>
      <c r="C363" s="164"/>
      <c r="D363" s="164"/>
      <c r="E363" s="164"/>
      <c r="F363" s="164"/>
      <c r="G363" s="164"/>
      <c r="H363" s="164"/>
      <c r="I363" s="164"/>
      <c r="J363" s="164"/>
      <c r="K363" s="164"/>
      <c r="L363" s="164"/>
      <c r="M363" s="164"/>
      <c r="N363" s="164"/>
      <c r="O363" s="164"/>
      <c r="P363" s="164"/>
      <c r="Q363" s="164"/>
      <c r="R363" s="164"/>
      <c r="S363" s="164"/>
    </row>
    <row r="364" spans="1:19" ht="14.5" x14ac:dyDescent="0.35">
      <c r="A364" s="164"/>
      <c r="B364" s="164"/>
      <c r="C364" s="164"/>
      <c r="D364" s="164"/>
      <c r="E364" s="164"/>
      <c r="F364" s="164"/>
      <c r="G364" s="164"/>
      <c r="H364" s="164"/>
      <c r="I364" s="164"/>
      <c r="J364" s="164"/>
      <c r="K364" s="164"/>
      <c r="L364" s="164"/>
      <c r="M364" s="164"/>
      <c r="N364" s="164"/>
      <c r="O364" s="164"/>
      <c r="P364" s="164"/>
      <c r="Q364" s="164"/>
      <c r="R364" s="164"/>
      <c r="S364" s="164"/>
    </row>
    <row r="365" spans="1:19" ht="14.5" x14ac:dyDescent="0.35">
      <c r="A365" s="164"/>
      <c r="B365" s="164"/>
      <c r="C365" s="164"/>
      <c r="D365" s="164"/>
      <c r="E365" s="164"/>
      <c r="F365" s="164"/>
      <c r="G365" s="164"/>
      <c r="H365" s="164"/>
      <c r="I365" s="164"/>
      <c r="J365" s="164"/>
      <c r="K365" s="164"/>
      <c r="L365" s="164"/>
      <c r="M365" s="164"/>
      <c r="N365" s="164"/>
      <c r="O365" s="164"/>
      <c r="P365" s="164"/>
      <c r="Q365" s="164"/>
      <c r="R365" s="164"/>
      <c r="S365" s="164"/>
    </row>
    <row r="366" spans="1:19" ht="14.5" x14ac:dyDescent="0.35">
      <c r="A366" s="164"/>
      <c r="B366" s="164"/>
      <c r="C366" s="164"/>
      <c r="D366" s="164"/>
      <c r="E366" s="164"/>
      <c r="F366" s="164"/>
      <c r="G366" s="164"/>
      <c r="H366" s="164"/>
      <c r="I366" s="164"/>
      <c r="J366" s="164"/>
      <c r="K366" s="164"/>
      <c r="L366" s="164"/>
      <c r="M366" s="164"/>
      <c r="N366" s="164"/>
      <c r="O366" s="164"/>
      <c r="P366" s="164"/>
      <c r="Q366" s="164"/>
      <c r="R366" s="164"/>
      <c r="S366" s="164"/>
    </row>
    <row r="367" spans="1:19" ht="14.5" x14ac:dyDescent="0.35">
      <c r="A367" s="164"/>
      <c r="B367" s="164"/>
      <c r="C367" s="164"/>
      <c r="D367" s="164"/>
      <c r="E367" s="164"/>
      <c r="F367" s="164"/>
      <c r="G367" s="164"/>
      <c r="H367" s="164"/>
      <c r="I367" s="164"/>
      <c r="J367" s="164"/>
      <c r="K367" s="164"/>
      <c r="L367" s="164"/>
      <c r="M367" s="164"/>
      <c r="N367" s="164"/>
      <c r="O367" s="164"/>
      <c r="P367" s="164"/>
      <c r="Q367" s="164"/>
      <c r="R367" s="164"/>
      <c r="S367" s="164"/>
    </row>
    <row r="368" spans="1:19" ht="14.5" x14ac:dyDescent="0.35">
      <c r="A368" s="164"/>
      <c r="B368" s="164"/>
      <c r="C368" s="164"/>
      <c r="D368" s="164"/>
      <c r="E368" s="164"/>
      <c r="F368" s="164"/>
      <c r="G368" s="164"/>
      <c r="H368" s="164"/>
      <c r="I368" s="164"/>
      <c r="J368" s="164"/>
      <c r="K368" s="164"/>
      <c r="L368" s="164"/>
      <c r="M368" s="164"/>
      <c r="N368" s="164"/>
      <c r="O368" s="164"/>
      <c r="P368" s="164"/>
      <c r="Q368" s="164"/>
      <c r="R368" s="164"/>
      <c r="S368" s="164"/>
    </row>
    <row r="369" spans="1:19" ht="14.5" x14ac:dyDescent="0.35">
      <c r="A369" s="164"/>
      <c r="B369" s="164"/>
      <c r="C369" s="164"/>
      <c r="D369" s="164"/>
      <c r="E369" s="164"/>
      <c r="F369" s="164"/>
      <c r="G369" s="164"/>
      <c r="H369" s="164"/>
      <c r="I369" s="164"/>
      <c r="J369" s="164"/>
      <c r="K369" s="164"/>
      <c r="L369" s="164"/>
      <c r="M369" s="164"/>
      <c r="N369" s="164"/>
      <c r="O369" s="164"/>
      <c r="P369" s="164"/>
      <c r="Q369" s="164"/>
      <c r="R369" s="164"/>
      <c r="S369" s="164"/>
    </row>
    <row r="370" spans="1:19" ht="14.5" x14ac:dyDescent="0.35">
      <c r="A370" s="164"/>
      <c r="B370" s="164"/>
      <c r="C370" s="164"/>
      <c r="D370" s="164"/>
      <c r="E370" s="164"/>
      <c r="F370" s="164"/>
      <c r="G370" s="164"/>
      <c r="H370" s="164"/>
      <c r="I370" s="164"/>
      <c r="J370" s="164"/>
      <c r="K370" s="164"/>
      <c r="L370" s="164"/>
      <c r="M370" s="164"/>
      <c r="N370" s="164"/>
      <c r="O370" s="164"/>
      <c r="P370" s="164"/>
      <c r="Q370" s="164"/>
      <c r="R370" s="164"/>
      <c r="S370" s="164"/>
    </row>
    <row r="371" spans="1:19" ht="14.5" x14ac:dyDescent="0.35">
      <c r="A371" s="164"/>
      <c r="B371" s="164"/>
      <c r="C371" s="164"/>
      <c r="D371" s="164"/>
      <c r="E371" s="164"/>
      <c r="F371" s="164"/>
      <c r="G371" s="164"/>
      <c r="H371" s="164"/>
      <c r="I371" s="164"/>
      <c r="J371" s="164"/>
      <c r="K371" s="164"/>
      <c r="L371" s="164"/>
      <c r="M371" s="164"/>
      <c r="N371" s="164"/>
      <c r="O371" s="164"/>
      <c r="P371" s="164"/>
      <c r="Q371" s="164"/>
      <c r="R371" s="164"/>
      <c r="S371" s="164"/>
    </row>
    <row r="372" spans="1:19" ht="14.5" x14ac:dyDescent="0.35">
      <c r="A372" s="164"/>
      <c r="B372" s="164"/>
      <c r="C372" s="164"/>
      <c r="D372" s="164"/>
      <c r="E372" s="164"/>
      <c r="F372" s="164"/>
      <c r="G372" s="164"/>
      <c r="H372" s="164"/>
      <c r="I372" s="164"/>
      <c r="J372" s="164"/>
      <c r="K372" s="164"/>
      <c r="L372" s="164"/>
      <c r="M372" s="164"/>
      <c r="N372" s="164"/>
      <c r="O372" s="164"/>
      <c r="P372" s="164"/>
      <c r="Q372" s="164"/>
      <c r="R372" s="164"/>
      <c r="S372" s="164"/>
    </row>
    <row r="373" spans="1:19" ht="14.5" x14ac:dyDescent="0.35">
      <c r="A373" s="164"/>
      <c r="B373" s="164"/>
      <c r="C373" s="164"/>
      <c r="D373" s="164"/>
      <c r="E373" s="164"/>
      <c r="F373" s="164"/>
      <c r="G373" s="164"/>
      <c r="H373" s="164"/>
      <c r="I373" s="164"/>
      <c r="J373" s="164"/>
      <c r="K373" s="164"/>
      <c r="L373" s="164"/>
      <c r="M373" s="164"/>
      <c r="N373" s="164"/>
      <c r="O373" s="164"/>
      <c r="P373" s="164"/>
      <c r="Q373" s="164"/>
      <c r="R373" s="164"/>
      <c r="S373" s="164"/>
    </row>
    <row r="374" spans="1:19" ht="14.5" x14ac:dyDescent="0.35">
      <c r="A374" s="164"/>
      <c r="B374" s="164"/>
      <c r="C374" s="164"/>
      <c r="D374" s="164"/>
      <c r="E374" s="164"/>
      <c r="F374" s="164"/>
      <c r="G374" s="164"/>
      <c r="H374" s="164"/>
      <c r="I374" s="164"/>
      <c r="J374" s="164"/>
      <c r="K374" s="164"/>
      <c r="L374" s="164"/>
      <c r="M374" s="164"/>
      <c r="N374" s="164"/>
      <c r="O374" s="164"/>
      <c r="P374" s="164"/>
      <c r="Q374" s="164"/>
      <c r="R374" s="164"/>
      <c r="S374" s="164"/>
    </row>
    <row r="375" spans="1:19" ht="14.5" x14ac:dyDescent="0.35">
      <c r="A375" s="164"/>
      <c r="B375" s="164"/>
      <c r="C375" s="164"/>
      <c r="D375" s="164"/>
      <c r="E375" s="164"/>
      <c r="F375" s="164"/>
      <c r="G375" s="164"/>
      <c r="H375" s="164"/>
      <c r="I375" s="164"/>
      <c r="J375" s="164"/>
      <c r="K375" s="164"/>
      <c r="L375" s="164"/>
      <c r="M375" s="164"/>
      <c r="N375" s="164"/>
      <c r="O375" s="164"/>
      <c r="P375" s="164"/>
      <c r="Q375" s="164"/>
      <c r="R375" s="164"/>
      <c r="S375" s="164"/>
    </row>
    <row r="376" spans="1:19" ht="14.5" x14ac:dyDescent="0.35">
      <c r="A376" s="164"/>
      <c r="B376" s="164"/>
      <c r="C376" s="164"/>
      <c r="D376" s="164"/>
      <c r="E376" s="164"/>
      <c r="F376" s="164"/>
      <c r="G376" s="164"/>
      <c r="H376" s="164"/>
      <c r="I376" s="164"/>
      <c r="J376" s="164"/>
      <c r="K376" s="164"/>
      <c r="L376" s="164"/>
      <c r="M376" s="164"/>
      <c r="N376" s="164"/>
      <c r="O376" s="164"/>
      <c r="P376" s="164"/>
      <c r="Q376" s="164"/>
      <c r="R376" s="164"/>
      <c r="S376" s="164"/>
    </row>
    <row r="377" spans="1:19" ht="14.5" x14ac:dyDescent="0.35">
      <c r="A377" s="164"/>
      <c r="B377" s="164"/>
      <c r="C377" s="164"/>
      <c r="D377" s="164"/>
      <c r="E377" s="164"/>
      <c r="F377" s="164"/>
      <c r="G377" s="164"/>
      <c r="H377" s="164"/>
      <c r="I377" s="164"/>
      <c r="J377" s="164"/>
      <c r="K377" s="164"/>
      <c r="L377" s="164"/>
      <c r="M377" s="164"/>
      <c r="N377" s="164"/>
      <c r="O377" s="164"/>
      <c r="P377" s="164"/>
      <c r="Q377" s="164"/>
      <c r="R377" s="164"/>
      <c r="S377" s="164"/>
    </row>
    <row r="378" spans="1:19" ht="14.5" x14ac:dyDescent="0.35">
      <c r="A378" s="164"/>
      <c r="B378" s="164"/>
      <c r="C378" s="164"/>
      <c r="D378" s="164"/>
      <c r="E378" s="164"/>
      <c r="F378" s="164"/>
      <c r="G378" s="164"/>
      <c r="H378" s="164"/>
      <c r="I378" s="164"/>
      <c r="J378" s="164"/>
      <c r="K378" s="164"/>
      <c r="L378" s="164"/>
      <c r="M378" s="164"/>
      <c r="N378" s="164"/>
      <c r="O378" s="164"/>
      <c r="P378" s="164"/>
      <c r="Q378" s="164"/>
      <c r="R378" s="164"/>
      <c r="S378" s="164"/>
    </row>
    <row r="379" spans="1:19" ht="14.5" x14ac:dyDescent="0.35">
      <c r="A379" s="164"/>
      <c r="B379" s="164"/>
      <c r="C379" s="164"/>
      <c r="D379" s="164"/>
      <c r="E379" s="164"/>
      <c r="F379" s="164"/>
      <c r="G379" s="164"/>
      <c r="H379" s="164"/>
      <c r="I379" s="164"/>
      <c r="J379" s="164"/>
      <c r="K379" s="164"/>
      <c r="L379" s="164"/>
      <c r="M379" s="164"/>
      <c r="N379" s="164"/>
      <c r="O379" s="164"/>
      <c r="P379" s="164"/>
      <c r="Q379" s="164"/>
      <c r="R379" s="164"/>
      <c r="S379" s="164"/>
    </row>
    <row r="380" spans="1:19" ht="14.5" x14ac:dyDescent="0.35">
      <c r="A380" s="164"/>
      <c r="B380" s="164"/>
      <c r="C380" s="164"/>
      <c r="D380" s="164"/>
      <c r="E380" s="164"/>
      <c r="F380" s="164"/>
      <c r="G380" s="164"/>
      <c r="H380" s="164"/>
      <c r="I380" s="164"/>
      <c r="J380" s="164"/>
      <c r="K380" s="164"/>
      <c r="L380" s="164"/>
      <c r="M380" s="164"/>
      <c r="N380" s="164"/>
      <c r="O380" s="164"/>
      <c r="P380" s="164"/>
      <c r="Q380" s="164"/>
      <c r="R380" s="164"/>
      <c r="S380" s="164"/>
    </row>
    <row r="381" spans="1:19" ht="14.5" x14ac:dyDescent="0.35">
      <c r="A381" s="164"/>
      <c r="B381" s="164"/>
      <c r="C381" s="164"/>
      <c r="D381" s="164"/>
      <c r="E381" s="164"/>
      <c r="F381" s="164"/>
      <c r="G381" s="164"/>
      <c r="H381" s="164"/>
      <c r="I381" s="164"/>
      <c r="J381" s="164"/>
      <c r="K381" s="164"/>
      <c r="L381" s="164"/>
      <c r="M381" s="164"/>
      <c r="N381" s="164"/>
      <c r="O381" s="164"/>
      <c r="P381" s="164"/>
      <c r="Q381" s="164"/>
      <c r="R381" s="164"/>
      <c r="S381" s="164"/>
    </row>
    <row r="382" spans="1:19" ht="14.5" x14ac:dyDescent="0.35">
      <c r="A382" s="164"/>
      <c r="B382" s="164"/>
      <c r="C382" s="164"/>
      <c r="D382" s="164"/>
      <c r="E382" s="164"/>
      <c r="F382" s="164"/>
      <c r="G382" s="164"/>
      <c r="H382" s="164"/>
      <c r="I382" s="164"/>
      <c r="J382" s="164"/>
      <c r="K382" s="164"/>
      <c r="L382" s="164"/>
      <c r="M382" s="164"/>
      <c r="N382" s="164"/>
      <c r="O382" s="164"/>
      <c r="P382" s="164"/>
      <c r="Q382" s="164"/>
      <c r="R382" s="164"/>
      <c r="S382" s="164"/>
    </row>
    <row r="383" spans="1:19" ht="14.5" x14ac:dyDescent="0.35">
      <c r="A383" s="164"/>
      <c r="B383" s="164"/>
      <c r="C383" s="164"/>
      <c r="D383" s="164"/>
      <c r="E383" s="164"/>
      <c r="F383" s="164"/>
      <c r="G383" s="164"/>
      <c r="H383" s="164"/>
      <c r="I383" s="164"/>
      <c r="J383" s="164"/>
      <c r="K383" s="164"/>
      <c r="L383" s="164"/>
      <c r="M383" s="164"/>
      <c r="N383" s="164"/>
      <c r="O383" s="164"/>
      <c r="P383" s="164"/>
      <c r="Q383" s="164"/>
      <c r="R383" s="164"/>
      <c r="S383" s="164"/>
    </row>
    <row r="384" spans="1:19" ht="14.5" x14ac:dyDescent="0.35">
      <c r="A384" s="164"/>
      <c r="B384" s="164"/>
      <c r="C384" s="164"/>
      <c r="D384" s="164"/>
      <c r="E384" s="164"/>
      <c r="F384" s="164"/>
      <c r="G384" s="164"/>
      <c r="H384" s="164"/>
      <c r="I384" s="164"/>
      <c r="J384" s="164"/>
      <c r="K384" s="164"/>
      <c r="L384" s="164"/>
      <c r="M384" s="164"/>
      <c r="N384" s="164"/>
      <c r="O384" s="164"/>
      <c r="P384" s="164"/>
      <c r="Q384" s="164"/>
      <c r="R384" s="164"/>
      <c r="S384" s="164"/>
    </row>
    <row r="385" spans="1:19" ht="14.5" x14ac:dyDescent="0.35">
      <c r="A385" s="164"/>
      <c r="B385" s="164"/>
      <c r="C385" s="164"/>
      <c r="D385" s="164"/>
      <c r="E385" s="164"/>
      <c r="F385" s="164"/>
      <c r="G385" s="164"/>
      <c r="H385" s="164"/>
      <c r="I385" s="164"/>
      <c r="J385" s="164"/>
      <c r="K385" s="164"/>
      <c r="L385" s="164"/>
      <c r="M385" s="164"/>
      <c r="N385" s="164"/>
      <c r="O385" s="164"/>
      <c r="P385" s="164"/>
      <c r="Q385" s="164"/>
      <c r="R385" s="164"/>
      <c r="S385" s="164"/>
    </row>
    <row r="386" spans="1:19" ht="14.5" x14ac:dyDescent="0.35">
      <c r="A386" s="164"/>
      <c r="B386" s="164"/>
      <c r="C386" s="164"/>
      <c r="D386" s="164"/>
      <c r="E386" s="164"/>
      <c r="F386" s="164"/>
      <c r="G386" s="164"/>
      <c r="H386" s="164"/>
      <c r="I386" s="164"/>
      <c r="J386" s="164"/>
      <c r="K386" s="164"/>
      <c r="L386" s="164"/>
      <c r="M386" s="164"/>
      <c r="N386" s="164"/>
      <c r="O386" s="164"/>
      <c r="P386" s="164"/>
      <c r="Q386" s="164"/>
      <c r="R386" s="164"/>
      <c r="S386" s="164"/>
    </row>
    <row r="387" spans="1:19" ht="14.5" x14ac:dyDescent="0.35">
      <c r="A387" s="164"/>
      <c r="B387" s="164"/>
      <c r="C387" s="164"/>
      <c r="D387" s="164"/>
      <c r="E387" s="164"/>
      <c r="F387" s="164"/>
      <c r="G387" s="164"/>
      <c r="H387" s="164"/>
      <c r="I387" s="164"/>
      <c r="J387" s="164"/>
      <c r="K387" s="164"/>
      <c r="L387" s="164"/>
      <c r="M387" s="164"/>
      <c r="N387" s="164"/>
      <c r="O387" s="164"/>
      <c r="P387" s="164"/>
      <c r="Q387" s="164"/>
      <c r="R387" s="164"/>
      <c r="S387" s="164"/>
    </row>
    <row r="388" spans="1:19" ht="14.5" x14ac:dyDescent="0.35">
      <c r="A388" s="164"/>
      <c r="B388" s="164"/>
      <c r="C388" s="164"/>
      <c r="D388" s="164"/>
      <c r="E388" s="164"/>
      <c r="F388" s="164"/>
      <c r="G388" s="164"/>
      <c r="H388" s="164"/>
      <c r="I388" s="164"/>
      <c r="J388" s="164"/>
      <c r="K388" s="164"/>
      <c r="L388" s="164"/>
      <c r="M388" s="164"/>
      <c r="N388" s="164"/>
      <c r="O388" s="164"/>
      <c r="P388" s="164"/>
      <c r="Q388" s="164"/>
      <c r="R388" s="164"/>
      <c r="S388" s="164"/>
    </row>
    <row r="389" spans="1:19" ht="14.5" x14ac:dyDescent="0.35">
      <c r="A389" s="164"/>
      <c r="B389" s="164"/>
      <c r="C389" s="164"/>
      <c r="D389" s="164"/>
      <c r="E389" s="164"/>
      <c r="F389" s="164"/>
      <c r="G389" s="164"/>
      <c r="H389" s="164"/>
      <c r="I389" s="164"/>
      <c r="J389" s="164"/>
      <c r="K389" s="164"/>
      <c r="L389" s="164"/>
      <c r="M389" s="164"/>
      <c r="N389" s="164"/>
      <c r="O389" s="164"/>
      <c r="P389" s="164"/>
      <c r="Q389" s="164"/>
      <c r="R389" s="164"/>
      <c r="S389" s="164"/>
    </row>
    <row r="390" spans="1:19" ht="14.5" x14ac:dyDescent="0.35">
      <c r="A390" s="164"/>
      <c r="B390" s="164"/>
      <c r="C390" s="164"/>
      <c r="D390" s="164"/>
      <c r="E390" s="164"/>
      <c r="F390" s="164"/>
      <c r="G390" s="164"/>
      <c r="H390" s="164"/>
      <c r="I390" s="164"/>
      <c r="J390" s="164"/>
      <c r="K390" s="164"/>
      <c r="L390" s="164"/>
      <c r="M390" s="164"/>
      <c r="N390" s="164"/>
      <c r="O390" s="164"/>
      <c r="P390" s="164"/>
      <c r="Q390" s="164"/>
      <c r="R390" s="164"/>
      <c r="S390" s="164"/>
    </row>
    <row r="391" spans="1:19" ht="14.5" x14ac:dyDescent="0.35">
      <c r="A391" s="164"/>
      <c r="B391" s="164"/>
      <c r="C391" s="164"/>
      <c r="D391" s="164"/>
      <c r="E391" s="164"/>
      <c r="F391" s="164"/>
      <c r="G391" s="164"/>
      <c r="H391" s="164"/>
      <c r="I391" s="164"/>
      <c r="J391" s="164"/>
      <c r="K391" s="164"/>
      <c r="L391" s="164"/>
      <c r="M391" s="164"/>
      <c r="N391" s="164"/>
      <c r="O391" s="164"/>
      <c r="P391" s="164"/>
      <c r="Q391" s="164"/>
      <c r="R391" s="164"/>
      <c r="S391" s="164"/>
    </row>
    <row r="392" spans="1:19" ht="14.5" x14ac:dyDescent="0.35">
      <c r="A392" s="164"/>
      <c r="B392" s="164"/>
      <c r="C392" s="164"/>
      <c r="D392" s="164"/>
      <c r="E392" s="164"/>
      <c r="F392" s="164"/>
      <c r="G392" s="164"/>
      <c r="H392" s="164"/>
      <c r="I392" s="164"/>
      <c r="J392" s="164"/>
      <c r="K392" s="164"/>
      <c r="L392" s="164"/>
      <c r="M392" s="164"/>
      <c r="N392" s="164"/>
      <c r="O392" s="164"/>
      <c r="P392" s="164"/>
      <c r="Q392" s="164"/>
      <c r="R392" s="164"/>
      <c r="S392" s="164"/>
    </row>
    <row r="393" spans="1:19" ht="14.5" x14ac:dyDescent="0.35">
      <c r="A393" s="164"/>
      <c r="B393" s="164"/>
      <c r="C393" s="164"/>
      <c r="D393" s="164"/>
      <c r="E393" s="164"/>
      <c r="F393" s="164"/>
      <c r="G393" s="164"/>
      <c r="H393" s="164"/>
      <c r="I393" s="164"/>
      <c r="J393" s="164"/>
      <c r="K393" s="164"/>
      <c r="L393" s="164"/>
      <c r="M393" s="164"/>
      <c r="N393" s="164"/>
      <c r="O393" s="164"/>
      <c r="P393" s="164"/>
      <c r="Q393" s="164"/>
      <c r="R393" s="164"/>
      <c r="S393" s="164"/>
    </row>
    <row r="394" spans="1:19" ht="14.5" x14ac:dyDescent="0.35">
      <c r="A394" s="164"/>
      <c r="B394" s="164"/>
      <c r="C394" s="164"/>
      <c r="D394" s="164"/>
      <c r="E394" s="164"/>
      <c r="F394" s="164"/>
      <c r="G394" s="164"/>
      <c r="H394" s="164"/>
      <c r="I394" s="164"/>
      <c r="J394" s="164"/>
      <c r="K394" s="164"/>
      <c r="L394" s="164"/>
      <c r="M394" s="164"/>
      <c r="N394" s="164"/>
      <c r="O394" s="164"/>
      <c r="P394" s="164"/>
      <c r="Q394" s="164"/>
      <c r="R394" s="164"/>
      <c r="S394" s="164"/>
    </row>
    <row r="395" spans="1:19" ht="14.5" x14ac:dyDescent="0.35">
      <c r="A395" s="164"/>
      <c r="B395" s="164"/>
      <c r="C395" s="164"/>
      <c r="D395" s="164"/>
      <c r="E395" s="164"/>
      <c r="F395" s="164"/>
      <c r="G395" s="164"/>
      <c r="H395" s="164"/>
      <c r="I395" s="164"/>
      <c r="J395" s="164"/>
      <c r="K395" s="164"/>
      <c r="L395" s="164"/>
      <c r="M395" s="164"/>
      <c r="N395" s="164"/>
      <c r="O395" s="164"/>
      <c r="P395" s="164"/>
      <c r="Q395" s="164"/>
      <c r="R395" s="164"/>
      <c r="S395" s="164"/>
    </row>
    <row r="396" spans="1:19" ht="14.5" x14ac:dyDescent="0.35">
      <c r="A396" s="164"/>
      <c r="B396" s="164"/>
      <c r="C396" s="164"/>
      <c r="D396" s="164"/>
      <c r="E396" s="164"/>
      <c r="F396" s="164"/>
      <c r="G396" s="164"/>
      <c r="H396" s="164"/>
      <c r="I396" s="164"/>
      <c r="J396" s="164"/>
      <c r="K396" s="164"/>
      <c r="L396" s="164"/>
      <c r="M396" s="164"/>
      <c r="N396" s="164"/>
      <c r="O396" s="164"/>
      <c r="P396" s="164"/>
      <c r="Q396" s="164"/>
      <c r="R396" s="164"/>
      <c r="S396" s="164"/>
    </row>
    <row r="397" spans="1:19" ht="14.5" x14ac:dyDescent="0.35">
      <c r="A397" s="164"/>
      <c r="B397" s="164"/>
      <c r="C397" s="164"/>
      <c r="D397" s="164"/>
      <c r="E397" s="164"/>
      <c r="F397" s="164"/>
      <c r="G397" s="164"/>
      <c r="H397" s="164"/>
      <c r="I397" s="164"/>
      <c r="J397" s="164"/>
      <c r="K397" s="164"/>
      <c r="L397" s="164"/>
      <c r="M397" s="164"/>
      <c r="N397" s="164"/>
      <c r="O397" s="164"/>
      <c r="P397" s="164"/>
      <c r="Q397" s="164"/>
      <c r="R397" s="164"/>
      <c r="S397" s="164"/>
    </row>
    <row r="398" spans="1:19" ht="14.5" x14ac:dyDescent="0.35">
      <c r="A398" s="164"/>
      <c r="B398" s="164"/>
      <c r="C398" s="164"/>
      <c r="D398" s="164"/>
      <c r="E398" s="164"/>
      <c r="F398" s="164"/>
      <c r="G398" s="164"/>
      <c r="H398" s="164"/>
      <c r="I398" s="164"/>
      <c r="J398" s="164"/>
      <c r="K398" s="164"/>
      <c r="L398" s="164"/>
      <c r="M398" s="164"/>
      <c r="N398" s="164"/>
      <c r="O398" s="164"/>
      <c r="P398" s="164"/>
      <c r="Q398" s="164"/>
      <c r="R398" s="164"/>
      <c r="S398" s="164"/>
    </row>
    <row r="399" spans="1:19" ht="14.5" x14ac:dyDescent="0.35">
      <c r="A399" s="164"/>
      <c r="B399" s="164"/>
      <c r="C399" s="164"/>
      <c r="D399" s="164"/>
      <c r="E399" s="164"/>
      <c r="F399" s="164"/>
      <c r="G399" s="164"/>
      <c r="H399" s="164"/>
      <c r="I399" s="164"/>
      <c r="J399" s="164"/>
      <c r="K399" s="164"/>
      <c r="L399" s="164"/>
      <c r="M399" s="164"/>
      <c r="N399" s="164"/>
      <c r="O399" s="164"/>
      <c r="P399" s="164"/>
      <c r="Q399" s="164"/>
      <c r="R399" s="164"/>
      <c r="S399" s="164"/>
    </row>
    <row r="400" spans="1:19" ht="14.5" x14ac:dyDescent="0.35">
      <c r="A400" s="164"/>
      <c r="B400" s="164"/>
      <c r="C400" s="164"/>
      <c r="D400" s="164"/>
      <c r="E400" s="164"/>
      <c r="F400" s="164"/>
      <c r="G400" s="164"/>
      <c r="H400" s="164"/>
      <c r="I400" s="164"/>
      <c r="J400" s="164"/>
      <c r="K400" s="164"/>
      <c r="L400" s="164"/>
      <c r="M400" s="164"/>
      <c r="N400" s="164"/>
      <c r="O400" s="164"/>
      <c r="P400" s="164"/>
      <c r="Q400" s="164"/>
      <c r="R400" s="164"/>
      <c r="S400" s="164"/>
    </row>
    <row r="401" spans="1:19" ht="14.5" x14ac:dyDescent="0.35">
      <c r="A401" s="164"/>
      <c r="B401" s="164"/>
      <c r="C401" s="164"/>
      <c r="D401" s="164"/>
      <c r="E401" s="164"/>
      <c r="F401" s="164"/>
      <c r="G401" s="164"/>
      <c r="H401" s="164"/>
      <c r="I401" s="164"/>
      <c r="J401" s="164"/>
      <c r="K401" s="164"/>
      <c r="L401" s="164"/>
      <c r="M401" s="164"/>
      <c r="N401" s="164"/>
      <c r="O401" s="164"/>
      <c r="P401" s="164"/>
      <c r="Q401" s="164"/>
      <c r="R401" s="164"/>
      <c r="S401" s="164"/>
    </row>
    <row r="402" spans="1:19" ht="14.5" x14ac:dyDescent="0.35">
      <c r="A402" s="164"/>
      <c r="B402" s="164"/>
      <c r="C402" s="164"/>
      <c r="D402" s="164"/>
      <c r="E402" s="164"/>
      <c r="F402" s="164"/>
      <c r="G402" s="164"/>
      <c r="H402" s="164"/>
      <c r="I402" s="164"/>
      <c r="J402" s="164"/>
      <c r="K402" s="164"/>
      <c r="L402" s="164"/>
      <c r="M402" s="164"/>
      <c r="N402" s="164"/>
      <c r="O402" s="164"/>
      <c r="P402" s="164"/>
      <c r="Q402" s="164"/>
      <c r="R402" s="164"/>
      <c r="S402" s="164"/>
    </row>
    <row r="403" spans="1:19" ht="14.5" x14ac:dyDescent="0.35">
      <c r="A403" s="164"/>
      <c r="B403" s="164"/>
      <c r="C403" s="164"/>
      <c r="D403" s="164"/>
      <c r="E403" s="164"/>
      <c r="F403" s="164"/>
      <c r="G403" s="164"/>
      <c r="H403" s="164"/>
      <c r="I403" s="164"/>
      <c r="J403" s="164"/>
      <c r="K403" s="164"/>
      <c r="L403" s="164"/>
      <c r="M403" s="164"/>
      <c r="N403" s="164"/>
      <c r="O403" s="164"/>
      <c r="P403" s="164"/>
      <c r="Q403" s="164"/>
      <c r="R403" s="164"/>
      <c r="S403" s="164"/>
    </row>
    <row r="404" spans="1:19" ht="14.5" x14ac:dyDescent="0.35">
      <c r="A404" s="164"/>
      <c r="B404" s="164"/>
      <c r="C404" s="164"/>
      <c r="D404" s="164"/>
      <c r="E404" s="164"/>
      <c r="F404" s="164"/>
      <c r="G404" s="164"/>
      <c r="H404" s="164"/>
      <c r="I404" s="164"/>
      <c r="J404" s="164"/>
      <c r="K404" s="164"/>
      <c r="L404" s="164"/>
      <c r="M404" s="164"/>
      <c r="N404" s="164"/>
      <c r="O404" s="164"/>
      <c r="P404" s="164"/>
      <c r="Q404" s="164"/>
      <c r="R404" s="164"/>
      <c r="S404" s="164"/>
    </row>
    <row r="405" spans="1:19" ht="14.5" x14ac:dyDescent="0.35">
      <c r="A405" s="164"/>
      <c r="B405" s="164"/>
      <c r="C405" s="164"/>
      <c r="D405" s="164"/>
      <c r="E405" s="164"/>
      <c r="F405" s="164"/>
      <c r="G405" s="164"/>
      <c r="H405" s="164"/>
      <c r="I405" s="164"/>
      <c r="J405" s="164"/>
      <c r="K405" s="164"/>
      <c r="L405" s="164"/>
      <c r="M405" s="164"/>
      <c r="N405" s="164"/>
      <c r="O405" s="164"/>
      <c r="P405" s="164"/>
      <c r="Q405" s="164"/>
      <c r="R405" s="164"/>
      <c r="S405" s="164"/>
    </row>
    <row r="406" spans="1:19" ht="14.5" x14ac:dyDescent="0.35">
      <c r="A406" s="164"/>
      <c r="B406" s="164"/>
      <c r="C406" s="164"/>
      <c r="D406" s="164"/>
      <c r="E406" s="164"/>
      <c r="F406" s="164"/>
      <c r="G406" s="164"/>
      <c r="H406" s="164"/>
      <c r="I406" s="164"/>
      <c r="J406" s="164"/>
      <c r="K406" s="164"/>
      <c r="L406" s="164"/>
      <c r="M406" s="164"/>
      <c r="N406" s="164"/>
      <c r="O406" s="164"/>
      <c r="P406" s="164"/>
      <c r="Q406" s="164"/>
      <c r="R406" s="164"/>
      <c r="S406" s="164"/>
    </row>
    <row r="407" spans="1:19" ht="14.5" x14ac:dyDescent="0.35">
      <c r="A407" s="164"/>
      <c r="B407" s="164"/>
      <c r="C407" s="164"/>
      <c r="D407" s="164"/>
      <c r="E407" s="164"/>
      <c r="F407" s="164"/>
      <c r="G407" s="164"/>
      <c r="H407" s="164"/>
      <c r="I407" s="164"/>
      <c r="J407" s="164"/>
      <c r="K407" s="164"/>
      <c r="L407" s="164"/>
      <c r="M407" s="164"/>
      <c r="N407" s="164"/>
      <c r="O407" s="164"/>
      <c r="P407" s="164"/>
      <c r="Q407" s="164"/>
      <c r="R407" s="164"/>
      <c r="S407" s="164"/>
    </row>
    <row r="408" spans="1:19" ht="14.5" x14ac:dyDescent="0.35">
      <c r="A408" s="164"/>
      <c r="B408" s="164"/>
      <c r="C408" s="164"/>
      <c r="D408" s="164"/>
      <c r="E408" s="164"/>
      <c r="F408" s="164"/>
      <c r="G408" s="164"/>
      <c r="H408" s="164"/>
      <c r="I408" s="164"/>
      <c r="J408" s="164"/>
      <c r="K408" s="164"/>
      <c r="L408" s="164"/>
      <c r="M408" s="164"/>
      <c r="N408" s="164"/>
      <c r="O408" s="164"/>
      <c r="P408" s="164"/>
      <c r="Q408" s="164"/>
      <c r="R408" s="164"/>
      <c r="S408" s="164"/>
    </row>
    <row r="409" spans="1:19" ht="14.5" x14ac:dyDescent="0.35">
      <c r="A409" s="164"/>
      <c r="B409" s="164"/>
      <c r="C409" s="164"/>
      <c r="D409" s="164"/>
      <c r="E409" s="164"/>
      <c r="F409" s="164"/>
      <c r="G409" s="164"/>
      <c r="H409" s="164"/>
      <c r="I409" s="164"/>
      <c r="J409" s="164"/>
      <c r="K409" s="164"/>
      <c r="L409" s="164"/>
      <c r="M409" s="164"/>
      <c r="N409" s="164"/>
      <c r="O409" s="164"/>
      <c r="P409" s="164"/>
      <c r="Q409" s="164"/>
      <c r="R409" s="164"/>
      <c r="S409" s="164"/>
    </row>
    <row r="410" spans="1:19" ht="14.5" x14ac:dyDescent="0.35">
      <c r="A410" s="164"/>
      <c r="B410" s="164"/>
      <c r="C410" s="164"/>
      <c r="D410" s="164"/>
      <c r="E410" s="164"/>
      <c r="F410" s="164"/>
      <c r="G410" s="164"/>
      <c r="H410" s="164"/>
      <c r="I410" s="164"/>
      <c r="J410" s="164"/>
      <c r="K410" s="164"/>
      <c r="L410" s="164"/>
      <c r="M410" s="164"/>
      <c r="N410" s="164"/>
      <c r="O410" s="164"/>
      <c r="P410" s="164"/>
      <c r="Q410" s="164"/>
      <c r="R410" s="164"/>
      <c r="S410" s="164"/>
    </row>
    <row r="411" spans="1:19" ht="14.5" x14ac:dyDescent="0.35">
      <c r="A411" s="164"/>
      <c r="B411" s="164"/>
      <c r="C411" s="164"/>
      <c r="D411" s="164"/>
      <c r="E411" s="164"/>
      <c r="F411" s="164"/>
      <c r="G411" s="164"/>
      <c r="H411" s="164"/>
      <c r="I411" s="164"/>
      <c r="J411" s="164"/>
      <c r="K411" s="164"/>
      <c r="L411" s="164"/>
      <c r="M411" s="164"/>
      <c r="N411" s="164"/>
      <c r="O411" s="164"/>
      <c r="P411" s="164"/>
      <c r="Q411" s="164"/>
      <c r="R411" s="164"/>
      <c r="S411" s="164"/>
    </row>
    <row r="412" spans="1:19" ht="14.5" x14ac:dyDescent="0.35">
      <c r="A412" s="164"/>
      <c r="B412" s="164"/>
      <c r="C412" s="164"/>
      <c r="D412" s="164"/>
      <c r="E412" s="164"/>
      <c r="F412" s="164"/>
      <c r="G412" s="164"/>
      <c r="H412" s="164"/>
      <c r="I412" s="164"/>
      <c r="J412" s="164"/>
      <c r="K412" s="164"/>
      <c r="L412" s="164"/>
      <c r="M412" s="164"/>
      <c r="N412" s="164"/>
      <c r="O412" s="164"/>
      <c r="P412" s="164"/>
      <c r="Q412" s="164"/>
      <c r="R412" s="164"/>
      <c r="S412" s="164"/>
    </row>
    <row r="413" spans="1:19" ht="14.5" x14ac:dyDescent="0.35">
      <c r="A413" s="164"/>
      <c r="B413" s="164"/>
      <c r="C413" s="164"/>
      <c r="D413" s="164"/>
      <c r="E413" s="164"/>
      <c r="F413" s="164"/>
      <c r="G413" s="164"/>
      <c r="H413" s="164"/>
      <c r="I413" s="164"/>
      <c r="J413" s="164"/>
      <c r="K413" s="164"/>
      <c r="L413" s="164"/>
      <c r="M413" s="164"/>
      <c r="N413" s="164"/>
      <c r="O413" s="164"/>
      <c r="P413" s="164"/>
      <c r="Q413" s="164"/>
      <c r="R413" s="164"/>
      <c r="S413" s="164"/>
    </row>
    <row r="414" spans="1:19" ht="14.5" x14ac:dyDescent="0.35">
      <c r="A414" s="164"/>
      <c r="B414" s="164"/>
      <c r="C414" s="164"/>
      <c r="D414" s="164"/>
      <c r="E414" s="164"/>
      <c r="F414" s="164"/>
      <c r="G414" s="164"/>
      <c r="H414" s="164"/>
      <c r="I414" s="164"/>
      <c r="J414" s="164"/>
      <c r="K414" s="164"/>
      <c r="L414" s="164"/>
      <c r="M414" s="164"/>
      <c r="N414" s="164"/>
      <c r="O414" s="164"/>
      <c r="P414" s="164"/>
      <c r="Q414" s="164"/>
      <c r="R414" s="164"/>
      <c r="S414" s="164"/>
    </row>
    <row r="415" spans="1:19" ht="14.5" x14ac:dyDescent="0.35">
      <c r="A415" s="164"/>
      <c r="B415" s="164"/>
      <c r="C415" s="164"/>
      <c r="D415" s="164"/>
      <c r="E415" s="164"/>
      <c r="F415" s="164"/>
      <c r="G415" s="164"/>
      <c r="H415" s="164"/>
      <c r="I415" s="164"/>
      <c r="J415" s="164"/>
      <c r="K415" s="164"/>
      <c r="L415" s="164"/>
      <c r="M415" s="164"/>
      <c r="N415" s="164"/>
      <c r="O415" s="164"/>
      <c r="P415" s="164"/>
      <c r="Q415" s="164"/>
      <c r="R415" s="164"/>
      <c r="S415" s="164"/>
    </row>
    <row r="416" spans="1:19" ht="14.5" x14ac:dyDescent="0.35">
      <c r="A416" s="164"/>
      <c r="B416" s="164"/>
      <c r="C416" s="164"/>
      <c r="D416" s="164"/>
      <c r="E416" s="164"/>
      <c r="F416" s="164"/>
      <c r="G416" s="164"/>
      <c r="H416" s="164"/>
      <c r="I416" s="164"/>
      <c r="J416" s="164"/>
      <c r="K416" s="164"/>
      <c r="L416" s="164"/>
      <c r="M416" s="164"/>
      <c r="N416" s="164"/>
      <c r="O416" s="164"/>
      <c r="P416" s="164"/>
      <c r="Q416" s="164"/>
      <c r="R416" s="164"/>
      <c r="S416" s="164"/>
    </row>
    <row r="417" spans="1:19" ht="14.5" x14ac:dyDescent="0.35">
      <c r="A417" s="164"/>
      <c r="B417" s="164"/>
      <c r="C417" s="164"/>
      <c r="D417" s="164"/>
      <c r="E417" s="164"/>
      <c r="F417" s="164"/>
      <c r="G417" s="164"/>
      <c r="H417" s="164"/>
      <c r="I417" s="164"/>
      <c r="J417" s="164"/>
      <c r="K417" s="164"/>
      <c r="L417" s="164"/>
      <c r="M417" s="164"/>
      <c r="N417" s="164"/>
      <c r="O417" s="164"/>
      <c r="P417" s="164"/>
      <c r="Q417" s="164"/>
      <c r="R417" s="164"/>
      <c r="S417" s="164"/>
    </row>
    <row r="418" spans="1:19" ht="14.5" x14ac:dyDescent="0.35">
      <c r="A418" s="164"/>
      <c r="B418" s="164"/>
      <c r="C418" s="164"/>
      <c r="D418" s="164"/>
      <c r="E418" s="164"/>
      <c r="F418" s="164"/>
      <c r="G418" s="164"/>
      <c r="H418" s="164"/>
      <c r="I418" s="164"/>
      <c r="J418" s="164"/>
      <c r="K418" s="164"/>
      <c r="L418" s="164"/>
      <c r="M418" s="164"/>
      <c r="N418" s="164"/>
      <c r="O418" s="164"/>
      <c r="P418" s="164"/>
      <c r="Q418" s="164"/>
      <c r="R418" s="164"/>
      <c r="S418" s="164"/>
    </row>
    <row r="419" spans="1:19" ht="14.5" x14ac:dyDescent="0.35">
      <c r="A419" s="164"/>
      <c r="B419" s="164"/>
      <c r="C419" s="164"/>
      <c r="D419" s="164"/>
      <c r="E419" s="164"/>
      <c r="F419" s="164"/>
      <c r="G419" s="164"/>
      <c r="H419" s="164"/>
      <c r="I419" s="164"/>
      <c r="J419" s="164"/>
      <c r="K419" s="164"/>
      <c r="L419" s="164"/>
      <c r="M419" s="164"/>
      <c r="N419" s="164"/>
      <c r="O419" s="164"/>
      <c r="P419" s="164"/>
      <c r="Q419" s="164"/>
      <c r="R419" s="164"/>
      <c r="S419" s="164"/>
    </row>
    <row r="420" spans="1:19" ht="14.5" x14ac:dyDescent="0.35">
      <c r="A420" s="164"/>
      <c r="B420" s="164"/>
      <c r="C420" s="164"/>
      <c r="D420" s="164"/>
      <c r="E420" s="164"/>
      <c r="F420" s="164"/>
      <c r="G420" s="164"/>
      <c r="H420" s="164"/>
      <c r="I420" s="164"/>
      <c r="J420" s="164"/>
      <c r="K420" s="164"/>
      <c r="L420" s="164"/>
      <c r="M420" s="164"/>
      <c r="N420" s="164"/>
      <c r="O420" s="164"/>
      <c r="P420" s="164"/>
      <c r="Q420" s="164"/>
      <c r="R420" s="164"/>
      <c r="S420" s="164"/>
    </row>
    <row r="421" spans="1:19" ht="14.5" x14ac:dyDescent="0.35">
      <c r="A421" s="164"/>
      <c r="B421" s="164"/>
      <c r="C421" s="164"/>
      <c r="D421" s="164"/>
      <c r="E421" s="164"/>
      <c r="F421" s="164"/>
      <c r="G421" s="164"/>
      <c r="H421" s="164"/>
      <c r="I421" s="164"/>
      <c r="J421" s="164"/>
      <c r="K421" s="164"/>
      <c r="L421" s="164"/>
      <c r="M421" s="164"/>
      <c r="N421" s="164"/>
      <c r="O421" s="164"/>
      <c r="P421" s="164"/>
      <c r="Q421" s="164"/>
      <c r="R421" s="164"/>
      <c r="S421" s="164"/>
    </row>
    <row r="422" spans="1:19" ht="14.5" x14ac:dyDescent="0.35">
      <c r="A422" s="164"/>
      <c r="B422" s="164"/>
      <c r="C422" s="164"/>
      <c r="D422" s="164"/>
      <c r="E422" s="164"/>
      <c r="F422" s="164"/>
      <c r="G422" s="164"/>
      <c r="H422" s="164"/>
      <c r="I422" s="164"/>
      <c r="J422" s="164"/>
      <c r="K422" s="164"/>
      <c r="L422" s="164"/>
      <c r="M422" s="164"/>
      <c r="N422" s="164"/>
      <c r="O422" s="164"/>
      <c r="P422" s="164"/>
      <c r="Q422" s="164"/>
      <c r="R422" s="164"/>
      <c r="S422" s="164"/>
    </row>
    <row r="423" spans="1:19" ht="14.5" x14ac:dyDescent="0.35">
      <c r="A423" s="164"/>
      <c r="B423" s="164"/>
      <c r="C423" s="164"/>
      <c r="D423" s="164"/>
      <c r="E423" s="164"/>
      <c r="F423" s="164"/>
      <c r="G423" s="164"/>
      <c r="H423" s="164"/>
      <c r="I423" s="164"/>
      <c r="J423" s="164"/>
      <c r="K423" s="164"/>
      <c r="L423" s="164"/>
      <c r="M423" s="164"/>
      <c r="N423" s="164"/>
      <c r="O423" s="164"/>
      <c r="P423" s="164"/>
      <c r="Q423" s="164"/>
      <c r="R423" s="164"/>
      <c r="S423" s="164"/>
    </row>
    <row r="424" spans="1:19" ht="14.5" x14ac:dyDescent="0.35">
      <c r="A424" s="164"/>
      <c r="B424" s="164"/>
      <c r="C424" s="164"/>
      <c r="D424" s="164"/>
      <c r="E424" s="164"/>
      <c r="F424" s="164"/>
      <c r="G424" s="164"/>
      <c r="H424" s="164"/>
      <c r="I424" s="164"/>
      <c r="J424" s="164"/>
      <c r="K424" s="164"/>
      <c r="L424" s="164"/>
      <c r="M424" s="164"/>
      <c r="N424" s="164"/>
      <c r="O424" s="164"/>
      <c r="P424" s="164"/>
      <c r="Q424" s="164"/>
      <c r="R424" s="164"/>
      <c r="S424" s="164"/>
    </row>
    <row r="425" spans="1:19" ht="14.5" x14ac:dyDescent="0.35">
      <c r="A425" s="164"/>
      <c r="B425" s="164"/>
      <c r="C425" s="164"/>
      <c r="D425" s="164"/>
      <c r="E425" s="164"/>
      <c r="F425" s="164"/>
      <c r="G425" s="164"/>
      <c r="H425" s="164"/>
      <c r="I425" s="164"/>
      <c r="J425" s="164"/>
      <c r="K425" s="164"/>
      <c r="L425" s="164"/>
      <c r="M425" s="164"/>
      <c r="N425" s="164"/>
      <c r="O425" s="164"/>
      <c r="P425" s="164"/>
      <c r="Q425" s="164"/>
      <c r="R425" s="164"/>
      <c r="S425" s="164"/>
    </row>
    <row r="426" spans="1:19" ht="14.5" x14ac:dyDescent="0.35">
      <c r="A426" s="164"/>
      <c r="B426" s="164"/>
      <c r="C426" s="164"/>
      <c r="D426" s="164"/>
      <c r="E426" s="164"/>
      <c r="F426" s="164"/>
      <c r="G426" s="164"/>
      <c r="H426" s="164"/>
      <c r="I426" s="164"/>
      <c r="J426" s="164"/>
      <c r="K426" s="164"/>
      <c r="L426" s="164"/>
      <c r="M426" s="164"/>
      <c r="N426" s="164"/>
      <c r="O426" s="164"/>
      <c r="P426" s="164"/>
      <c r="Q426" s="164"/>
      <c r="R426" s="164"/>
      <c r="S426" s="164"/>
    </row>
    <row r="427" spans="1:19" ht="14.5" x14ac:dyDescent="0.35">
      <c r="A427" s="164"/>
      <c r="B427" s="164"/>
      <c r="C427" s="164"/>
      <c r="D427" s="164"/>
      <c r="E427" s="164"/>
      <c r="F427" s="164"/>
      <c r="G427" s="164"/>
      <c r="H427" s="164"/>
      <c r="I427" s="164"/>
      <c r="J427" s="164"/>
      <c r="K427" s="164"/>
      <c r="L427" s="164"/>
      <c r="M427" s="164"/>
      <c r="N427" s="164"/>
      <c r="O427" s="164"/>
      <c r="P427" s="164"/>
      <c r="Q427" s="164"/>
      <c r="R427" s="164"/>
      <c r="S427" s="164"/>
    </row>
    <row r="428" spans="1:19" ht="14.5" x14ac:dyDescent="0.35">
      <c r="A428" s="164"/>
      <c r="B428" s="164"/>
      <c r="C428" s="164"/>
      <c r="D428" s="164"/>
      <c r="E428" s="164"/>
      <c r="F428" s="164"/>
      <c r="G428" s="164"/>
      <c r="H428" s="164"/>
      <c r="I428" s="164"/>
      <c r="J428" s="164"/>
      <c r="K428" s="164"/>
      <c r="L428" s="164"/>
      <c r="M428" s="164"/>
      <c r="N428" s="164"/>
      <c r="O428" s="164"/>
      <c r="P428" s="164"/>
      <c r="Q428" s="164"/>
      <c r="R428" s="164"/>
      <c r="S428" s="164"/>
    </row>
    <row r="429" spans="1:19" ht="14.5" x14ac:dyDescent="0.35">
      <c r="A429" s="164"/>
      <c r="B429" s="164"/>
      <c r="C429" s="164"/>
      <c r="D429" s="164"/>
      <c r="E429" s="164"/>
      <c r="F429" s="164"/>
      <c r="G429" s="164"/>
      <c r="H429" s="164"/>
      <c r="I429" s="164"/>
      <c r="J429" s="164"/>
      <c r="K429" s="164"/>
      <c r="L429" s="164"/>
      <c r="M429" s="164"/>
      <c r="N429" s="164"/>
      <c r="O429" s="164"/>
      <c r="P429" s="164"/>
      <c r="Q429" s="164"/>
      <c r="R429" s="164"/>
      <c r="S429" s="164"/>
    </row>
    <row r="430" spans="1:19" ht="14.5" x14ac:dyDescent="0.35">
      <c r="A430" s="164"/>
      <c r="B430" s="164"/>
      <c r="C430" s="164"/>
      <c r="D430" s="164"/>
      <c r="E430" s="164"/>
      <c r="F430" s="164"/>
      <c r="G430" s="164"/>
      <c r="H430" s="164"/>
      <c r="I430" s="164"/>
      <c r="J430" s="164"/>
      <c r="K430" s="164"/>
      <c r="L430" s="164"/>
      <c r="M430" s="164"/>
      <c r="N430" s="164"/>
      <c r="O430" s="164"/>
      <c r="P430" s="164"/>
      <c r="Q430" s="164"/>
      <c r="R430" s="164"/>
      <c r="S430" s="164"/>
    </row>
    <row r="431" spans="1:19" ht="14.5" x14ac:dyDescent="0.35">
      <c r="A431" s="164"/>
      <c r="B431" s="164"/>
      <c r="C431" s="164"/>
      <c r="D431" s="164"/>
      <c r="E431" s="164"/>
      <c r="F431" s="164"/>
      <c r="G431" s="164"/>
      <c r="H431" s="164"/>
      <c r="I431" s="164"/>
      <c r="J431" s="164"/>
      <c r="K431" s="164"/>
      <c r="L431" s="164"/>
      <c r="M431" s="164"/>
      <c r="N431" s="164"/>
      <c r="O431" s="164"/>
      <c r="P431" s="164"/>
      <c r="Q431" s="164"/>
      <c r="R431" s="164"/>
      <c r="S431" s="164"/>
    </row>
    <row r="432" spans="1:19" ht="14.5" x14ac:dyDescent="0.35">
      <c r="A432" s="164"/>
      <c r="B432" s="164"/>
      <c r="C432" s="164"/>
      <c r="D432" s="164"/>
      <c r="E432" s="164"/>
      <c r="F432" s="164"/>
      <c r="G432" s="164"/>
      <c r="H432" s="164"/>
      <c r="I432" s="164"/>
      <c r="J432" s="164"/>
      <c r="K432" s="164"/>
      <c r="L432" s="164"/>
      <c r="M432" s="164"/>
      <c r="N432" s="164"/>
      <c r="O432" s="164"/>
      <c r="P432" s="164"/>
      <c r="Q432" s="164"/>
      <c r="R432" s="164"/>
      <c r="S432" s="164"/>
    </row>
    <row r="433" spans="1:19" ht="14.5" x14ac:dyDescent="0.35">
      <c r="A433" s="164"/>
      <c r="B433" s="164"/>
      <c r="C433" s="164"/>
      <c r="D433" s="164"/>
      <c r="E433" s="164"/>
      <c r="F433" s="164"/>
      <c r="G433" s="164"/>
      <c r="H433" s="164"/>
      <c r="I433" s="164"/>
      <c r="J433" s="164"/>
      <c r="K433" s="164"/>
      <c r="L433" s="164"/>
      <c r="M433" s="164"/>
      <c r="N433" s="164"/>
      <c r="O433" s="164"/>
      <c r="P433" s="164"/>
      <c r="Q433" s="164"/>
      <c r="R433" s="164"/>
      <c r="S433" s="164"/>
    </row>
    <row r="434" spans="1:19" ht="14.5" x14ac:dyDescent="0.35">
      <c r="A434" s="164"/>
      <c r="B434" s="164"/>
      <c r="C434" s="164"/>
      <c r="D434" s="164"/>
      <c r="E434" s="164"/>
      <c r="F434" s="164"/>
      <c r="G434" s="164"/>
      <c r="H434" s="164"/>
      <c r="I434" s="164"/>
      <c r="J434" s="164"/>
      <c r="K434" s="164"/>
      <c r="L434" s="164"/>
      <c r="M434" s="164"/>
      <c r="N434" s="164"/>
      <c r="O434" s="164"/>
      <c r="P434" s="164"/>
      <c r="Q434" s="164"/>
      <c r="R434" s="164"/>
      <c r="S434" s="164"/>
    </row>
    <row r="435" spans="1:19" ht="14.5" x14ac:dyDescent="0.35">
      <c r="A435" s="164"/>
      <c r="B435" s="164"/>
      <c r="C435" s="164"/>
      <c r="D435" s="164"/>
      <c r="E435" s="164"/>
      <c r="F435" s="164"/>
      <c r="G435" s="164"/>
      <c r="H435" s="164"/>
      <c r="I435" s="164"/>
      <c r="J435" s="164"/>
      <c r="K435" s="164"/>
      <c r="L435" s="164"/>
      <c r="M435" s="164"/>
      <c r="N435" s="164"/>
      <c r="O435" s="164"/>
      <c r="P435" s="164"/>
      <c r="Q435" s="164"/>
      <c r="R435" s="164"/>
      <c r="S435" s="164"/>
    </row>
    <row r="436" spans="1:19" ht="14.5" x14ac:dyDescent="0.35">
      <c r="A436" s="164"/>
      <c r="B436" s="164"/>
      <c r="C436" s="164"/>
      <c r="D436" s="164"/>
      <c r="E436" s="164"/>
      <c r="F436" s="164"/>
      <c r="G436" s="164"/>
      <c r="H436" s="164"/>
      <c r="I436" s="164"/>
      <c r="J436" s="164"/>
      <c r="K436" s="164"/>
      <c r="L436" s="164"/>
      <c r="M436" s="164"/>
      <c r="N436" s="164"/>
      <c r="O436" s="164"/>
      <c r="P436" s="164"/>
      <c r="Q436" s="164"/>
      <c r="R436" s="164"/>
      <c r="S436" s="164"/>
    </row>
    <row r="437" spans="1:19" ht="14.5" x14ac:dyDescent="0.35">
      <c r="A437" s="164"/>
      <c r="B437" s="164"/>
      <c r="C437" s="164"/>
      <c r="D437" s="164"/>
      <c r="E437" s="164"/>
      <c r="F437" s="164"/>
      <c r="G437" s="164"/>
      <c r="H437" s="164"/>
      <c r="I437" s="164"/>
      <c r="J437" s="164"/>
      <c r="K437" s="164"/>
      <c r="L437" s="164"/>
      <c r="M437" s="164"/>
      <c r="N437" s="164"/>
      <c r="O437" s="164"/>
      <c r="P437" s="164"/>
      <c r="Q437" s="164"/>
      <c r="R437" s="164"/>
      <c r="S437" s="164"/>
    </row>
    <row r="438" spans="1:19" ht="14.5" x14ac:dyDescent="0.35">
      <c r="A438" s="164"/>
      <c r="B438" s="164"/>
      <c r="C438" s="164"/>
      <c r="D438" s="164"/>
      <c r="E438" s="164"/>
      <c r="F438" s="164"/>
      <c r="G438" s="164"/>
      <c r="H438" s="164"/>
      <c r="I438" s="164"/>
      <c r="J438" s="164"/>
      <c r="K438" s="164"/>
      <c r="L438" s="164"/>
      <c r="M438" s="164"/>
      <c r="N438" s="164"/>
      <c r="O438" s="164"/>
      <c r="P438" s="164"/>
      <c r="Q438" s="164"/>
      <c r="R438" s="164"/>
      <c r="S438" s="164"/>
    </row>
    <row r="439" spans="1:19" ht="14.5" x14ac:dyDescent="0.35">
      <c r="A439" s="164"/>
      <c r="B439" s="164"/>
      <c r="C439" s="164"/>
      <c r="D439" s="164"/>
      <c r="E439" s="164"/>
      <c r="F439" s="164"/>
      <c r="G439" s="164"/>
      <c r="H439" s="164"/>
      <c r="I439" s="164"/>
      <c r="J439" s="164"/>
      <c r="K439" s="164"/>
      <c r="L439" s="164"/>
      <c r="M439" s="164"/>
      <c r="N439" s="164"/>
      <c r="O439" s="164"/>
      <c r="P439" s="164"/>
      <c r="Q439" s="164"/>
      <c r="R439" s="164"/>
      <c r="S439" s="164"/>
    </row>
    <row r="440" spans="1:19" ht="14.5" x14ac:dyDescent="0.35">
      <c r="A440" s="164"/>
      <c r="B440" s="164"/>
      <c r="C440" s="164"/>
      <c r="D440" s="164"/>
      <c r="E440" s="164"/>
      <c r="F440" s="164"/>
      <c r="G440" s="164"/>
      <c r="H440" s="164"/>
      <c r="I440" s="164"/>
      <c r="J440" s="164"/>
      <c r="K440" s="164"/>
      <c r="L440" s="164"/>
      <c r="M440" s="164"/>
      <c r="N440" s="164"/>
      <c r="O440" s="164"/>
      <c r="P440" s="164"/>
      <c r="Q440" s="164"/>
      <c r="R440" s="164"/>
      <c r="S440" s="164"/>
    </row>
    <row r="441" spans="1:19" ht="14.5" x14ac:dyDescent="0.35">
      <c r="A441" s="164"/>
      <c r="B441" s="164"/>
      <c r="C441" s="164"/>
      <c r="D441" s="164"/>
      <c r="E441" s="164"/>
      <c r="F441" s="164"/>
      <c r="G441" s="164"/>
      <c r="H441" s="164"/>
      <c r="I441" s="164"/>
      <c r="J441" s="164"/>
      <c r="K441" s="164"/>
      <c r="L441" s="164"/>
      <c r="M441" s="164"/>
      <c r="N441" s="164"/>
      <c r="O441" s="164"/>
      <c r="P441" s="164"/>
      <c r="Q441" s="164"/>
      <c r="R441" s="164"/>
      <c r="S441" s="164"/>
    </row>
    <row r="442" spans="1:19" ht="14.5" x14ac:dyDescent="0.35">
      <c r="A442" s="164"/>
      <c r="B442" s="164"/>
      <c r="C442" s="164"/>
      <c r="D442" s="164"/>
      <c r="E442" s="164"/>
      <c r="F442" s="164"/>
      <c r="G442" s="164"/>
      <c r="H442" s="164"/>
      <c r="I442" s="164"/>
      <c r="J442" s="164"/>
      <c r="K442" s="164"/>
      <c r="L442" s="164"/>
      <c r="M442" s="164"/>
      <c r="N442" s="164"/>
      <c r="O442" s="164"/>
      <c r="P442" s="164"/>
      <c r="Q442" s="164"/>
      <c r="R442" s="164"/>
      <c r="S442" s="164"/>
    </row>
    <row r="443" spans="1:19" ht="14.5" x14ac:dyDescent="0.35">
      <c r="A443" s="164"/>
      <c r="B443" s="164"/>
      <c r="C443" s="164"/>
      <c r="D443" s="164"/>
      <c r="E443" s="164"/>
      <c r="F443" s="164"/>
      <c r="G443" s="164"/>
      <c r="H443" s="164"/>
      <c r="I443" s="164"/>
      <c r="J443" s="164"/>
      <c r="K443" s="164"/>
      <c r="L443" s="164"/>
      <c r="M443" s="164"/>
      <c r="N443" s="164"/>
      <c r="O443" s="164"/>
      <c r="P443" s="164"/>
      <c r="Q443" s="164"/>
      <c r="R443" s="164"/>
      <c r="S443" s="164"/>
    </row>
    <row r="444" spans="1:19" ht="14.5" x14ac:dyDescent="0.35">
      <c r="A444" s="164"/>
      <c r="B444" s="164"/>
      <c r="C444" s="164"/>
      <c r="D444" s="164"/>
      <c r="E444" s="164"/>
      <c r="F444" s="164"/>
      <c r="G444" s="164"/>
      <c r="H444" s="164"/>
      <c r="I444" s="164"/>
      <c r="J444" s="164"/>
      <c r="K444" s="164"/>
      <c r="L444" s="164"/>
      <c r="M444" s="164"/>
      <c r="N444" s="164"/>
      <c r="O444" s="164"/>
      <c r="P444" s="164"/>
      <c r="Q444" s="164"/>
      <c r="R444" s="164"/>
      <c r="S444" s="164"/>
    </row>
    <row r="445" spans="1:19" ht="14.5" x14ac:dyDescent="0.35">
      <c r="A445" s="164"/>
      <c r="B445" s="164"/>
      <c r="C445" s="164"/>
      <c r="D445" s="164"/>
      <c r="E445" s="164"/>
      <c r="F445" s="164"/>
      <c r="G445" s="164"/>
      <c r="H445" s="164"/>
      <c r="I445" s="164"/>
      <c r="J445" s="164"/>
      <c r="K445" s="164"/>
      <c r="L445" s="164"/>
      <c r="M445" s="164"/>
      <c r="N445" s="164"/>
      <c r="O445" s="164"/>
      <c r="P445" s="164"/>
      <c r="Q445" s="164"/>
      <c r="R445" s="164"/>
      <c r="S445" s="164"/>
    </row>
    <row r="446" spans="1:19" ht="14.5" x14ac:dyDescent="0.35">
      <c r="A446" s="164"/>
      <c r="B446" s="164"/>
      <c r="C446" s="164"/>
      <c r="D446" s="164"/>
      <c r="E446" s="164"/>
      <c r="F446" s="164"/>
      <c r="G446" s="164"/>
      <c r="H446" s="164"/>
      <c r="I446" s="164"/>
      <c r="J446" s="164"/>
      <c r="K446" s="164"/>
      <c r="L446" s="164"/>
      <c r="M446" s="164"/>
      <c r="N446" s="164"/>
      <c r="O446" s="164"/>
      <c r="P446" s="164"/>
      <c r="Q446" s="164"/>
      <c r="R446" s="164"/>
      <c r="S446" s="164"/>
    </row>
    <row r="447" spans="1:19" ht="14.5" x14ac:dyDescent="0.35">
      <c r="A447" s="164"/>
      <c r="B447" s="164"/>
      <c r="C447" s="164"/>
      <c r="D447" s="164"/>
      <c r="E447" s="164"/>
      <c r="F447" s="164"/>
      <c r="G447" s="164"/>
      <c r="H447" s="164"/>
      <c r="I447" s="164"/>
      <c r="J447" s="164"/>
      <c r="K447" s="164"/>
      <c r="L447" s="164"/>
      <c r="M447" s="164"/>
      <c r="N447" s="164"/>
      <c r="O447" s="164"/>
      <c r="P447" s="164"/>
      <c r="Q447" s="164"/>
      <c r="R447" s="164"/>
      <c r="S447" s="164"/>
    </row>
    <row r="448" spans="1:19" ht="14.5" x14ac:dyDescent="0.35">
      <c r="A448" s="164"/>
      <c r="B448" s="164"/>
      <c r="C448" s="164"/>
      <c r="D448" s="164"/>
      <c r="E448" s="164"/>
      <c r="F448" s="164"/>
      <c r="G448" s="164"/>
      <c r="H448" s="164"/>
      <c r="I448" s="164"/>
      <c r="J448" s="164"/>
      <c r="K448" s="164"/>
      <c r="L448" s="164"/>
      <c r="M448" s="164"/>
      <c r="N448" s="164"/>
      <c r="O448" s="164"/>
      <c r="P448" s="164"/>
      <c r="Q448" s="164"/>
      <c r="R448" s="164"/>
      <c r="S448" s="164"/>
    </row>
    <row r="449" spans="1:19" ht="14.5" x14ac:dyDescent="0.35">
      <c r="A449" s="164"/>
      <c r="B449" s="164"/>
      <c r="C449" s="164"/>
      <c r="D449" s="164"/>
      <c r="E449" s="164"/>
      <c r="F449" s="164"/>
      <c r="G449" s="164"/>
      <c r="H449" s="164"/>
      <c r="I449" s="164"/>
      <c r="J449" s="164"/>
      <c r="K449" s="164"/>
      <c r="L449" s="164"/>
      <c r="M449" s="164"/>
      <c r="N449" s="164"/>
      <c r="O449" s="164"/>
      <c r="P449" s="164"/>
      <c r="Q449" s="164"/>
      <c r="R449" s="164"/>
      <c r="S449" s="164"/>
    </row>
    <row r="450" spans="1:19" ht="14.5" x14ac:dyDescent="0.35">
      <c r="A450" s="164"/>
      <c r="B450" s="164"/>
      <c r="C450" s="164"/>
      <c r="D450" s="164"/>
      <c r="E450" s="164"/>
      <c r="F450" s="164"/>
      <c r="G450" s="164"/>
      <c r="H450" s="164"/>
      <c r="I450" s="164"/>
      <c r="J450" s="164"/>
      <c r="K450" s="164"/>
      <c r="L450" s="164"/>
      <c r="M450" s="164"/>
      <c r="N450" s="164"/>
      <c r="O450" s="164"/>
      <c r="P450" s="164"/>
      <c r="Q450" s="164"/>
      <c r="R450" s="164"/>
      <c r="S450" s="164"/>
    </row>
    <row r="451" spans="1:19" ht="14.5" x14ac:dyDescent="0.35">
      <c r="A451" s="164"/>
      <c r="B451" s="164"/>
      <c r="C451" s="164"/>
      <c r="D451" s="164"/>
      <c r="E451" s="164"/>
      <c r="F451" s="164"/>
      <c r="G451" s="164"/>
      <c r="H451" s="164"/>
      <c r="I451" s="164"/>
      <c r="J451" s="164"/>
      <c r="K451" s="164"/>
      <c r="L451" s="164"/>
      <c r="M451" s="164"/>
      <c r="N451" s="164"/>
      <c r="O451" s="164"/>
      <c r="P451" s="164"/>
      <c r="Q451" s="164"/>
      <c r="R451" s="164"/>
      <c r="S451" s="164"/>
    </row>
    <row r="452" spans="1:19" ht="14.5" x14ac:dyDescent="0.35">
      <c r="A452" s="164"/>
      <c r="B452" s="164"/>
      <c r="C452" s="164"/>
      <c r="D452" s="164"/>
      <c r="E452" s="164"/>
      <c r="F452" s="164"/>
      <c r="G452" s="164"/>
      <c r="H452" s="164"/>
      <c r="I452" s="164"/>
      <c r="J452" s="164"/>
      <c r="K452" s="164"/>
      <c r="L452" s="164"/>
      <c r="M452" s="164"/>
      <c r="N452" s="164"/>
      <c r="O452" s="164"/>
      <c r="P452" s="164"/>
      <c r="Q452" s="164"/>
      <c r="R452" s="164"/>
      <c r="S452" s="164"/>
    </row>
    <row r="453" spans="1:19" ht="14.5" x14ac:dyDescent="0.35">
      <c r="A453" s="164"/>
      <c r="B453" s="164"/>
      <c r="C453" s="164"/>
      <c r="D453" s="164"/>
      <c r="E453" s="164"/>
      <c r="F453" s="164"/>
      <c r="G453" s="164"/>
      <c r="H453" s="164"/>
      <c r="I453" s="164"/>
      <c r="J453" s="164"/>
      <c r="K453" s="164"/>
      <c r="L453" s="164"/>
      <c r="M453" s="164"/>
      <c r="N453" s="164"/>
      <c r="O453" s="164"/>
      <c r="P453" s="164"/>
      <c r="Q453" s="164"/>
      <c r="R453" s="164"/>
      <c r="S453" s="164"/>
    </row>
    <row r="454" spans="1:19" ht="14.5" x14ac:dyDescent="0.35">
      <c r="A454" s="164"/>
      <c r="B454" s="164"/>
      <c r="C454" s="164"/>
      <c r="D454" s="164"/>
      <c r="E454" s="164"/>
      <c r="F454" s="164"/>
      <c r="G454" s="164"/>
      <c r="H454" s="164"/>
      <c r="I454" s="164"/>
      <c r="J454" s="164"/>
      <c r="K454" s="164"/>
      <c r="L454" s="164"/>
      <c r="M454" s="164"/>
      <c r="N454" s="164"/>
      <c r="O454" s="164"/>
      <c r="P454" s="164"/>
      <c r="Q454" s="164"/>
      <c r="R454" s="164"/>
      <c r="S454" s="164"/>
    </row>
    <row r="455" spans="1:19" ht="14.5" x14ac:dyDescent="0.35">
      <c r="A455" s="164"/>
      <c r="B455" s="164"/>
      <c r="C455" s="164"/>
      <c r="D455" s="164"/>
      <c r="E455" s="164"/>
      <c r="F455" s="164"/>
      <c r="G455" s="164"/>
      <c r="H455" s="164"/>
      <c r="I455" s="164"/>
      <c r="J455" s="164"/>
      <c r="K455" s="164"/>
      <c r="L455" s="164"/>
      <c r="M455" s="164"/>
      <c r="N455" s="164"/>
      <c r="O455" s="164"/>
      <c r="P455" s="164"/>
      <c r="Q455" s="164"/>
      <c r="R455" s="164"/>
      <c r="S455" s="164"/>
    </row>
    <row r="456" spans="1:19" ht="14.5" x14ac:dyDescent="0.35">
      <c r="A456" s="164"/>
      <c r="B456" s="164"/>
      <c r="C456" s="164"/>
      <c r="D456" s="164"/>
      <c r="E456" s="164"/>
      <c r="F456" s="164"/>
      <c r="G456" s="164"/>
      <c r="H456" s="164"/>
      <c r="I456" s="164"/>
      <c r="J456" s="164"/>
      <c r="K456" s="164"/>
      <c r="L456" s="164"/>
      <c r="M456" s="164"/>
      <c r="N456" s="164"/>
      <c r="O456" s="164"/>
      <c r="P456" s="164"/>
      <c r="Q456" s="164"/>
      <c r="R456" s="164"/>
      <c r="S456" s="164"/>
    </row>
    <row r="457" spans="1:19" ht="14.5" x14ac:dyDescent="0.35">
      <c r="A457" s="164"/>
      <c r="B457" s="164"/>
      <c r="C457" s="164"/>
      <c r="D457" s="164"/>
      <c r="E457" s="164"/>
      <c r="F457" s="164"/>
      <c r="G457" s="164"/>
      <c r="H457" s="164"/>
      <c r="I457" s="164"/>
      <c r="J457" s="164"/>
      <c r="K457" s="164"/>
      <c r="L457" s="164"/>
      <c r="M457" s="164"/>
      <c r="N457" s="164"/>
      <c r="O457" s="164"/>
      <c r="P457" s="164"/>
      <c r="Q457" s="164"/>
      <c r="R457" s="164"/>
      <c r="S457" s="164"/>
    </row>
    <row r="458" spans="1:19" ht="14.5" x14ac:dyDescent="0.35">
      <c r="A458" s="164"/>
      <c r="B458" s="164"/>
      <c r="C458" s="164"/>
      <c r="D458" s="164"/>
      <c r="E458" s="164"/>
      <c r="F458" s="164"/>
      <c r="G458" s="164"/>
      <c r="H458" s="164"/>
      <c r="I458" s="164"/>
      <c r="J458" s="164"/>
      <c r="K458" s="164"/>
      <c r="L458" s="164"/>
      <c r="M458" s="164"/>
      <c r="N458" s="164"/>
      <c r="O458" s="164"/>
      <c r="P458" s="164"/>
      <c r="Q458" s="164"/>
      <c r="R458" s="164"/>
      <c r="S458" s="164"/>
    </row>
    <row r="459" spans="1:19" ht="14.5" x14ac:dyDescent="0.35">
      <c r="A459" s="164"/>
      <c r="B459" s="164"/>
      <c r="C459" s="164"/>
      <c r="D459" s="164"/>
      <c r="E459" s="164"/>
      <c r="F459" s="164"/>
      <c r="G459" s="164"/>
      <c r="H459" s="164"/>
      <c r="I459" s="164"/>
      <c r="J459" s="164"/>
      <c r="K459" s="164"/>
      <c r="L459" s="164"/>
      <c r="M459" s="164"/>
      <c r="N459" s="164"/>
      <c r="O459" s="164"/>
      <c r="P459" s="164"/>
      <c r="Q459" s="164"/>
      <c r="R459" s="164"/>
      <c r="S459" s="164"/>
    </row>
    <row r="460" spans="1:19" ht="14.5" x14ac:dyDescent="0.35">
      <c r="A460" s="164"/>
      <c r="B460" s="164"/>
      <c r="C460" s="164"/>
      <c r="D460" s="164"/>
      <c r="E460" s="164"/>
      <c r="F460" s="164"/>
      <c r="G460" s="164"/>
      <c r="H460" s="164"/>
      <c r="I460" s="164"/>
      <c r="J460" s="164"/>
      <c r="K460" s="164"/>
      <c r="L460" s="164"/>
      <c r="M460" s="164"/>
      <c r="N460" s="164"/>
      <c r="O460" s="164"/>
      <c r="P460" s="164"/>
      <c r="Q460" s="164"/>
      <c r="R460" s="164"/>
      <c r="S460" s="164"/>
    </row>
    <row r="461" spans="1:19" ht="14.5" x14ac:dyDescent="0.35">
      <c r="A461" s="164"/>
      <c r="B461" s="164"/>
      <c r="C461" s="164"/>
      <c r="D461" s="164"/>
      <c r="E461" s="164"/>
      <c r="F461" s="164"/>
      <c r="G461" s="164"/>
      <c r="H461" s="164"/>
      <c r="I461" s="164"/>
      <c r="J461" s="164"/>
      <c r="K461" s="164"/>
      <c r="L461" s="164"/>
      <c r="M461" s="164"/>
      <c r="N461" s="164"/>
      <c r="O461" s="164"/>
      <c r="P461" s="164"/>
      <c r="Q461" s="164"/>
      <c r="R461" s="164"/>
      <c r="S461" s="164"/>
    </row>
    <row r="462" spans="1:19" ht="14.5" x14ac:dyDescent="0.35">
      <c r="A462" s="164"/>
      <c r="B462" s="164"/>
      <c r="C462" s="164"/>
      <c r="D462" s="164"/>
      <c r="E462" s="164"/>
      <c r="F462" s="164"/>
      <c r="G462" s="164"/>
      <c r="H462" s="164"/>
      <c r="I462" s="164"/>
      <c r="J462" s="164"/>
      <c r="K462" s="164"/>
      <c r="L462" s="164"/>
      <c r="M462" s="164"/>
      <c r="N462" s="164"/>
      <c r="O462" s="164"/>
      <c r="P462" s="164"/>
      <c r="Q462" s="164"/>
      <c r="R462" s="164"/>
      <c r="S462" s="164"/>
    </row>
    <row r="463" spans="1:19" ht="14.5" x14ac:dyDescent="0.35">
      <c r="A463" s="164"/>
      <c r="B463" s="164"/>
      <c r="C463" s="164"/>
      <c r="D463" s="164"/>
      <c r="E463" s="164"/>
      <c r="F463" s="164"/>
      <c r="G463" s="164"/>
      <c r="H463" s="164"/>
      <c r="I463" s="164"/>
      <c r="J463" s="164"/>
      <c r="K463" s="164"/>
      <c r="L463" s="164"/>
      <c r="M463" s="164"/>
      <c r="N463" s="164"/>
      <c r="O463" s="164"/>
      <c r="P463" s="164"/>
      <c r="Q463" s="164"/>
      <c r="R463" s="164"/>
      <c r="S463" s="164"/>
    </row>
    <row r="464" spans="1:19" ht="14.5" x14ac:dyDescent="0.35">
      <c r="A464" s="164"/>
      <c r="B464" s="164"/>
      <c r="C464" s="164"/>
      <c r="D464" s="164"/>
      <c r="E464" s="164"/>
      <c r="F464" s="164"/>
      <c r="G464" s="164"/>
      <c r="H464" s="164"/>
      <c r="I464" s="164"/>
      <c r="J464" s="164"/>
      <c r="K464" s="164"/>
      <c r="L464" s="164"/>
      <c r="M464" s="164"/>
      <c r="N464" s="164"/>
      <c r="O464" s="164"/>
      <c r="P464" s="164"/>
      <c r="Q464" s="164"/>
      <c r="R464" s="164"/>
      <c r="S464" s="164"/>
    </row>
    <row r="465" spans="1:19" ht="14.5" x14ac:dyDescent="0.35">
      <c r="A465" s="164"/>
      <c r="B465" s="164"/>
      <c r="C465" s="164"/>
      <c r="D465" s="164"/>
      <c r="E465" s="164"/>
      <c r="F465" s="164"/>
      <c r="G465" s="164"/>
      <c r="H465" s="164"/>
      <c r="I465" s="164"/>
      <c r="J465" s="164"/>
      <c r="K465" s="164"/>
      <c r="L465" s="164"/>
      <c r="M465" s="164"/>
      <c r="N465" s="164"/>
      <c r="O465" s="164"/>
      <c r="P465" s="164"/>
      <c r="Q465" s="164"/>
      <c r="R465" s="164"/>
      <c r="S465" s="164"/>
    </row>
    <row r="466" spans="1:19" ht="14.5" x14ac:dyDescent="0.35">
      <c r="A466" s="164"/>
      <c r="B466" s="164"/>
      <c r="C466" s="164"/>
      <c r="D466" s="164"/>
      <c r="E466" s="164"/>
      <c r="F466" s="164"/>
      <c r="G466" s="164"/>
      <c r="H466" s="164"/>
      <c r="I466" s="164"/>
      <c r="J466" s="164"/>
      <c r="K466" s="164"/>
      <c r="L466" s="164"/>
      <c r="M466" s="164"/>
      <c r="N466" s="164"/>
      <c r="O466" s="164"/>
      <c r="P466" s="164"/>
      <c r="Q466" s="164"/>
      <c r="R466" s="164"/>
      <c r="S466" s="164"/>
    </row>
    <row r="467" spans="1:19" ht="14.5" x14ac:dyDescent="0.35">
      <c r="A467" s="164"/>
      <c r="B467" s="164"/>
      <c r="C467" s="164"/>
      <c r="D467" s="164"/>
      <c r="E467" s="164"/>
      <c r="F467" s="164"/>
      <c r="G467" s="164"/>
      <c r="H467" s="164"/>
      <c r="I467" s="164"/>
      <c r="J467" s="164"/>
      <c r="K467" s="164"/>
      <c r="L467" s="164"/>
      <c r="M467" s="164"/>
      <c r="N467" s="164"/>
      <c r="O467" s="164"/>
      <c r="P467" s="164"/>
      <c r="Q467" s="164"/>
      <c r="R467" s="164"/>
      <c r="S467" s="164"/>
    </row>
    <row r="468" spans="1:19" ht="14.5" x14ac:dyDescent="0.35">
      <c r="A468" s="164"/>
      <c r="B468" s="164"/>
      <c r="C468" s="164"/>
      <c r="D468" s="164"/>
      <c r="E468" s="164"/>
      <c r="F468" s="164"/>
      <c r="G468" s="164"/>
      <c r="H468" s="164"/>
      <c r="I468" s="164"/>
      <c r="J468" s="164"/>
      <c r="K468" s="164"/>
      <c r="L468" s="164"/>
      <c r="M468" s="164"/>
      <c r="N468" s="164"/>
      <c r="O468" s="164"/>
      <c r="P468" s="164"/>
      <c r="Q468" s="164"/>
      <c r="R468" s="164"/>
      <c r="S468" s="164"/>
    </row>
    <row r="469" spans="1:19" ht="14.5" x14ac:dyDescent="0.35">
      <c r="A469" s="164"/>
      <c r="B469" s="164"/>
      <c r="C469" s="164"/>
      <c r="D469" s="164"/>
      <c r="E469" s="164"/>
      <c r="F469" s="164"/>
      <c r="G469" s="164"/>
      <c r="H469" s="164"/>
      <c r="I469" s="164"/>
      <c r="J469" s="164"/>
      <c r="K469" s="164"/>
      <c r="L469" s="164"/>
      <c r="M469" s="164"/>
      <c r="N469" s="164"/>
      <c r="O469" s="164"/>
      <c r="P469" s="164"/>
      <c r="Q469" s="164"/>
      <c r="R469" s="164"/>
      <c r="S469" s="164"/>
    </row>
    <row r="470" spans="1:19" ht="14.5" x14ac:dyDescent="0.35">
      <c r="A470" s="164"/>
      <c r="B470" s="164"/>
      <c r="C470" s="164"/>
      <c r="D470" s="164"/>
      <c r="E470" s="164"/>
      <c r="F470" s="164"/>
      <c r="G470" s="164"/>
      <c r="H470" s="164"/>
      <c r="I470" s="164"/>
      <c r="J470" s="164"/>
      <c r="K470" s="164"/>
      <c r="L470" s="164"/>
      <c r="M470" s="164"/>
      <c r="N470" s="164"/>
      <c r="O470" s="164"/>
      <c r="P470" s="164"/>
      <c r="Q470" s="164"/>
      <c r="R470" s="164"/>
      <c r="S470" s="164"/>
    </row>
    <row r="471" spans="1:19" ht="14.5" x14ac:dyDescent="0.35">
      <c r="A471" s="164"/>
      <c r="B471" s="164"/>
      <c r="C471" s="164"/>
      <c r="D471" s="164"/>
      <c r="E471" s="164"/>
      <c r="F471" s="164"/>
      <c r="G471" s="164"/>
      <c r="H471" s="164"/>
      <c r="I471" s="164"/>
      <c r="J471" s="164"/>
      <c r="K471" s="164"/>
      <c r="L471" s="164"/>
      <c r="M471" s="164"/>
      <c r="N471" s="164"/>
      <c r="O471" s="164"/>
      <c r="P471" s="164"/>
      <c r="Q471" s="164"/>
      <c r="R471" s="164"/>
      <c r="S471" s="164"/>
    </row>
    <row r="472" spans="1:19" ht="14.5" x14ac:dyDescent="0.35">
      <c r="A472" s="164"/>
      <c r="B472" s="164"/>
      <c r="C472" s="164"/>
      <c r="D472" s="164"/>
      <c r="E472" s="164"/>
      <c r="F472" s="164"/>
      <c r="G472" s="164"/>
      <c r="H472" s="164"/>
      <c r="I472" s="164"/>
      <c r="J472" s="164"/>
      <c r="K472" s="164"/>
      <c r="L472" s="164"/>
      <c r="M472" s="164"/>
      <c r="N472" s="164"/>
      <c r="O472" s="164"/>
      <c r="P472" s="164"/>
      <c r="Q472" s="164"/>
      <c r="R472" s="164"/>
      <c r="S472" s="164"/>
    </row>
    <row r="473" spans="1:19" ht="14.5" x14ac:dyDescent="0.35">
      <c r="A473" s="164"/>
      <c r="B473" s="164"/>
      <c r="C473" s="164"/>
      <c r="D473" s="164"/>
      <c r="E473" s="164"/>
      <c r="F473" s="164"/>
      <c r="G473" s="164"/>
      <c r="H473" s="164"/>
      <c r="I473" s="164"/>
      <c r="J473" s="164"/>
      <c r="K473" s="164"/>
      <c r="L473" s="164"/>
      <c r="M473" s="164"/>
      <c r="N473" s="164"/>
      <c r="O473" s="164"/>
      <c r="P473" s="164"/>
      <c r="Q473" s="164"/>
      <c r="R473" s="164"/>
      <c r="S473" s="164"/>
    </row>
    <row r="474" spans="1:19" ht="14.5" x14ac:dyDescent="0.35">
      <c r="A474" s="164"/>
      <c r="B474" s="164"/>
      <c r="C474" s="164"/>
      <c r="D474" s="164"/>
      <c r="E474" s="164"/>
      <c r="F474" s="164"/>
      <c r="G474" s="164"/>
      <c r="H474" s="164"/>
      <c r="I474" s="164"/>
      <c r="J474" s="164"/>
      <c r="K474" s="164"/>
      <c r="L474" s="164"/>
      <c r="M474" s="164"/>
      <c r="N474" s="164"/>
      <c r="O474" s="164"/>
      <c r="P474" s="164"/>
      <c r="Q474" s="164"/>
      <c r="R474" s="164"/>
      <c r="S474" s="164"/>
    </row>
    <row r="475" spans="1:19" ht="14.5" x14ac:dyDescent="0.35">
      <c r="A475" s="164"/>
      <c r="B475" s="164"/>
      <c r="C475" s="164"/>
      <c r="D475" s="164"/>
      <c r="E475" s="164"/>
      <c r="F475" s="164"/>
      <c r="G475" s="164"/>
      <c r="H475" s="164"/>
      <c r="I475" s="164"/>
      <c r="J475" s="164"/>
      <c r="K475" s="164"/>
      <c r="L475" s="164"/>
      <c r="M475" s="164"/>
      <c r="N475" s="164"/>
      <c r="O475" s="164"/>
      <c r="P475" s="164"/>
      <c r="Q475" s="164"/>
      <c r="R475" s="164"/>
      <c r="S475" s="164"/>
    </row>
    <row r="476" spans="1:19" ht="14.5" x14ac:dyDescent="0.35">
      <c r="A476" s="164"/>
      <c r="B476" s="164"/>
      <c r="C476" s="164"/>
      <c r="D476" s="164"/>
      <c r="E476" s="164"/>
      <c r="F476" s="164"/>
      <c r="G476" s="164"/>
      <c r="H476" s="164"/>
      <c r="I476" s="164"/>
      <c r="J476" s="164"/>
      <c r="K476" s="164"/>
      <c r="L476" s="164"/>
      <c r="M476" s="164"/>
      <c r="N476" s="164"/>
      <c r="O476" s="164"/>
      <c r="P476" s="164"/>
      <c r="Q476" s="164"/>
      <c r="R476" s="164"/>
      <c r="S476" s="164"/>
    </row>
    <row r="477" spans="1:19" ht="14.5" x14ac:dyDescent="0.35">
      <c r="A477" s="164"/>
      <c r="B477" s="164"/>
      <c r="C477" s="164"/>
      <c r="D477" s="164"/>
      <c r="E477" s="164"/>
      <c r="F477" s="164"/>
      <c r="G477" s="164"/>
      <c r="H477" s="164"/>
      <c r="I477" s="164"/>
      <c r="J477" s="164"/>
      <c r="K477" s="164"/>
      <c r="L477" s="164"/>
      <c r="M477" s="164"/>
      <c r="N477" s="164"/>
      <c r="O477" s="164"/>
      <c r="P477" s="164"/>
      <c r="Q477" s="164"/>
      <c r="R477" s="164"/>
      <c r="S477" s="164"/>
    </row>
    <row r="478" spans="1:19" ht="14.5" x14ac:dyDescent="0.35">
      <c r="A478" s="164"/>
      <c r="B478" s="164"/>
      <c r="C478" s="164"/>
      <c r="D478" s="164"/>
      <c r="E478" s="164"/>
      <c r="F478" s="164"/>
      <c r="G478" s="164"/>
      <c r="H478" s="164"/>
      <c r="I478" s="164"/>
      <c r="J478" s="164"/>
      <c r="K478" s="164"/>
      <c r="L478" s="164"/>
      <c r="M478" s="164"/>
      <c r="N478" s="164"/>
      <c r="O478" s="164"/>
      <c r="P478" s="164"/>
      <c r="Q478" s="164"/>
      <c r="R478" s="164"/>
      <c r="S478" s="164"/>
    </row>
    <row r="479" spans="1:19" ht="14.5" x14ac:dyDescent="0.35">
      <c r="A479" s="164"/>
      <c r="B479" s="164"/>
      <c r="C479" s="164"/>
      <c r="D479" s="164"/>
      <c r="E479" s="164"/>
      <c r="F479" s="164"/>
      <c r="G479" s="164"/>
      <c r="H479" s="164"/>
      <c r="I479" s="164"/>
      <c r="J479" s="164"/>
      <c r="K479" s="164"/>
      <c r="L479" s="164"/>
      <c r="M479" s="164"/>
      <c r="N479" s="164"/>
      <c r="O479" s="164"/>
      <c r="P479" s="164"/>
      <c r="Q479" s="164"/>
      <c r="R479" s="164"/>
      <c r="S479" s="164"/>
    </row>
    <row r="480" spans="1:19" ht="14.5" x14ac:dyDescent="0.35">
      <c r="A480" s="164"/>
      <c r="B480" s="164"/>
      <c r="C480" s="164"/>
      <c r="D480" s="164"/>
      <c r="E480" s="164"/>
      <c r="F480" s="164"/>
      <c r="G480" s="164"/>
      <c r="H480" s="164"/>
      <c r="I480" s="164"/>
      <c r="J480" s="164"/>
      <c r="K480" s="164"/>
      <c r="L480" s="164"/>
      <c r="M480" s="164"/>
      <c r="N480" s="164"/>
      <c r="O480" s="164"/>
      <c r="P480" s="164"/>
      <c r="Q480" s="164"/>
      <c r="R480" s="164"/>
      <c r="S480" s="164"/>
    </row>
    <row r="481" spans="1:19" ht="14.5" x14ac:dyDescent="0.35">
      <c r="A481" s="164"/>
      <c r="B481" s="164"/>
      <c r="C481" s="164"/>
      <c r="D481" s="164"/>
      <c r="E481" s="164"/>
      <c r="F481" s="164"/>
      <c r="G481" s="164"/>
      <c r="H481" s="164"/>
      <c r="I481" s="164"/>
      <c r="J481" s="164"/>
      <c r="K481" s="164"/>
      <c r="L481" s="164"/>
      <c r="M481" s="164"/>
      <c r="N481" s="164"/>
      <c r="O481" s="164"/>
      <c r="P481" s="164"/>
      <c r="Q481" s="164"/>
      <c r="R481" s="164"/>
      <c r="S481" s="164"/>
    </row>
    <row r="482" spans="1:19" ht="14.5" x14ac:dyDescent="0.35">
      <c r="A482" s="164"/>
      <c r="B482" s="164"/>
      <c r="C482" s="164"/>
      <c r="D482" s="164"/>
      <c r="E482" s="164"/>
      <c r="F482" s="164"/>
      <c r="G482" s="164"/>
      <c r="H482" s="164"/>
      <c r="I482" s="164"/>
      <c r="J482" s="164"/>
      <c r="K482" s="164"/>
      <c r="L482" s="164"/>
      <c r="M482" s="164"/>
      <c r="N482" s="164"/>
      <c r="O482" s="164"/>
      <c r="P482" s="164"/>
      <c r="Q482" s="164"/>
      <c r="R482" s="164"/>
      <c r="S482" s="164"/>
    </row>
    <row r="483" spans="1:19" ht="14.5" x14ac:dyDescent="0.35">
      <c r="A483" s="164"/>
      <c r="B483" s="164"/>
      <c r="C483" s="164"/>
      <c r="D483" s="164"/>
      <c r="E483" s="164"/>
      <c r="F483" s="164"/>
      <c r="G483" s="164"/>
      <c r="H483" s="164"/>
      <c r="I483" s="164"/>
      <c r="J483" s="164"/>
      <c r="K483" s="164"/>
      <c r="L483" s="164"/>
      <c r="M483" s="164"/>
      <c r="N483" s="164"/>
      <c r="O483" s="164"/>
      <c r="P483" s="164"/>
      <c r="Q483" s="164"/>
      <c r="R483" s="164"/>
      <c r="S483" s="164"/>
    </row>
    <row r="484" spans="1:19" ht="14.5" x14ac:dyDescent="0.35">
      <c r="A484" s="164"/>
      <c r="B484" s="164"/>
      <c r="C484" s="164"/>
      <c r="D484" s="164"/>
      <c r="E484" s="164"/>
      <c r="F484" s="164"/>
      <c r="G484" s="164"/>
      <c r="H484" s="164"/>
      <c r="I484" s="164"/>
      <c r="J484" s="164"/>
      <c r="K484" s="164"/>
      <c r="L484" s="164"/>
      <c r="M484" s="164"/>
      <c r="N484" s="164"/>
      <c r="O484" s="164"/>
      <c r="P484" s="164"/>
      <c r="Q484" s="164"/>
      <c r="R484" s="164"/>
      <c r="S484" s="164"/>
    </row>
    <row r="485" spans="1:19" ht="14.5" x14ac:dyDescent="0.35">
      <c r="A485" s="164"/>
      <c r="B485" s="164"/>
      <c r="C485" s="164"/>
      <c r="D485" s="164"/>
      <c r="E485" s="164"/>
      <c r="F485" s="164"/>
      <c r="G485" s="164"/>
      <c r="H485" s="164"/>
      <c r="I485" s="164"/>
      <c r="J485" s="164"/>
      <c r="K485" s="164"/>
      <c r="L485" s="164"/>
      <c r="M485" s="164"/>
      <c r="N485" s="164"/>
      <c r="O485" s="164"/>
      <c r="P485" s="164"/>
      <c r="Q485" s="164"/>
      <c r="R485" s="164"/>
      <c r="S485" s="164"/>
    </row>
    <row r="486" spans="1:19" ht="14.5" x14ac:dyDescent="0.35">
      <c r="A486" s="164"/>
      <c r="B486" s="164"/>
      <c r="C486" s="164"/>
      <c r="D486" s="164"/>
      <c r="E486" s="164"/>
      <c r="F486" s="164"/>
      <c r="G486" s="164"/>
      <c r="H486" s="164"/>
      <c r="I486" s="164"/>
      <c r="J486" s="164"/>
      <c r="K486" s="164"/>
      <c r="L486" s="164"/>
      <c r="M486" s="164"/>
      <c r="N486" s="164"/>
      <c r="O486" s="164"/>
      <c r="P486" s="164"/>
      <c r="Q486" s="164"/>
      <c r="R486" s="164"/>
      <c r="S486" s="164"/>
    </row>
    <row r="487" spans="1:19" ht="14.5" x14ac:dyDescent="0.35">
      <c r="A487" s="164"/>
      <c r="B487" s="164"/>
      <c r="C487" s="164"/>
      <c r="D487" s="164"/>
      <c r="E487" s="164"/>
      <c r="F487" s="164"/>
      <c r="G487" s="164"/>
      <c r="H487" s="164"/>
      <c r="I487" s="164"/>
      <c r="J487" s="164"/>
      <c r="K487" s="164"/>
      <c r="L487" s="164"/>
      <c r="M487" s="164"/>
      <c r="N487" s="164"/>
      <c r="O487" s="164"/>
      <c r="P487" s="164"/>
      <c r="Q487" s="164"/>
      <c r="R487" s="164"/>
      <c r="S487" s="164"/>
    </row>
    <row r="488" spans="1:19" ht="14.5" x14ac:dyDescent="0.35">
      <c r="A488" s="164"/>
      <c r="B488" s="164"/>
      <c r="C488" s="164"/>
      <c r="D488" s="164"/>
      <c r="E488" s="164"/>
      <c r="F488" s="164"/>
      <c r="G488" s="164"/>
      <c r="H488" s="164"/>
      <c r="I488" s="164"/>
      <c r="J488" s="164"/>
      <c r="K488" s="164"/>
      <c r="L488" s="164"/>
      <c r="M488" s="164"/>
      <c r="N488" s="164"/>
      <c r="O488" s="164"/>
      <c r="P488" s="164"/>
      <c r="Q488" s="164"/>
      <c r="R488" s="164"/>
      <c r="S488" s="164"/>
    </row>
    <row r="489" spans="1:19" ht="14.5" x14ac:dyDescent="0.35">
      <c r="A489" s="164"/>
      <c r="B489" s="164"/>
      <c r="C489" s="164"/>
      <c r="D489" s="164"/>
      <c r="E489" s="164"/>
      <c r="F489" s="164"/>
      <c r="G489" s="164"/>
      <c r="H489" s="164"/>
      <c r="I489" s="164"/>
      <c r="J489" s="164"/>
      <c r="K489" s="164"/>
      <c r="L489" s="164"/>
      <c r="M489" s="164"/>
      <c r="N489" s="164"/>
      <c r="O489" s="164"/>
      <c r="P489" s="164"/>
      <c r="Q489" s="164"/>
      <c r="R489" s="164"/>
      <c r="S489" s="164"/>
    </row>
    <row r="490" spans="1:19" ht="14.5" x14ac:dyDescent="0.35">
      <c r="A490" s="164"/>
      <c r="B490" s="164"/>
      <c r="C490" s="164"/>
      <c r="D490" s="164"/>
      <c r="E490" s="164"/>
      <c r="F490" s="164"/>
      <c r="G490" s="164"/>
      <c r="H490" s="164"/>
      <c r="I490" s="164"/>
      <c r="J490" s="164"/>
      <c r="K490" s="164"/>
      <c r="L490" s="164"/>
      <c r="M490" s="164"/>
      <c r="N490" s="164"/>
      <c r="O490" s="164"/>
      <c r="P490" s="164"/>
      <c r="Q490" s="164"/>
      <c r="R490" s="164"/>
      <c r="S490" s="164"/>
    </row>
    <row r="491" spans="1:19" ht="14.5" x14ac:dyDescent="0.35">
      <c r="A491" s="164"/>
      <c r="B491" s="164"/>
      <c r="C491" s="164"/>
      <c r="D491" s="164"/>
      <c r="E491" s="164"/>
      <c r="F491" s="164"/>
      <c r="G491" s="164"/>
      <c r="H491" s="164"/>
      <c r="I491" s="164"/>
      <c r="J491" s="164"/>
      <c r="K491" s="164"/>
      <c r="L491" s="164"/>
      <c r="M491" s="164"/>
      <c r="N491" s="164"/>
      <c r="O491" s="164"/>
      <c r="P491" s="164"/>
      <c r="Q491" s="164"/>
      <c r="R491" s="164"/>
      <c r="S491" s="164"/>
    </row>
    <row r="492" spans="1:19" ht="14.5" x14ac:dyDescent="0.35">
      <c r="A492" s="164"/>
      <c r="B492" s="164"/>
      <c r="C492" s="164"/>
      <c r="D492" s="164"/>
      <c r="E492" s="164"/>
      <c r="F492" s="164"/>
      <c r="G492" s="164"/>
      <c r="H492" s="164"/>
      <c r="I492" s="164"/>
      <c r="J492" s="164"/>
      <c r="K492" s="164"/>
      <c r="L492" s="164"/>
      <c r="M492" s="164"/>
      <c r="N492" s="164"/>
      <c r="O492" s="164"/>
      <c r="P492" s="164"/>
      <c r="Q492" s="164"/>
      <c r="R492" s="164"/>
      <c r="S492" s="164"/>
    </row>
    <row r="493" spans="1:19" ht="14.5" x14ac:dyDescent="0.35">
      <c r="A493" s="164"/>
      <c r="B493" s="164"/>
      <c r="C493" s="164"/>
      <c r="D493" s="164"/>
      <c r="E493" s="164"/>
      <c r="F493" s="164"/>
      <c r="G493" s="164"/>
      <c r="H493" s="164"/>
      <c r="I493" s="164"/>
      <c r="J493" s="164"/>
      <c r="K493" s="164"/>
      <c r="L493" s="164"/>
      <c r="M493" s="164"/>
      <c r="N493" s="164"/>
      <c r="O493" s="164"/>
      <c r="P493" s="164"/>
      <c r="Q493" s="164"/>
      <c r="R493" s="164"/>
      <c r="S493" s="164"/>
    </row>
    <row r="494" spans="1:19" ht="14.5" x14ac:dyDescent="0.35">
      <c r="A494" s="164"/>
      <c r="B494" s="164"/>
      <c r="C494" s="164"/>
      <c r="D494" s="164"/>
      <c r="E494" s="164"/>
      <c r="F494" s="164"/>
      <c r="G494" s="164"/>
      <c r="H494" s="164"/>
      <c r="I494" s="164"/>
      <c r="J494" s="164"/>
      <c r="K494" s="164"/>
      <c r="L494" s="164"/>
      <c r="M494" s="164"/>
      <c r="N494" s="164"/>
      <c r="O494" s="164"/>
      <c r="P494" s="164"/>
      <c r="Q494" s="164"/>
      <c r="R494" s="164"/>
      <c r="S494" s="164"/>
    </row>
    <row r="495" spans="1:19" ht="14.5" x14ac:dyDescent="0.35">
      <c r="A495" s="164"/>
      <c r="B495" s="164"/>
      <c r="C495" s="164"/>
      <c r="D495" s="164"/>
      <c r="E495" s="164"/>
      <c r="F495" s="164"/>
      <c r="G495" s="164"/>
      <c r="H495" s="164"/>
      <c r="I495" s="164"/>
      <c r="J495" s="164"/>
      <c r="K495" s="164"/>
      <c r="L495" s="164"/>
      <c r="M495" s="164"/>
      <c r="N495" s="164"/>
      <c r="O495" s="164"/>
      <c r="P495" s="164"/>
      <c r="Q495" s="164"/>
      <c r="R495" s="164"/>
      <c r="S495" s="164"/>
    </row>
    <row r="496" spans="1:19" ht="14.5" x14ac:dyDescent="0.35">
      <c r="A496" s="164"/>
      <c r="B496" s="164"/>
      <c r="C496" s="164"/>
      <c r="D496" s="164"/>
      <c r="E496" s="164"/>
      <c r="F496" s="164"/>
      <c r="G496" s="164"/>
      <c r="H496" s="164"/>
      <c r="I496" s="164"/>
      <c r="J496" s="164"/>
      <c r="K496" s="164"/>
      <c r="L496" s="164"/>
      <c r="M496" s="164"/>
      <c r="N496" s="164"/>
      <c r="O496" s="164"/>
      <c r="P496" s="164"/>
      <c r="Q496" s="164"/>
      <c r="R496" s="164"/>
      <c r="S496" s="164"/>
    </row>
    <row r="497" spans="1:19" ht="14.5" x14ac:dyDescent="0.35">
      <c r="A497" s="164"/>
      <c r="B497" s="164"/>
      <c r="C497" s="164"/>
      <c r="D497" s="164"/>
      <c r="E497" s="164"/>
      <c r="F497" s="164"/>
      <c r="G497" s="164"/>
      <c r="H497" s="164"/>
      <c r="I497" s="164"/>
      <c r="J497" s="164"/>
      <c r="K497" s="164"/>
      <c r="L497" s="164"/>
      <c r="M497" s="164"/>
      <c r="N497" s="164"/>
      <c r="O497" s="164"/>
      <c r="P497" s="164"/>
      <c r="Q497" s="164"/>
      <c r="R497" s="164"/>
      <c r="S497" s="164"/>
    </row>
    <row r="498" spans="1:19" ht="14.5" x14ac:dyDescent="0.35">
      <c r="A498" s="164"/>
      <c r="B498" s="164"/>
      <c r="C498" s="164"/>
      <c r="D498" s="164"/>
      <c r="E498" s="164"/>
      <c r="F498" s="164"/>
      <c r="G498" s="164"/>
      <c r="H498" s="164"/>
      <c r="I498" s="164"/>
      <c r="J498" s="164"/>
      <c r="K498" s="164"/>
      <c r="L498" s="164"/>
      <c r="M498" s="164"/>
      <c r="N498" s="164"/>
      <c r="O498" s="164"/>
      <c r="P498" s="164"/>
      <c r="Q498" s="164"/>
      <c r="R498" s="164"/>
      <c r="S498" s="164"/>
    </row>
    <row r="499" spans="1:19" ht="14.5" x14ac:dyDescent="0.35">
      <c r="A499" s="164"/>
      <c r="B499" s="164"/>
      <c r="C499" s="164"/>
      <c r="D499" s="164"/>
      <c r="E499" s="164"/>
      <c r="F499" s="164"/>
      <c r="G499" s="164"/>
      <c r="H499" s="164"/>
      <c r="I499" s="164"/>
      <c r="J499" s="164"/>
      <c r="K499" s="164"/>
      <c r="L499" s="164"/>
      <c r="M499" s="164"/>
      <c r="N499" s="164"/>
      <c r="O499" s="164"/>
      <c r="P499" s="164"/>
      <c r="Q499" s="164"/>
      <c r="R499" s="164"/>
      <c r="S499" s="164"/>
    </row>
    <row r="500" spans="1:19" ht="14.5" x14ac:dyDescent="0.35">
      <c r="A500" s="164"/>
      <c r="B500" s="164"/>
      <c r="C500" s="164"/>
      <c r="D500" s="164"/>
      <c r="E500" s="164"/>
      <c r="F500" s="164"/>
      <c r="G500" s="164"/>
      <c r="H500" s="164"/>
      <c r="I500" s="164"/>
      <c r="J500" s="164"/>
      <c r="K500" s="164"/>
      <c r="L500" s="164"/>
      <c r="M500" s="164"/>
      <c r="N500" s="164"/>
      <c r="O500" s="164"/>
      <c r="P500" s="164"/>
      <c r="Q500" s="164"/>
      <c r="R500" s="164"/>
      <c r="S500" s="164"/>
    </row>
    <row r="501" spans="1:19" ht="14.5" x14ac:dyDescent="0.35">
      <c r="A501" s="164"/>
      <c r="B501" s="164"/>
      <c r="C501" s="164"/>
      <c r="D501" s="164"/>
      <c r="E501" s="164"/>
      <c r="F501" s="164"/>
      <c r="G501" s="164"/>
      <c r="H501" s="164"/>
      <c r="I501" s="164"/>
      <c r="J501" s="164"/>
      <c r="K501" s="164"/>
      <c r="L501" s="164"/>
      <c r="M501" s="164"/>
      <c r="N501" s="164"/>
      <c r="O501" s="164"/>
      <c r="P501" s="164"/>
      <c r="Q501" s="164"/>
      <c r="R501" s="164"/>
      <c r="S501" s="164"/>
    </row>
    <row r="502" spans="1:19" ht="14.5" x14ac:dyDescent="0.35">
      <c r="A502" s="164"/>
      <c r="B502" s="164"/>
      <c r="C502" s="164"/>
      <c r="D502" s="164"/>
      <c r="E502" s="164"/>
      <c r="F502" s="164"/>
      <c r="G502" s="164"/>
      <c r="H502" s="164"/>
      <c r="I502" s="164"/>
      <c r="J502" s="164"/>
      <c r="K502" s="164"/>
      <c r="L502" s="164"/>
      <c r="M502" s="164"/>
      <c r="N502" s="164"/>
      <c r="O502" s="164"/>
      <c r="P502" s="164"/>
      <c r="Q502" s="164"/>
      <c r="R502" s="164"/>
      <c r="S502" s="164"/>
    </row>
    <row r="503" spans="1:19" ht="14.5" x14ac:dyDescent="0.35">
      <c r="A503" s="164"/>
      <c r="B503" s="164"/>
      <c r="C503" s="164"/>
      <c r="D503" s="164"/>
      <c r="E503" s="164"/>
      <c r="F503" s="164"/>
      <c r="G503" s="164"/>
      <c r="H503" s="164"/>
      <c r="I503" s="164"/>
      <c r="J503" s="164"/>
      <c r="K503" s="164"/>
      <c r="L503" s="164"/>
      <c r="M503" s="164"/>
      <c r="N503" s="164"/>
      <c r="O503" s="164"/>
      <c r="P503" s="164"/>
      <c r="Q503" s="164"/>
      <c r="R503" s="164"/>
      <c r="S503" s="164"/>
    </row>
    <row r="504" spans="1:19" ht="14.5" x14ac:dyDescent="0.35">
      <c r="A504" s="164"/>
      <c r="B504" s="164"/>
      <c r="C504" s="164"/>
      <c r="D504" s="164"/>
      <c r="E504" s="164"/>
      <c r="F504" s="164"/>
      <c r="G504" s="164"/>
      <c r="H504" s="164"/>
      <c r="I504" s="164"/>
      <c r="J504" s="164"/>
      <c r="K504" s="164"/>
      <c r="L504" s="164"/>
      <c r="M504" s="164"/>
      <c r="N504" s="164"/>
      <c r="O504" s="164"/>
      <c r="P504" s="164"/>
      <c r="Q504" s="164"/>
      <c r="R504" s="164"/>
      <c r="S504" s="164"/>
    </row>
    <row r="505" spans="1:19" ht="14.5" x14ac:dyDescent="0.35">
      <c r="A505" s="164"/>
      <c r="B505" s="164"/>
      <c r="C505" s="164"/>
      <c r="D505" s="164"/>
      <c r="E505" s="164"/>
      <c r="F505" s="164"/>
      <c r="G505" s="164"/>
      <c r="H505" s="164"/>
      <c r="I505" s="164"/>
      <c r="J505" s="164"/>
      <c r="K505" s="164"/>
      <c r="L505" s="164"/>
      <c r="M505" s="164"/>
      <c r="N505" s="164"/>
      <c r="O505" s="164"/>
      <c r="P505" s="164"/>
      <c r="Q505" s="164"/>
      <c r="R505" s="164"/>
      <c r="S505" s="164"/>
    </row>
    <row r="506" spans="1:19" ht="14.5" x14ac:dyDescent="0.35">
      <c r="A506" s="164"/>
      <c r="B506" s="164"/>
      <c r="C506" s="164"/>
      <c r="D506" s="164"/>
      <c r="E506" s="164"/>
      <c r="F506" s="164"/>
      <c r="G506" s="164"/>
      <c r="H506" s="164"/>
      <c r="I506" s="164"/>
      <c r="J506" s="164"/>
      <c r="K506" s="164"/>
      <c r="L506" s="164"/>
      <c r="M506" s="164"/>
      <c r="N506" s="164"/>
      <c r="O506" s="164"/>
      <c r="P506" s="164"/>
      <c r="Q506" s="164"/>
      <c r="R506" s="164"/>
      <c r="S506" s="164"/>
    </row>
    <row r="507" spans="1:19" ht="14.5" x14ac:dyDescent="0.35">
      <c r="A507" s="164"/>
      <c r="B507" s="164"/>
      <c r="C507" s="164"/>
      <c r="D507" s="164"/>
      <c r="E507" s="164"/>
      <c r="F507" s="164"/>
      <c r="G507" s="164"/>
      <c r="H507" s="164"/>
      <c r="I507" s="164"/>
      <c r="J507" s="164"/>
      <c r="K507" s="164"/>
      <c r="L507" s="164"/>
      <c r="M507" s="164"/>
      <c r="N507" s="164"/>
      <c r="O507" s="164"/>
      <c r="P507" s="164"/>
      <c r="Q507" s="164"/>
      <c r="R507" s="164"/>
      <c r="S507" s="164"/>
    </row>
    <row r="508" spans="1:19" ht="14.5" x14ac:dyDescent="0.35">
      <c r="A508" s="164"/>
      <c r="B508" s="164"/>
      <c r="C508" s="164"/>
      <c r="D508" s="164"/>
      <c r="E508" s="164"/>
      <c r="F508" s="164"/>
      <c r="G508" s="164"/>
      <c r="H508" s="164"/>
      <c r="I508" s="164"/>
      <c r="J508" s="164"/>
      <c r="K508" s="164"/>
      <c r="L508" s="164"/>
      <c r="M508" s="164"/>
      <c r="N508" s="164"/>
      <c r="O508" s="164"/>
      <c r="P508" s="164"/>
      <c r="Q508" s="164"/>
      <c r="R508" s="164"/>
      <c r="S508" s="164"/>
    </row>
    <row r="509" spans="1:19" ht="14.5" x14ac:dyDescent="0.35">
      <c r="A509" s="164"/>
      <c r="B509" s="164"/>
      <c r="C509" s="164"/>
      <c r="D509" s="164"/>
      <c r="E509" s="164"/>
      <c r="F509" s="164"/>
      <c r="G509" s="164"/>
      <c r="H509" s="164"/>
      <c r="I509" s="164"/>
      <c r="J509" s="164"/>
      <c r="K509" s="164"/>
      <c r="L509" s="164"/>
      <c r="M509" s="164"/>
      <c r="N509" s="164"/>
      <c r="O509" s="164"/>
      <c r="P509" s="164"/>
      <c r="Q509" s="164"/>
      <c r="R509" s="164"/>
      <c r="S509" s="164"/>
    </row>
    <row r="510" spans="1:19" ht="14.5" x14ac:dyDescent="0.35">
      <c r="A510" s="164"/>
      <c r="B510" s="164"/>
      <c r="C510" s="164"/>
      <c r="D510" s="164"/>
      <c r="E510" s="164"/>
      <c r="F510" s="164"/>
      <c r="G510" s="164"/>
      <c r="H510" s="164"/>
      <c r="I510" s="164"/>
      <c r="J510" s="164"/>
      <c r="K510" s="164"/>
      <c r="L510" s="164"/>
      <c r="M510" s="164"/>
      <c r="N510" s="164"/>
      <c r="O510" s="164"/>
      <c r="P510" s="164"/>
      <c r="Q510" s="164"/>
      <c r="R510" s="164"/>
      <c r="S510" s="164"/>
    </row>
    <row r="511" spans="1:19" ht="14.5" x14ac:dyDescent="0.35">
      <c r="A511" s="164"/>
      <c r="B511" s="164"/>
      <c r="C511" s="164"/>
      <c r="D511" s="164"/>
      <c r="E511" s="164"/>
      <c r="F511" s="164"/>
      <c r="G511" s="164"/>
      <c r="H511" s="164"/>
      <c r="I511" s="164"/>
      <c r="J511" s="164"/>
      <c r="K511" s="164"/>
      <c r="L511" s="164"/>
      <c r="M511" s="164"/>
      <c r="N511" s="164"/>
      <c r="O511" s="164"/>
      <c r="P511" s="164"/>
      <c r="Q511" s="164"/>
      <c r="R511" s="164"/>
      <c r="S511" s="164"/>
    </row>
    <row r="512" spans="1:19" ht="14.5" x14ac:dyDescent="0.35">
      <c r="A512" s="164"/>
      <c r="B512" s="164"/>
      <c r="C512" s="164"/>
      <c r="D512" s="164"/>
      <c r="E512" s="164"/>
      <c r="F512" s="164"/>
      <c r="G512" s="164"/>
      <c r="H512" s="164"/>
      <c r="I512" s="164"/>
      <c r="J512" s="164"/>
      <c r="K512" s="164"/>
      <c r="L512" s="164"/>
      <c r="M512" s="164"/>
      <c r="N512" s="164"/>
      <c r="O512" s="164"/>
      <c r="P512" s="164"/>
      <c r="Q512" s="164"/>
      <c r="R512" s="164"/>
      <c r="S512" s="164"/>
    </row>
    <row r="513" spans="1:19" ht="14.5" x14ac:dyDescent="0.35">
      <c r="A513" s="164"/>
      <c r="B513" s="164"/>
      <c r="C513" s="164"/>
      <c r="D513" s="164"/>
      <c r="E513" s="164"/>
      <c r="F513" s="164"/>
      <c r="G513" s="164"/>
      <c r="H513" s="164"/>
      <c r="I513" s="164"/>
      <c r="J513" s="164"/>
      <c r="K513" s="164"/>
      <c r="L513" s="164"/>
      <c r="M513" s="164"/>
      <c r="N513" s="164"/>
      <c r="O513" s="164"/>
      <c r="P513" s="164"/>
      <c r="Q513" s="164"/>
      <c r="R513" s="164"/>
      <c r="S513" s="164"/>
    </row>
    <row r="514" spans="1:19" ht="14.5" x14ac:dyDescent="0.35">
      <c r="A514" s="164"/>
      <c r="B514" s="164"/>
      <c r="C514" s="164"/>
      <c r="D514" s="164"/>
      <c r="E514" s="164"/>
      <c r="F514" s="164"/>
      <c r="G514" s="164"/>
      <c r="H514" s="164"/>
      <c r="I514" s="164"/>
      <c r="J514" s="164"/>
      <c r="K514" s="164"/>
      <c r="L514" s="164"/>
      <c r="M514" s="164"/>
      <c r="N514" s="164"/>
      <c r="O514" s="164"/>
      <c r="P514" s="164"/>
      <c r="Q514" s="164"/>
      <c r="R514" s="164"/>
      <c r="S514" s="164"/>
    </row>
    <row r="515" spans="1:19" ht="14.5" x14ac:dyDescent="0.35">
      <c r="A515" s="164"/>
      <c r="B515" s="164"/>
      <c r="C515" s="164"/>
      <c r="D515" s="164"/>
      <c r="E515" s="164"/>
      <c r="F515" s="164"/>
      <c r="G515" s="164"/>
      <c r="H515" s="164"/>
      <c r="I515" s="164"/>
      <c r="J515" s="164"/>
      <c r="K515" s="164"/>
      <c r="L515" s="164"/>
      <c r="M515" s="164"/>
      <c r="N515" s="164"/>
      <c r="O515" s="164"/>
      <c r="P515" s="164"/>
      <c r="Q515" s="164"/>
      <c r="R515" s="164"/>
      <c r="S515" s="164"/>
    </row>
    <row r="516" spans="1:19" ht="14.5" x14ac:dyDescent="0.35">
      <c r="A516" s="164"/>
      <c r="B516" s="164"/>
      <c r="C516" s="164"/>
      <c r="D516" s="164"/>
      <c r="E516" s="164"/>
      <c r="F516" s="164"/>
      <c r="G516" s="164"/>
      <c r="H516" s="164"/>
      <c r="I516" s="164"/>
      <c r="J516" s="164"/>
      <c r="K516" s="164"/>
      <c r="L516" s="164"/>
      <c r="M516" s="164"/>
      <c r="N516" s="164"/>
      <c r="O516" s="164"/>
      <c r="P516" s="164"/>
      <c r="Q516" s="164"/>
      <c r="R516" s="164"/>
      <c r="S516" s="164"/>
    </row>
    <row r="517" spans="1:19" ht="14.5" x14ac:dyDescent="0.35">
      <c r="A517" s="164"/>
      <c r="B517" s="164"/>
      <c r="C517" s="164"/>
      <c r="D517" s="164"/>
      <c r="E517" s="164"/>
      <c r="F517" s="164"/>
      <c r="G517" s="164"/>
      <c r="H517" s="164"/>
      <c r="I517" s="164"/>
      <c r="J517" s="164"/>
      <c r="K517" s="164"/>
      <c r="L517" s="164"/>
      <c r="M517" s="164"/>
      <c r="N517" s="164"/>
      <c r="O517" s="164"/>
      <c r="P517" s="164"/>
      <c r="Q517" s="164"/>
      <c r="R517" s="164"/>
      <c r="S517" s="164"/>
    </row>
    <row r="518" spans="1:19" ht="14.5" x14ac:dyDescent="0.35">
      <c r="A518" s="164"/>
      <c r="B518" s="164"/>
      <c r="C518" s="164"/>
      <c r="D518" s="164"/>
      <c r="E518" s="164"/>
      <c r="F518" s="164"/>
      <c r="G518" s="164"/>
      <c r="H518" s="164"/>
      <c r="I518" s="164"/>
      <c r="J518" s="164"/>
      <c r="K518" s="164"/>
      <c r="L518" s="164"/>
      <c r="M518" s="164"/>
      <c r="N518" s="164"/>
      <c r="O518" s="164"/>
      <c r="P518" s="164"/>
      <c r="Q518" s="164"/>
      <c r="R518" s="164"/>
      <c r="S518" s="164"/>
    </row>
    <row r="519" spans="1:19" ht="14.5" x14ac:dyDescent="0.35">
      <c r="A519" s="164"/>
      <c r="B519" s="164"/>
      <c r="C519" s="164"/>
      <c r="D519" s="164"/>
      <c r="E519" s="164"/>
      <c r="F519" s="164"/>
      <c r="G519" s="164"/>
      <c r="H519" s="164"/>
      <c r="I519" s="164"/>
      <c r="J519" s="164"/>
      <c r="K519" s="164"/>
      <c r="L519" s="164"/>
      <c r="M519" s="164"/>
      <c r="N519" s="164"/>
      <c r="O519" s="164"/>
      <c r="P519" s="164"/>
      <c r="Q519" s="164"/>
      <c r="R519" s="164"/>
      <c r="S519" s="164"/>
    </row>
    <row r="520" spans="1:19" ht="14.5" x14ac:dyDescent="0.35">
      <c r="A520" s="164"/>
      <c r="B520" s="164"/>
      <c r="C520" s="164"/>
      <c r="D520" s="164"/>
      <c r="E520" s="164"/>
      <c r="F520" s="164"/>
      <c r="G520" s="164"/>
      <c r="H520" s="164"/>
      <c r="I520" s="164"/>
      <c r="J520" s="164"/>
      <c r="K520" s="164"/>
      <c r="L520" s="164"/>
      <c r="M520" s="164"/>
      <c r="N520" s="164"/>
      <c r="O520" s="164"/>
      <c r="P520" s="164"/>
      <c r="Q520" s="164"/>
      <c r="R520" s="164"/>
      <c r="S520" s="164"/>
    </row>
    <row r="521" spans="1:19" ht="14.5" x14ac:dyDescent="0.35">
      <c r="A521" s="164"/>
      <c r="B521" s="164"/>
      <c r="C521" s="164"/>
      <c r="D521" s="164"/>
      <c r="E521" s="164"/>
      <c r="F521" s="164"/>
      <c r="G521" s="164"/>
      <c r="H521" s="164"/>
      <c r="I521" s="164"/>
      <c r="J521" s="164"/>
      <c r="K521" s="164"/>
      <c r="L521" s="164"/>
      <c r="M521" s="164"/>
      <c r="N521" s="164"/>
      <c r="O521" s="164"/>
      <c r="P521" s="164"/>
      <c r="Q521" s="164"/>
      <c r="R521" s="164"/>
      <c r="S521" s="164"/>
    </row>
    <row r="522" spans="1:19" ht="14.5" x14ac:dyDescent="0.35">
      <c r="A522" s="164"/>
      <c r="B522" s="164"/>
      <c r="C522" s="164"/>
      <c r="D522" s="164"/>
      <c r="E522" s="164"/>
      <c r="F522" s="164"/>
      <c r="G522" s="164"/>
      <c r="H522" s="164"/>
      <c r="I522" s="164"/>
      <c r="J522" s="164"/>
      <c r="K522" s="164"/>
      <c r="L522" s="164"/>
      <c r="M522" s="164"/>
      <c r="N522" s="164"/>
      <c r="O522" s="164"/>
      <c r="P522" s="164"/>
      <c r="Q522" s="164"/>
      <c r="R522" s="164"/>
      <c r="S522" s="164"/>
    </row>
    <row r="523" spans="1:19" ht="14.5" x14ac:dyDescent="0.35">
      <c r="A523" s="164"/>
      <c r="B523" s="164"/>
      <c r="C523" s="164"/>
      <c r="D523" s="164"/>
      <c r="E523" s="164"/>
      <c r="F523" s="164"/>
      <c r="G523" s="164"/>
      <c r="H523" s="164"/>
      <c r="I523" s="164"/>
      <c r="J523" s="164"/>
      <c r="K523" s="164"/>
      <c r="L523" s="164"/>
      <c r="M523" s="164"/>
      <c r="N523" s="164"/>
      <c r="O523" s="164"/>
      <c r="P523" s="164"/>
      <c r="Q523" s="164"/>
      <c r="R523" s="164"/>
      <c r="S523" s="164"/>
    </row>
    <row r="524" spans="1:19" ht="14.5" x14ac:dyDescent="0.35">
      <c r="A524" s="164"/>
      <c r="B524" s="164"/>
      <c r="C524" s="164"/>
      <c r="D524" s="164"/>
      <c r="E524" s="164"/>
      <c r="F524" s="164"/>
      <c r="G524" s="164"/>
      <c r="H524" s="164"/>
      <c r="I524" s="164"/>
      <c r="J524" s="164"/>
      <c r="K524" s="164"/>
      <c r="L524" s="164"/>
      <c r="M524" s="164"/>
      <c r="N524" s="164"/>
      <c r="O524" s="164"/>
      <c r="P524" s="164"/>
      <c r="Q524" s="164"/>
      <c r="R524" s="164"/>
      <c r="S524" s="164"/>
    </row>
    <row r="525" spans="1:19" ht="14.5" x14ac:dyDescent="0.35">
      <c r="A525" s="164"/>
      <c r="B525" s="164"/>
      <c r="C525" s="164"/>
      <c r="D525" s="164"/>
      <c r="E525" s="164"/>
      <c r="F525" s="164"/>
      <c r="G525" s="164"/>
      <c r="H525" s="164"/>
      <c r="I525" s="164"/>
      <c r="J525" s="164"/>
      <c r="K525" s="164"/>
      <c r="L525" s="164"/>
      <c r="M525" s="164"/>
      <c r="N525" s="164"/>
      <c r="O525" s="164"/>
      <c r="P525" s="164"/>
      <c r="Q525" s="164"/>
      <c r="R525" s="164"/>
      <c r="S525" s="164"/>
    </row>
    <row r="526" spans="1:19" ht="14.5" x14ac:dyDescent="0.35">
      <c r="A526" s="164"/>
      <c r="B526" s="164"/>
      <c r="C526" s="164"/>
      <c r="D526" s="164"/>
      <c r="E526" s="164"/>
      <c r="F526" s="164"/>
      <c r="G526" s="164"/>
      <c r="H526" s="164"/>
      <c r="I526" s="164"/>
      <c r="J526" s="164"/>
      <c r="K526" s="164"/>
      <c r="L526" s="164"/>
      <c r="M526" s="164"/>
      <c r="N526" s="164"/>
      <c r="O526" s="164"/>
      <c r="P526" s="164"/>
      <c r="Q526" s="164"/>
      <c r="R526" s="164"/>
      <c r="S526" s="164"/>
    </row>
    <row r="527" spans="1:19" ht="14.5" x14ac:dyDescent="0.35">
      <c r="A527" s="164"/>
      <c r="B527" s="164"/>
      <c r="C527" s="164"/>
      <c r="D527" s="164"/>
      <c r="E527" s="164"/>
      <c r="F527" s="164"/>
      <c r="G527" s="164"/>
      <c r="H527" s="164"/>
      <c r="I527" s="164"/>
      <c r="J527" s="164"/>
      <c r="K527" s="164"/>
      <c r="L527" s="164"/>
      <c r="M527" s="164"/>
      <c r="N527" s="164"/>
      <c r="O527" s="164"/>
      <c r="P527" s="164"/>
      <c r="Q527" s="164"/>
      <c r="R527" s="164"/>
      <c r="S527" s="164"/>
    </row>
    <row r="528" spans="1:19" ht="14.5" x14ac:dyDescent="0.35">
      <c r="A528" s="164"/>
      <c r="B528" s="164"/>
      <c r="C528" s="164"/>
      <c r="D528" s="164"/>
      <c r="E528" s="164"/>
      <c r="F528" s="164"/>
      <c r="G528" s="164"/>
      <c r="H528" s="164"/>
      <c r="I528" s="164"/>
      <c r="J528" s="164"/>
      <c r="K528" s="164"/>
      <c r="L528" s="164"/>
      <c r="M528" s="164"/>
      <c r="N528" s="164"/>
      <c r="O528" s="164"/>
      <c r="P528" s="164"/>
      <c r="Q528" s="164"/>
      <c r="R528" s="164"/>
      <c r="S528" s="164"/>
    </row>
    <row r="529" spans="1:19" ht="14.5" x14ac:dyDescent="0.35">
      <c r="A529" s="164"/>
      <c r="B529" s="164"/>
      <c r="C529" s="164"/>
      <c r="D529" s="164"/>
      <c r="E529" s="164"/>
      <c r="F529" s="164"/>
      <c r="G529" s="164"/>
      <c r="H529" s="164"/>
      <c r="I529" s="164"/>
      <c r="J529" s="164"/>
      <c r="K529" s="164"/>
      <c r="L529" s="164"/>
      <c r="M529" s="164"/>
      <c r="N529" s="164"/>
      <c r="O529" s="164"/>
      <c r="P529" s="164"/>
      <c r="Q529" s="164"/>
      <c r="R529" s="164"/>
      <c r="S529" s="164"/>
    </row>
    <row r="530" spans="1:19" ht="14.5" x14ac:dyDescent="0.35">
      <c r="A530" s="164"/>
      <c r="B530" s="164"/>
      <c r="C530" s="164"/>
      <c r="D530" s="164"/>
      <c r="E530" s="164"/>
      <c r="F530" s="164"/>
      <c r="G530" s="164"/>
      <c r="H530" s="164"/>
      <c r="I530" s="164"/>
      <c r="J530" s="164"/>
      <c r="K530" s="164"/>
      <c r="L530" s="164"/>
      <c r="M530" s="164"/>
      <c r="N530" s="164"/>
      <c r="O530" s="164"/>
      <c r="P530" s="164"/>
      <c r="Q530" s="164"/>
      <c r="R530" s="164"/>
      <c r="S530" s="164"/>
    </row>
    <row r="531" spans="1:19" ht="14.5" x14ac:dyDescent="0.35">
      <c r="A531" s="164"/>
      <c r="B531" s="164"/>
      <c r="C531" s="164"/>
      <c r="D531" s="164"/>
      <c r="E531" s="164"/>
      <c r="F531" s="164"/>
      <c r="G531" s="164"/>
      <c r="H531" s="164"/>
      <c r="I531" s="164"/>
      <c r="J531" s="164"/>
      <c r="K531" s="164"/>
      <c r="L531" s="164"/>
      <c r="M531" s="164"/>
      <c r="N531" s="164"/>
      <c r="O531" s="164"/>
      <c r="P531" s="164"/>
      <c r="Q531" s="164"/>
      <c r="R531" s="164"/>
      <c r="S531" s="164"/>
    </row>
    <row r="532" spans="1:19" ht="14.5" x14ac:dyDescent="0.35">
      <c r="A532" s="164"/>
      <c r="B532" s="164"/>
      <c r="C532" s="164"/>
      <c r="D532" s="164"/>
      <c r="E532" s="164"/>
      <c r="F532" s="164"/>
      <c r="G532" s="164"/>
      <c r="H532" s="164"/>
      <c r="I532" s="164"/>
      <c r="J532" s="164"/>
      <c r="K532" s="164"/>
      <c r="L532" s="164"/>
      <c r="M532" s="164"/>
      <c r="N532" s="164"/>
      <c r="O532" s="164"/>
      <c r="P532" s="164"/>
      <c r="Q532" s="164"/>
      <c r="R532" s="164"/>
      <c r="S532" s="164"/>
    </row>
    <row r="533" spans="1:19" ht="14.5" x14ac:dyDescent="0.35">
      <c r="A533" s="164"/>
      <c r="B533" s="164"/>
      <c r="C533" s="164"/>
      <c r="D533" s="164"/>
      <c r="E533" s="164"/>
      <c r="F533" s="164"/>
      <c r="G533" s="164"/>
      <c r="H533" s="164"/>
      <c r="I533" s="164"/>
      <c r="J533" s="164"/>
      <c r="K533" s="164"/>
      <c r="L533" s="164"/>
      <c r="M533" s="164"/>
      <c r="N533" s="164"/>
      <c r="O533" s="164"/>
      <c r="P533" s="164"/>
      <c r="Q533" s="164"/>
      <c r="R533" s="164"/>
      <c r="S533" s="164"/>
    </row>
    <row r="534" spans="1:19" ht="14.5" x14ac:dyDescent="0.35">
      <c r="A534" s="164"/>
      <c r="B534" s="164"/>
      <c r="C534" s="164"/>
      <c r="D534" s="164"/>
      <c r="E534" s="164"/>
      <c r="F534" s="164"/>
      <c r="G534" s="164"/>
      <c r="H534" s="164"/>
      <c r="I534" s="164"/>
      <c r="J534" s="164"/>
      <c r="K534" s="164"/>
      <c r="L534" s="164"/>
      <c r="M534" s="164"/>
      <c r="N534" s="164"/>
      <c r="O534" s="164"/>
      <c r="P534" s="164"/>
      <c r="Q534" s="164"/>
      <c r="R534" s="164"/>
      <c r="S534" s="164"/>
    </row>
    <row r="535" spans="1:19" ht="14.5" x14ac:dyDescent="0.35">
      <c r="A535" s="164"/>
      <c r="B535" s="164"/>
      <c r="C535" s="164"/>
      <c r="D535" s="164"/>
      <c r="E535" s="164"/>
      <c r="F535" s="164"/>
      <c r="G535" s="164"/>
      <c r="H535" s="164"/>
      <c r="I535" s="164"/>
      <c r="J535" s="164"/>
      <c r="K535" s="164"/>
      <c r="L535" s="164"/>
      <c r="M535" s="164"/>
      <c r="N535" s="164"/>
      <c r="O535" s="164"/>
      <c r="P535" s="164"/>
      <c r="Q535" s="164"/>
      <c r="R535" s="164"/>
      <c r="S535" s="164"/>
    </row>
    <row r="536" spans="1:19" ht="14.5" x14ac:dyDescent="0.35">
      <c r="A536" s="164"/>
      <c r="B536" s="164"/>
      <c r="C536" s="164"/>
      <c r="D536" s="164"/>
      <c r="E536" s="164"/>
      <c r="F536" s="164"/>
      <c r="G536" s="164"/>
      <c r="H536" s="164"/>
      <c r="I536" s="164"/>
      <c r="J536" s="164"/>
      <c r="K536" s="164"/>
      <c r="L536" s="164"/>
      <c r="M536" s="164"/>
      <c r="N536" s="164"/>
      <c r="O536" s="164"/>
      <c r="P536" s="164"/>
      <c r="Q536" s="164"/>
      <c r="R536" s="164"/>
      <c r="S536" s="164"/>
    </row>
    <row r="537" spans="1:19" ht="14.5" x14ac:dyDescent="0.35">
      <c r="A537" s="164"/>
      <c r="B537" s="164"/>
      <c r="C537" s="164"/>
      <c r="D537" s="164"/>
      <c r="E537" s="164"/>
      <c r="F537" s="164"/>
      <c r="G537" s="164"/>
      <c r="H537" s="164"/>
      <c r="I537" s="164"/>
      <c r="J537" s="164"/>
      <c r="K537" s="164"/>
      <c r="L537" s="164"/>
      <c r="M537" s="164"/>
      <c r="N537" s="164"/>
      <c r="O537" s="164"/>
      <c r="P537" s="164"/>
      <c r="Q537" s="164"/>
      <c r="R537" s="164"/>
      <c r="S537" s="164"/>
    </row>
    <row r="538" spans="1:19" ht="14.5" x14ac:dyDescent="0.35">
      <c r="A538" s="164"/>
      <c r="B538" s="164"/>
      <c r="C538" s="164"/>
      <c r="D538" s="164"/>
      <c r="E538" s="164"/>
      <c r="F538" s="164"/>
      <c r="G538" s="164"/>
      <c r="H538" s="164"/>
      <c r="I538" s="164"/>
      <c r="J538" s="164"/>
      <c r="K538" s="164"/>
      <c r="L538" s="164"/>
      <c r="M538" s="164"/>
      <c r="N538" s="164"/>
      <c r="O538" s="164"/>
      <c r="P538" s="164"/>
      <c r="Q538" s="164"/>
      <c r="R538" s="164"/>
      <c r="S538" s="164"/>
    </row>
    <row r="539" spans="1:19" ht="14.5" x14ac:dyDescent="0.35">
      <c r="A539" s="164"/>
      <c r="B539" s="164"/>
      <c r="C539" s="164"/>
      <c r="D539" s="164"/>
      <c r="E539" s="164"/>
      <c r="F539" s="164"/>
      <c r="G539" s="164"/>
      <c r="H539" s="164"/>
      <c r="I539" s="164"/>
      <c r="J539" s="164"/>
      <c r="K539" s="164"/>
      <c r="L539" s="164"/>
      <c r="M539" s="164"/>
      <c r="N539" s="164"/>
      <c r="O539" s="164"/>
      <c r="P539" s="164"/>
      <c r="Q539" s="164"/>
      <c r="R539" s="164"/>
      <c r="S539" s="164"/>
    </row>
    <row r="540" spans="1:19" ht="14.5" x14ac:dyDescent="0.35">
      <c r="A540" s="164"/>
      <c r="B540" s="164"/>
      <c r="C540" s="164"/>
      <c r="D540" s="164"/>
      <c r="E540" s="164"/>
      <c r="F540" s="164"/>
      <c r="G540" s="164"/>
      <c r="H540" s="164"/>
      <c r="I540" s="164"/>
      <c r="J540" s="164"/>
      <c r="K540" s="164"/>
      <c r="L540" s="164"/>
      <c r="M540" s="164"/>
      <c r="N540" s="164"/>
      <c r="O540" s="164"/>
      <c r="P540" s="164"/>
      <c r="Q540" s="164"/>
      <c r="R540" s="164"/>
      <c r="S540" s="164"/>
    </row>
    <row r="541" spans="1:19" ht="14.5" x14ac:dyDescent="0.35">
      <c r="A541" s="164"/>
      <c r="B541" s="164"/>
      <c r="C541" s="164"/>
      <c r="D541" s="164"/>
      <c r="E541" s="164"/>
      <c r="F541" s="164"/>
      <c r="G541" s="164"/>
      <c r="H541" s="164"/>
      <c r="I541" s="164"/>
      <c r="J541" s="164"/>
      <c r="K541" s="164"/>
      <c r="L541" s="164"/>
      <c r="M541" s="164"/>
      <c r="N541" s="164"/>
      <c r="O541" s="164"/>
      <c r="P541" s="164"/>
      <c r="Q541" s="164"/>
      <c r="R541" s="164"/>
      <c r="S541" s="164"/>
    </row>
    <row r="542" spans="1:19" ht="14.5" x14ac:dyDescent="0.35">
      <c r="A542" s="164"/>
      <c r="B542" s="164"/>
      <c r="C542" s="164"/>
      <c r="D542" s="164"/>
      <c r="E542" s="164"/>
      <c r="F542" s="164"/>
      <c r="G542" s="164"/>
      <c r="H542" s="164"/>
      <c r="I542" s="164"/>
      <c r="J542" s="164"/>
      <c r="K542" s="164"/>
      <c r="L542" s="164"/>
      <c r="M542" s="164"/>
      <c r="N542" s="164"/>
      <c r="O542" s="164"/>
      <c r="P542" s="164"/>
      <c r="Q542" s="164"/>
      <c r="R542" s="164"/>
      <c r="S542" s="164"/>
    </row>
    <row r="543" spans="1:19" ht="14.5" x14ac:dyDescent="0.35">
      <c r="A543" s="164"/>
      <c r="B543" s="164"/>
      <c r="C543" s="164"/>
      <c r="D543" s="164"/>
      <c r="E543" s="164"/>
      <c r="F543" s="164"/>
      <c r="G543" s="164"/>
      <c r="H543" s="164"/>
      <c r="I543" s="164"/>
      <c r="J543" s="164"/>
      <c r="K543" s="164"/>
      <c r="L543" s="164"/>
      <c r="M543" s="164"/>
      <c r="N543" s="164"/>
      <c r="O543" s="164"/>
      <c r="P543" s="164"/>
      <c r="Q543" s="164"/>
      <c r="R543" s="164"/>
      <c r="S543" s="164"/>
    </row>
    <row r="544" spans="1:19" ht="14.5" x14ac:dyDescent="0.35">
      <c r="A544" s="164"/>
      <c r="B544" s="164"/>
      <c r="C544" s="164"/>
      <c r="D544" s="164"/>
      <c r="E544" s="164"/>
      <c r="F544" s="164"/>
      <c r="G544" s="164"/>
      <c r="H544" s="164"/>
      <c r="I544" s="164"/>
      <c r="J544" s="164"/>
      <c r="K544" s="164"/>
      <c r="L544" s="164"/>
      <c r="M544" s="164"/>
      <c r="N544" s="164"/>
      <c r="O544" s="164"/>
      <c r="P544" s="164"/>
      <c r="Q544" s="164"/>
      <c r="R544" s="164"/>
      <c r="S544" s="164"/>
    </row>
    <row r="545" spans="1:19" ht="14.5" x14ac:dyDescent="0.35">
      <c r="A545" s="164"/>
      <c r="B545" s="164"/>
      <c r="C545" s="164"/>
      <c r="D545" s="164"/>
      <c r="E545" s="164"/>
      <c r="F545" s="164"/>
      <c r="G545" s="164"/>
      <c r="H545" s="164"/>
      <c r="I545" s="164"/>
      <c r="J545" s="164"/>
      <c r="K545" s="164"/>
      <c r="L545" s="164"/>
      <c r="M545" s="164"/>
      <c r="N545" s="164"/>
      <c r="O545" s="164"/>
      <c r="P545" s="164"/>
      <c r="Q545" s="164"/>
      <c r="R545" s="164"/>
      <c r="S545" s="164"/>
    </row>
    <row r="546" spans="1:19" ht="14.5" x14ac:dyDescent="0.35">
      <c r="A546" s="164"/>
      <c r="B546" s="164"/>
      <c r="C546" s="164"/>
      <c r="D546" s="164"/>
      <c r="E546" s="164"/>
      <c r="F546" s="164"/>
      <c r="G546" s="164"/>
      <c r="H546" s="164"/>
      <c r="I546" s="164"/>
      <c r="J546" s="164"/>
      <c r="K546" s="164"/>
      <c r="L546" s="164"/>
      <c r="M546" s="164"/>
      <c r="N546" s="164"/>
      <c r="O546" s="164"/>
      <c r="P546" s="164"/>
      <c r="Q546" s="164"/>
      <c r="R546" s="164"/>
      <c r="S546" s="164"/>
    </row>
    <row r="547" spans="1:19" ht="14.5" x14ac:dyDescent="0.35">
      <c r="A547" s="164"/>
      <c r="B547" s="164"/>
      <c r="C547" s="164"/>
      <c r="D547" s="164"/>
      <c r="E547" s="164"/>
      <c r="F547" s="164"/>
      <c r="G547" s="164"/>
      <c r="H547" s="164"/>
      <c r="I547" s="164"/>
      <c r="J547" s="164"/>
      <c r="K547" s="164"/>
      <c r="L547" s="164"/>
      <c r="M547" s="164"/>
      <c r="N547" s="164"/>
      <c r="O547" s="164"/>
      <c r="P547" s="164"/>
      <c r="Q547" s="164"/>
      <c r="R547" s="164"/>
      <c r="S547" s="164"/>
    </row>
    <row r="548" spans="1:19" ht="14.5" x14ac:dyDescent="0.35">
      <c r="A548" s="164"/>
      <c r="B548" s="164"/>
      <c r="C548" s="164"/>
      <c r="D548" s="164"/>
      <c r="E548" s="164"/>
      <c r="F548" s="164"/>
      <c r="G548" s="164"/>
      <c r="H548" s="164"/>
      <c r="I548" s="164"/>
      <c r="J548" s="164"/>
      <c r="K548" s="164"/>
      <c r="L548" s="164"/>
      <c r="M548" s="164"/>
      <c r="N548" s="164"/>
      <c r="O548" s="164"/>
      <c r="P548" s="164"/>
      <c r="Q548" s="164"/>
      <c r="R548" s="164"/>
      <c r="S548" s="164"/>
    </row>
    <row r="549" spans="1:19" ht="14.5" x14ac:dyDescent="0.35">
      <c r="A549" s="164"/>
      <c r="B549" s="164"/>
      <c r="C549" s="164"/>
      <c r="D549" s="164"/>
      <c r="E549" s="164"/>
      <c r="F549" s="164"/>
      <c r="G549" s="164"/>
      <c r="H549" s="164"/>
      <c r="I549" s="164"/>
      <c r="J549" s="164"/>
      <c r="K549" s="164"/>
      <c r="L549" s="164"/>
      <c r="M549" s="164"/>
      <c r="N549" s="164"/>
      <c r="O549" s="164"/>
      <c r="P549" s="164"/>
      <c r="Q549" s="164"/>
      <c r="R549" s="164"/>
      <c r="S549" s="164"/>
    </row>
    <row r="550" spans="1:19" ht="14.5" x14ac:dyDescent="0.35">
      <c r="A550" s="164"/>
      <c r="B550" s="164"/>
      <c r="C550" s="164"/>
      <c r="D550" s="164"/>
      <c r="E550" s="164"/>
      <c r="F550" s="164"/>
      <c r="G550" s="164"/>
      <c r="H550" s="164"/>
      <c r="I550" s="164"/>
      <c r="J550" s="164"/>
      <c r="K550" s="164"/>
      <c r="L550" s="164"/>
      <c r="M550" s="164"/>
      <c r="N550" s="164"/>
      <c r="O550" s="164"/>
      <c r="P550" s="164"/>
      <c r="Q550" s="164"/>
      <c r="R550" s="164"/>
      <c r="S550" s="164"/>
    </row>
    <row r="551" spans="1:19" ht="14.5" x14ac:dyDescent="0.35">
      <c r="A551" s="164"/>
      <c r="B551" s="164"/>
      <c r="C551" s="164"/>
      <c r="D551" s="164"/>
      <c r="E551" s="164"/>
      <c r="F551" s="164"/>
      <c r="G551" s="164"/>
      <c r="H551" s="164"/>
      <c r="I551" s="164"/>
      <c r="J551" s="164"/>
      <c r="K551" s="164"/>
      <c r="L551" s="164"/>
      <c r="M551" s="164"/>
      <c r="N551" s="164"/>
      <c r="O551" s="164"/>
      <c r="P551" s="164"/>
      <c r="Q551" s="164"/>
      <c r="R551" s="164"/>
      <c r="S551" s="164"/>
    </row>
    <row r="552" spans="1:19" ht="14.5" x14ac:dyDescent="0.35">
      <c r="A552" s="164"/>
      <c r="B552" s="164"/>
      <c r="C552" s="164"/>
      <c r="D552" s="164"/>
      <c r="E552" s="164"/>
      <c r="F552" s="164"/>
      <c r="G552" s="164"/>
      <c r="H552" s="164"/>
      <c r="I552" s="164"/>
      <c r="J552" s="164"/>
      <c r="K552" s="164"/>
      <c r="L552" s="164"/>
      <c r="M552" s="164"/>
      <c r="N552" s="164"/>
      <c r="O552" s="164"/>
      <c r="P552" s="164"/>
      <c r="Q552" s="164"/>
      <c r="R552" s="164"/>
      <c r="S552" s="164"/>
    </row>
    <row r="553" spans="1:19" ht="14.5" x14ac:dyDescent="0.35">
      <c r="A553" s="164"/>
      <c r="B553" s="164"/>
      <c r="C553" s="164"/>
      <c r="D553" s="164"/>
      <c r="E553" s="164"/>
      <c r="F553" s="164"/>
      <c r="G553" s="164"/>
      <c r="H553" s="164"/>
      <c r="I553" s="164"/>
      <c r="J553" s="164"/>
      <c r="K553" s="164"/>
      <c r="L553" s="164"/>
      <c r="M553" s="164"/>
      <c r="N553" s="164"/>
      <c r="O553" s="164"/>
      <c r="P553" s="164"/>
      <c r="Q553" s="164"/>
      <c r="R553" s="164"/>
      <c r="S553" s="164"/>
    </row>
    <row r="554" spans="1:19" ht="14.5" x14ac:dyDescent="0.35">
      <c r="A554" s="164"/>
      <c r="B554" s="164"/>
      <c r="C554" s="164"/>
      <c r="D554" s="164"/>
      <c r="E554" s="164"/>
      <c r="F554" s="164"/>
      <c r="G554" s="164"/>
      <c r="H554" s="164"/>
      <c r="I554" s="164"/>
      <c r="J554" s="164"/>
      <c r="K554" s="164"/>
      <c r="L554" s="164"/>
      <c r="M554" s="164"/>
      <c r="N554" s="164"/>
      <c r="O554" s="164"/>
      <c r="P554" s="164"/>
      <c r="Q554" s="164"/>
      <c r="R554" s="164"/>
      <c r="S554" s="164"/>
    </row>
    <row r="555" spans="1:19" ht="14.5" x14ac:dyDescent="0.35">
      <c r="A555" s="164"/>
      <c r="B555" s="164"/>
      <c r="C555" s="164"/>
      <c r="D555" s="164"/>
      <c r="E555" s="164"/>
      <c r="F555" s="164"/>
      <c r="G555" s="164"/>
      <c r="H555" s="164"/>
      <c r="I555" s="164"/>
      <c r="J555" s="164"/>
      <c r="K555" s="164"/>
      <c r="L555" s="164"/>
      <c r="M555" s="164"/>
      <c r="N555" s="164"/>
      <c r="O555" s="164"/>
      <c r="P555" s="164"/>
      <c r="Q555" s="164"/>
      <c r="R555" s="164"/>
      <c r="S555" s="164"/>
    </row>
    <row r="556" spans="1:19" ht="14.5" x14ac:dyDescent="0.35">
      <c r="A556" s="164"/>
      <c r="B556" s="164"/>
      <c r="C556" s="164"/>
      <c r="D556" s="164"/>
      <c r="E556" s="164"/>
      <c r="F556" s="164"/>
      <c r="G556" s="164"/>
      <c r="H556" s="164"/>
      <c r="I556" s="164"/>
      <c r="J556" s="164"/>
      <c r="K556" s="164"/>
      <c r="L556" s="164"/>
      <c r="M556" s="164"/>
      <c r="N556" s="164"/>
      <c r="O556" s="164"/>
      <c r="P556" s="164"/>
      <c r="Q556" s="164"/>
      <c r="R556" s="164"/>
      <c r="S556" s="164"/>
    </row>
    <row r="557" spans="1:19" ht="14.5" x14ac:dyDescent="0.35">
      <c r="A557" s="164"/>
      <c r="B557" s="164"/>
      <c r="C557" s="164"/>
      <c r="D557" s="164"/>
      <c r="E557" s="164"/>
      <c r="F557" s="164"/>
      <c r="G557" s="164"/>
      <c r="H557" s="164"/>
      <c r="I557" s="164"/>
      <c r="J557" s="164"/>
      <c r="K557" s="164"/>
      <c r="L557" s="164"/>
      <c r="M557" s="164"/>
      <c r="N557" s="164"/>
      <c r="O557" s="164"/>
      <c r="P557" s="164"/>
      <c r="Q557" s="164"/>
      <c r="R557" s="164"/>
      <c r="S557" s="164"/>
    </row>
    <row r="558" spans="1:19" ht="14.5" x14ac:dyDescent="0.35">
      <c r="A558" s="164"/>
      <c r="B558" s="164"/>
      <c r="C558" s="164"/>
      <c r="D558" s="164"/>
      <c r="E558" s="164"/>
      <c r="F558" s="164"/>
      <c r="G558" s="164"/>
      <c r="H558" s="164"/>
      <c r="I558" s="164"/>
      <c r="J558" s="164"/>
      <c r="K558" s="164"/>
      <c r="L558" s="164"/>
      <c r="M558" s="164"/>
      <c r="N558" s="164"/>
      <c r="O558" s="164"/>
      <c r="P558" s="164"/>
      <c r="Q558" s="164"/>
      <c r="R558" s="164"/>
      <c r="S558" s="164"/>
    </row>
    <row r="559" spans="1:19" ht="14.5" x14ac:dyDescent="0.35">
      <c r="A559" s="164"/>
      <c r="B559" s="164"/>
      <c r="C559" s="164"/>
      <c r="D559" s="164"/>
      <c r="E559" s="164"/>
      <c r="F559" s="164"/>
      <c r="G559" s="164"/>
      <c r="H559" s="164"/>
      <c r="I559" s="164"/>
      <c r="J559" s="164"/>
      <c r="K559" s="164"/>
      <c r="L559" s="164"/>
      <c r="M559" s="164"/>
      <c r="N559" s="164"/>
      <c r="O559" s="164"/>
      <c r="P559" s="164"/>
      <c r="Q559" s="164"/>
      <c r="R559" s="164"/>
      <c r="S559" s="164"/>
    </row>
    <row r="560" spans="1:19" ht="14.5" x14ac:dyDescent="0.35">
      <c r="A560" s="164"/>
      <c r="B560" s="164"/>
      <c r="C560" s="164"/>
      <c r="D560" s="164"/>
      <c r="E560" s="164"/>
      <c r="F560" s="164"/>
      <c r="G560" s="164"/>
      <c r="H560" s="164"/>
      <c r="I560" s="164"/>
      <c r="J560" s="164"/>
      <c r="K560" s="164"/>
      <c r="L560" s="164"/>
      <c r="M560" s="164"/>
      <c r="N560" s="164"/>
      <c r="O560" s="164"/>
      <c r="P560" s="164"/>
      <c r="Q560" s="164"/>
      <c r="R560" s="164"/>
      <c r="S560" s="164"/>
    </row>
    <row r="561" spans="1:19" ht="14.5" x14ac:dyDescent="0.35">
      <c r="A561" s="164"/>
      <c r="B561" s="164"/>
      <c r="C561" s="164"/>
      <c r="D561" s="164"/>
      <c r="E561" s="164"/>
      <c r="F561" s="164"/>
      <c r="G561" s="164"/>
      <c r="H561" s="164"/>
      <c r="I561" s="164"/>
      <c r="J561" s="164"/>
      <c r="K561" s="164"/>
      <c r="L561" s="164"/>
      <c r="M561" s="164"/>
      <c r="N561" s="164"/>
      <c r="O561" s="164"/>
      <c r="P561" s="164"/>
      <c r="Q561" s="164"/>
      <c r="R561" s="164"/>
      <c r="S561" s="164"/>
    </row>
    <row r="562" spans="1:19" ht="14.5" x14ac:dyDescent="0.35">
      <c r="A562" s="164"/>
      <c r="B562" s="164"/>
      <c r="C562" s="164"/>
      <c r="D562" s="164"/>
      <c r="E562" s="164"/>
      <c r="F562" s="164"/>
      <c r="G562" s="164"/>
      <c r="H562" s="164"/>
      <c r="I562" s="164"/>
      <c r="J562" s="164"/>
      <c r="K562" s="164"/>
      <c r="L562" s="164"/>
      <c r="M562" s="164"/>
      <c r="N562" s="164"/>
      <c r="O562" s="164"/>
      <c r="P562" s="164"/>
      <c r="Q562" s="164"/>
      <c r="R562" s="164"/>
      <c r="S562" s="164"/>
    </row>
    <row r="563" spans="1:19" ht="14.5" x14ac:dyDescent="0.35">
      <c r="A563" s="164"/>
      <c r="B563" s="164"/>
      <c r="C563" s="164"/>
      <c r="D563" s="164"/>
      <c r="E563" s="164"/>
      <c r="F563" s="164"/>
      <c r="G563" s="164"/>
      <c r="H563" s="164"/>
      <c r="I563" s="164"/>
      <c r="J563" s="164"/>
      <c r="K563" s="164"/>
      <c r="L563" s="164"/>
      <c r="M563" s="164"/>
      <c r="N563" s="164"/>
      <c r="O563" s="164"/>
      <c r="P563" s="164"/>
      <c r="Q563" s="164"/>
      <c r="R563" s="164"/>
      <c r="S563" s="164"/>
    </row>
    <row r="564" spans="1:19" ht="14.5" x14ac:dyDescent="0.35">
      <c r="A564" s="164"/>
      <c r="B564" s="164"/>
      <c r="C564" s="164"/>
      <c r="D564" s="164"/>
      <c r="E564" s="164"/>
      <c r="F564" s="164"/>
      <c r="G564" s="164"/>
      <c r="H564" s="164"/>
      <c r="I564" s="164"/>
      <c r="J564" s="164"/>
      <c r="K564" s="164"/>
      <c r="L564" s="164"/>
      <c r="M564" s="164"/>
      <c r="N564" s="164"/>
      <c r="O564" s="164"/>
      <c r="P564" s="164"/>
      <c r="Q564" s="164"/>
      <c r="R564" s="164"/>
      <c r="S564" s="164"/>
    </row>
    <row r="565" spans="1:19" ht="14.5" x14ac:dyDescent="0.35">
      <c r="A565" s="164"/>
      <c r="B565" s="164"/>
      <c r="C565" s="164"/>
      <c r="D565" s="164"/>
      <c r="E565" s="164"/>
      <c r="F565" s="164"/>
      <c r="G565" s="164"/>
      <c r="H565" s="164"/>
      <c r="I565" s="164"/>
      <c r="J565" s="164"/>
      <c r="K565" s="164"/>
      <c r="L565" s="164"/>
      <c r="M565" s="164"/>
      <c r="N565" s="164"/>
      <c r="O565" s="164"/>
      <c r="P565" s="164"/>
      <c r="Q565" s="164"/>
      <c r="R565" s="164"/>
      <c r="S565" s="164"/>
    </row>
    <row r="566" spans="1:19" ht="14.5" x14ac:dyDescent="0.35">
      <c r="A566" s="164"/>
      <c r="B566" s="164"/>
      <c r="C566" s="164"/>
      <c r="D566" s="164"/>
      <c r="E566" s="164"/>
      <c r="F566" s="164"/>
      <c r="G566" s="164"/>
      <c r="H566" s="164"/>
      <c r="I566" s="164"/>
      <c r="J566" s="164"/>
      <c r="K566" s="164"/>
      <c r="L566" s="164"/>
      <c r="M566" s="164"/>
      <c r="N566" s="164"/>
      <c r="O566" s="164"/>
      <c r="P566" s="164"/>
      <c r="Q566" s="164"/>
      <c r="R566" s="164"/>
      <c r="S566" s="164"/>
    </row>
    <row r="567" spans="1:19" ht="14.5" x14ac:dyDescent="0.35">
      <c r="A567" s="164"/>
      <c r="B567" s="164"/>
      <c r="C567" s="164"/>
      <c r="D567" s="164"/>
      <c r="E567" s="164"/>
      <c r="F567" s="164"/>
      <c r="G567" s="164"/>
      <c r="H567" s="164"/>
      <c r="I567" s="164"/>
      <c r="J567" s="164"/>
      <c r="K567" s="164"/>
      <c r="L567" s="164"/>
      <c r="M567" s="164"/>
      <c r="N567" s="164"/>
      <c r="O567" s="164"/>
      <c r="P567" s="164"/>
      <c r="Q567" s="164"/>
      <c r="R567" s="164"/>
      <c r="S567" s="164"/>
    </row>
    <row r="568" spans="1:19" ht="14.5" x14ac:dyDescent="0.35">
      <c r="A568" s="164"/>
      <c r="B568" s="164"/>
      <c r="C568" s="164"/>
      <c r="D568" s="164"/>
      <c r="E568" s="164"/>
      <c r="F568" s="164"/>
      <c r="G568" s="164"/>
      <c r="H568" s="164"/>
      <c r="I568" s="164"/>
      <c r="J568" s="164"/>
      <c r="K568" s="164"/>
      <c r="L568" s="164"/>
      <c r="M568" s="164"/>
      <c r="N568" s="164"/>
      <c r="O568" s="164"/>
      <c r="P568" s="164"/>
      <c r="Q568" s="164"/>
      <c r="R568" s="164"/>
      <c r="S568" s="164"/>
    </row>
    <row r="569" spans="1:19" ht="14.5" x14ac:dyDescent="0.35">
      <c r="A569" s="164"/>
      <c r="B569" s="164"/>
      <c r="C569" s="164"/>
      <c r="D569" s="164"/>
      <c r="E569" s="164"/>
      <c r="F569" s="164"/>
      <c r="G569" s="164"/>
      <c r="H569" s="164"/>
      <c r="I569" s="164"/>
      <c r="J569" s="164"/>
      <c r="K569" s="164"/>
      <c r="L569" s="164"/>
      <c r="M569" s="164"/>
      <c r="N569" s="164"/>
      <c r="O569" s="164"/>
      <c r="P569" s="164"/>
      <c r="Q569" s="164"/>
      <c r="R569" s="164"/>
      <c r="S569" s="164"/>
    </row>
    <row r="570" spans="1:19" ht="14.5" x14ac:dyDescent="0.35">
      <c r="A570" s="164"/>
      <c r="B570" s="164"/>
      <c r="C570" s="164"/>
      <c r="D570" s="164"/>
      <c r="E570" s="164"/>
      <c r="F570" s="164"/>
      <c r="G570" s="164"/>
      <c r="H570" s="164"/>
      <c r="I570" s="164"/>
      <c r="J570" s="164"/>
      <c r="K570" s="164"/>
      <c r="L570" s="164"/>
      <c r="M570" s="164"/>
      <c r="N570" s="164"/>
      <c r="O570" s="164"/>
      <c r="P570" s="164"/>
      <c r="Q570" s="164"/>
      <c r="R570" s="164"/>
      <c r="S570" s="164"/>
    </row>
    <row r="571" spans="1:19" ht="14.5" x14ac:dyDescent="0.35">
      <c r="A571" s="164"/>
      <c r="B571" s="164"/>
      <c r="C571" s="164"/>
      <c r="D571" s="164"/>
      <c r="E571" s="164"/>
      <c r="F571" s="164"/>
      <c r="G571" s="164"/>
      <c r="H571" s="164"/>
      <c r="I571" s="164"/>
      <c r="J571" s="164"/>
      <c r="K571" s="164"/>
      <c r="L571" s="164"/>
      <c r="M571" s="164"/>
      <c r="N571" s="164"/>
      <c r="O571" s="164"/>
      <c r="P571" s="164"/>
      <c r="Q571" s="164"/>
      <c r="R571" s="164"/>
      <c r="S571" s="164"/>
    </row>
    <row r="572" spans="1:19" ht="14.5" x14ac:dyDescent="0.35">
      <c r="A572" s="164"/>
      <c r="B572" s="164"/>
      <c r="C572" s="164"/>
      <c r="D572" s="164"/>
      <c r="E572" s="164"/>
      <c r="F572" s="164"/>
      <c r="G572" s="164"/>
      <c r="H572" s="164"/>
      <c r="I572" s="164"/>
      <c r="J572" s="164"/>
      <c r="K572" s="164"/>
      <c r="L572" s="164"/>
      <c r="M572" s="164"/>
      <c r="N572" s="164"/>
      <c r="O572" s="164"/>
      <c r="P572" s="164"/>
      <c r="Q572" s="164"/>
      <c r="R572" s="164"/>
      <c r="S572" s="164"/>
    </row>
    <row r="573" spans="1:19" ht="14.5" x14ac:dyDescent="0.35">
      <c r="A573" s="164"/>
      <c r="B573" s="164"/>
      <c r="C573" s="164"/>
      <c r="D573" s="164"/>
      <c r="E573" s="164"/>
      <c r="F573" s="164"/>
      <c r="G573" s="164"/>
      <c r="H573" s="164"/>
      <c r="I573" s="164"/>
      <c r="J573" s="164"/>
      <c r="K573" s="164"/>
      <c r="L573" s="164"/>
      <c r="M573" s="164"/>
      <c r="N573" s="164"/>
      <c r="O573" s="164"/>
      <c r="P573" s="164"/>
      <c r="Q573" s="164"/>
      <c r="R573" s="164"/>
      <c r="S573" s="164"/>
    </row>
    <row r="574" spans="1:19" ht="14.5" x14ac:dyDescent="0.35">
      <c r="A574" s="164"/>
      <c r="B574" s="164"/>
      <c r="C574" s="164"/>
      <c r="D574" s="164"/>
      <c r="E574" s="164"/>
      <c r="F574" s="164"/>
      <c r="G574" s="164"/>
      <c r="H574" s="164"/>
      <c r="I574" s="164"/>
      <c r="J574" s="164"/>
      <c r="K574" s="164"/>
      <c r="L574" s="164"/>
      <c r="M574" s="164"/>
      <c r="N574" s="164"/>
      <c r="O574" s="164"/>
      <c r="P574" s="164"/>
      <c r="Q574" s="164"/>
      <c r="R574" s="164"/>
      <c r="S574" s="164"/>
    </row>
    <row r="575" spans="1:19" ht="14.5" x14ac:dyDescent="0.35">
      <c r="A575" s="164"/>
      <c r="B575" s="164"/>
      <c r="C575" s="164"/>
      <c r="D575" s="164"/>
      <c r="E575" s="164"/>
      <c r="F575" s="164"/>
      <c r="G575" s="164"/>
      <c r="H575" s="164"/>
      <c r="I575" s="164"/>
      <c r="J575" s="164"/>
      <c r="K575" s="164"/>
      <c r="L575" s="164"/>
      <c r="M575" s="164"/>
      <c r="N575" s="164"/>
      <c r="O575" s="164"/>
      <c r="P575" s="164"/>
      <c r="Q575" s="164"/>
      <c r="R575" s="164"/>
      <c r="S575" s="164"/>
    </row>
    <row r="576" spans="1:19" ht="14.5" x14ac:dyDescent="0.35">
      <c r="A576" s="164"/>
      <c r="B576" s="164"/>
      <c r="C576" s="164"/>
      <c r="D576" s="164"/>
      <c r="E576" s="164"/>
      <c r="F576" s="164"/>
      <c r="G576" s="164"/>
      <c r="H576" s="164"/>
      <c r="I576" s="164"/>
      <c r="J576" s="164"/>
      <c r="K576" s="164"/>
      <c r="L576" s="164"/>
      <c r="M576" s="164"/>
      <c r="N576" s="164"/>
      <c r="O576" s="164"/>
      <c r="P576" s="164"/>
      <c r="Q576" s="164"/>
      <c r="R576" s="164"/>
      <c r="S576" s="164"/>
    </row>
    <row r="577" spans="1:19" ht="14.5" x14ac:dyDescent="0.35">
      <c r="A577" s="164"/>
      <c r="B577" s="164"/>
      <c r="C577" s="164"/>
      <c r="D577" s="164"/>
      <c r="E577" s="164"/>
      <c r="F577" s="164"/>
      <c r="G577" s="164"/>
      <c r="H577" s="164"/>
      <c r="I577" s="164"/>
      <c r="J577" s="164"/>
      <c r="K577" s="164"/>
      <c r="L577" s="164"/>
      <c r="M577" s="164"/>
      <c r="N577" s="164"/>
      <c r="O577" s="164"/>
      <c r="P577" s="164"/>
      <c r="Q577" s="164"/>
      <c r="R577" s="164"/>
      <c r="S577" s="164"/>
    </row>
    <row r="578" spans="1:19" ht="14.5" x14ac:dyDescent="0.35">
      <c r="A578" s="164"/>
      <c r="B578" s="164"/>
      <c r="C578" s="164"/>
      <c r="D578" s="164"/>
      <c r="E578" s="164"/>
      <c r="F578" s="164"/>
      <c r="G578" s="164"/>
      <c r="H578" s="164"/>
      <c r="I578" s="164"/>
      <c r="J578" s="164"/>
      <c r="K578" s="164"/>
      <c r="L578" s="164"/>
      <c r="M578" s="164"/>
      <c r="N578" s="164"/>
      <c r="O578" s="164"/>
      <c r="P578" s="164"/>
      <c r="Q578" s="164"/>
      <c r="R578" s="164"/>
      <c r="S578" s="164"/>
    </row>
    <row r="579" spans="1:19" ht="14.5" x14ac:dyDescent="0.35">
      <c r="A579" s="164"/>
      <c r="B579" s="164"/>
      <c r="C579" s="164"/>
      <c r="D579" s="164"/>
      <c r="E579" s="164"/>
      <c r="F579" s="164"/>
      <c r="G579" s="164"/>
      <c r="H579" s="164"/>
      <c r="I579" s="164"/>
      <c r="J579" s="164"/>
      <c r="K579" s="164"/>
      <c r="L579" s="164"/>
      <c r="M579" s="164"/>
      <c r="N579" s="164"/>
      <c r="O579" s="164"/>
      <c r="P579" s="164"/>
      <c r="Q579" s="164"/>
      <c r="R579" s="164"/>
      <c r="S579" s="164"/>
    </row>
    <row r="580" spans="1:19" ht="14.5" x14ac:dyDescent="0.35">
      <c r="A580" s="164"/>
      <c r="B580" s="164"/>
      <c r="C580" s="164"/>
      <c r="D580" s="164"/>
      <c r="E580" s="164"/>
      <c r="F580" s="164"/>
      <c r="G580" s="164"/>
      <c r="H580" s="164"/>
      <c r="I580" s="164"/>
      <c r="J580" s="164"/>
      <c r="K580" s="164"/>
      <c r="L580" s="164"/>
      <c r="M580" s="164"/>
      <c r="N580" s="164"/>
      <c r="O580" s="164"/>
      <c r="P580" s="164"/>
      <c r="Q580" s="164"/>
      <c r="R580" s="164"/>
      <c r="S580" s="164"/>
    </row>
    <row r="581" spans="1:19" ht="14.5" x14ac:dyDescent="0.35">
      <c r="A581" s="164"/>
      <c r="B581" s="164"/>
      <c r="C581" s="164"/>
      <c r="D581" s="164"/>
      <c r="E581" s="164"/>
      <c r="F581" s="164"/>
      <c r="G581" s="164"/>
      <c r="H581" s="164"/>
      <c r="I581" s="164"/>
      <c r="J581" s="164"/>
      <c r="K581" s="164"/>
      <c r="L581" s="164"/>
      <c r="M581" s="164"/>
      <c r="N581" s="164"/>
      <c r="O581" s="164"/>
      <c r="P581" s="164"/>
      <c r="Q581" s="164"/>
      <c r="R581" s="164"/>
      <c r="S581" s="164"/>
    </row>
    <row r="582" spans="1:19" ht="14.5" x14ac:dyDescent="0.35">
      <c r="A582" s="164"/>
      <c r="B582" s="164"/>
      <c r="C582" s="164"/>
      <c r="D582" s="164"/>
      <c r="E582" s="164"/>
      <c r="F582" s="164"/>
      <c r="G582" s="164"/>
      <c r="H582" s="164"/>
      <c r="I582" s="164"/>
      <c r="J582" s="164"/>
      <c r="K582" s="164"/>
      <c r="L582" s="164"/>
      <c r="M582" s="164"/>
      <c r="N582" s="164"/>
      <c r="O582" s="164"/>
      <c r="P582" s="164"/>
      <c r="Q582" s="164"/>
      <c r="R582" s="164"/>
      <c r="S582" s="164"/>
    </row>
    <row r="583" spans="1:19" ht="14.5" x14ac:dyDescent="0.35">
      <c r="A583" s="164"/>
      <c r="B583" s="164"/>
      <c r="C583" s="164"/>
      <c r="D583" s="164"/>
      <c r="E583" s="164"/>
      <c r="F583" s="164"/>
      <c r="G583" s="164"/>
      <c r="H583" s="164"/>
      <c r="I583" s="164"/>
      <c r="J583" s="164"/>
      <c r="K583" s="164"/>
      <c r="L583" s="164"/>
      <c r="M583" s="164"/>
      <c r="N583" s="164"/>
      <c r="O583" s="164"/>
      <c r="P583" s="164"/>
      <c r="Q583" s="164"/>
      <c r="R583" s="164"/>
      <c r="S583" s="164"/>
    </row>
    <row r="584" spans="1:19" ht="14.5" x14ac:dyDescent="0.35">
      <c r="A584" s="164"/>
      <c r="B584" s="164"/>
      <c r="C584" s="164"/>
      <c r="D584" s="164"/>
      <c r="E584" s="164"/>
      <c r="F584" s="164"/>
      <c r="G584" s="164"/>
      <c r="H584" s="164"/>
      <c r="I584" s="164"/>
      <c r="J584" s="164"/>
      <c r="K584" s="164"/>
      <c r="L584" s="164"/>
      <c r="M584" s="164"/>
      <c r="N584" s="164"/>
      <c r="O584" s="164"/>
      <c r="P584" s="164"/>
      <c r="Q584" s="164"/>
      <c r="R584" s="164"/>
      <c r="S584" s="164"/>
    </row>
    <row r="585" spans="1:19" ht="14.5" x14ac:dyDescent="0.35">
      <c r="A585" s="164"/>
      <c r="B585" s="164"/>
      <c r="C585" s="164"/>
      <c r="D585" s="164"/>
      <c r="E585" s="164"/>
      <c r="F585" s="164"/>
      <c r="G585" s="164"/>
      <c r="H585" s="164"/>
      <c r="I585" s="164"/>
      <c r="J585" s="164"/>
      <c r="K585" s="164"/>
      <c r="L585" s="164"/>
      <c r="M585" s="164"/>
      <c r="N585" s="164"/>
      <c r="O585" s="164"/>
      <c r="P585" s="164"/>
      <c r="Q585" s="164"/>
      <c r="R585" s="164"/>
      <c r="S585" s="164"/>
    </row>
    <row r="586" spans="1:19" ht="14.5" x14ac:dyDescent="0.35">
      <c r="A586" s="164"/>
      <c r="B586" s="164"/>
      <c r="C586" s="164"/>
      <c r="D586" s="164"/>
      <c r="E586" s="164"/>
      <c r="F586" s="164"/>
      <c r="G586" s="164"/>
      <c r="H586" s="164"/>
      <c r="I586" s="164"/>
      <c r="J586" s="164"/>
      <c r="K586" s="164"/>
      <c r="L586" s="164"/>
      <c r="M586" s="164"/>
      <c r="N586" s="164"/>
      <c r="O586" s="164"/>
      <c r="P586" s="164"/>
      <c r="Q586" s="164"/>
      <c r="R586" s="164"/>
      <c r="S586" s="164"/>
    </row>
    <row r="587" spans="1:19" ht="14.5" x14ac:dyDescent="0.35">
      <c r="A587" s="164"/>
      <c r="B587" s="164"/>
      <c r="C587" s="164"/>
      <c r="D587" s="164"/>
      <c r="E587" s="164"/>
      <c r="F587" s="164"/>
      <c r="G587" s="164"/>
      <c r="H587" s="164"/>
      <c r="I587" s="164"/>
      <c r="J587" s="164"/>
      <c r="K587" s="164"/>
      <c r="L587" s="164"/>
      <c r="M587" s="164"/>
      <c r="N587" s="164"/>
      <c r="O587" s="164"/>
      <c r="P587" s="164"/>
      <c r="Q587" s="164"/>
      <c r="R587" s="164"/>
      <c r="S587" s="164"/>
    </row>
    <row r="588" spans="1:19" ht="14.5" x14ac:dyDescent="0.35">
      <c r="A588" s="164"/>
      <c r="B588" s="164"/>
      <c r="C588" s="164"/>
      <c r="D588" s="164"/>
      <c r="E588" s="164"/>
      <c r="F588" s="164"/>
      <c r="G588" s="164"/>
      <c r="H588" s="164"/>
      <c r="I588" s="164"/>
      <c r="J588" s="164"/>
      <c r="K588" s="164"/>
      <c r="L588" s="164"/>
      <c r="M588" s="164"/>
      <c r="N588" s="164"/>
      <c r="O588" s="164"/>
      <c r="P588" s="164"/>
      <c r="Q588" s="164"/>
      <c r="R588" s="164"/>
      <c r="S588" s="164"/>
    </row>
    <row r="589" spans="1:19" ht="14.5" x14ac:dyDescent="0.35">
      <c r="A589" s="164"/>
      <c r="B589" s="164"/>
      <c r="C589" s="164"/>
      <c r="D589" s="164"/>
      <c r="E589" s="164"/>
      <c r="F589" s="164"/>
      <c r="G589" s="164"/>
      <c r="H589" s="164"/>
      <c r="I589" s="164"/>
      <c r="J589" s="164"/>
      <c r="K589" s="164"/>
      <c r="L589" s="164"/>
      <c r="M589" s="164"/>
      <c r="N589" s="164"/>
      <c r="O589" s="164"/>
      <c r="P589" s="164"/>
      <c r="Q589" s="164"/>
      <c r="R589" s="164"/>
      <c r="S589" s="164"/>
    </row>
    <row r="590" spans="1:19" ht="14.5" x14ac:dyDescent="0.35">
      <c r="A590" s="164"/>
      <c r="B590" s="164"/>
      <c r="C590" s="164"/>
      <c r="D590" s="164"/>
      <c r="E590" s="164"/>
      <c r="F590" s="164"/>
      <c r="G590" s="164"/>
      <c r="H590" s="164"/>
      <c r="I590" s="164"/>
      <c r="J590" s="164"/>
      <c r="K590" s="164"/>
      <c r="L590" s="164"/>
      <c r="M590" s="164"/>
      <c r="N590" s="164"/>
      <c r="O590" s="164"/>
      <c r="P590" s="164"/>
      <c r="Q590" s="164"/>
      <c r="R590" s="164"/>
      <c r="S590" s="164"/>
    </row>
    <row r="591" spans="1:19" ht="14.5" x14ac:dyDescent="0.35">
      <c r="A591" s="164"/>
      <c r="B591" s="164"/>
      <c r="C591" s="164"/>
      <c r="D591" s="164"/>
      <c r="E591" s="164"/>
      <c r="F591" s="164"/>
      <c r="G591" s="164"/>
      <c r="H591" s="164"/>
      <c r="I591" s="164"/>
      <c r="J591" s="164"/>
      <c r="K591" s="164"/>
      <c r="L591" s="164"/>
      <c r="M591" s="164"/>
      <c r="N591" s="164"/>
      <c r="O591" s="164"/>
      <c r="P591" s="164"/>
      <c r="Q591" s="164"/>
      <c r="R591" s="164"/>
      <c r="S591" s="164"/>
    </row>
    <row r="592" spans="1:19" ht="14.5" x14ac:dyDescent="0.35">
      <c r="A592" s="164"/>
      <c r="B592" s="164"/>
      <c r="C592" s="164"/>
      <c r="D592" s="164"/>
      <c r="E592" s="164"/>
      <c r="F592" s="164"/>
      <c r="G592" s="164"/>
      <c r="H592" s="164"/>
      <c r="I592" s="164"/>
      <c r="J592" s="164"/>
      <c r="K592" s="164"/>
      <c r="L592" s="164"/>
      <c r="M592" s="164"/>
      <c r="N592" s="164"/>
      <c r="O592" s="164"/>
      <c r="P592" s="164"/>
      <c r="Q592" s="164"/>
      <c r="R592" s="164"/>
      <c r="S592" s="164"/>
    </row>
    <row r="593" spans="1:19" ht="14.5" x14ac:dyDescent="0.35">
      <c r="A593" s="164"/>
      <c r="B593" s="164"/>
      <c r="C593" s="164"/>
      <c r="D593" s="164"/>
      <c r="E593" s="164"/>
      <c r="F593" s="164"/>
      <c r="G593" s="164"/>
      <c r="H593" s="164"/>
      <c r="I593" s="164"/>
      <c r="J593" s="164"/>
      <c r="K593" s="164"/>
      <c r="L593" s="164"/>
      <c r="M593" s="164"/>
      <c r="N593" s="164"/>
      <c r="O593" s="164"/>
      <c r="P593" s="164"/>
      <c r="Q593" s="164"/>
      <c r="R593" s="164"/>
      <c r="S593" s="164"/>
    </row>
    <row r="594" spans="1:19" ht="14.5" x14ac:dyDescent="0.35">
      <c r="A594" s="164"/>
      <c r="B594" s="164"/>
      <c r="C594" s="164"/>
      <c r="D594" s="164"/>
      <c r="E594" s="164"/>
      <c r="F594" s="164"/>
      <c r="G594" s="164"/>
      <c r="H594" s="164"/>
      <c r="I594" s="164"/>
      <c r="J594" s="164"/>
      <c r="K594" s="164"/>
      <c r="L594" s="164"/>
      <c r="M594" s="164"/>
      <c r="N594" s="164"/>
      <c r="O594" s="164"/>
      <c r="P594" s="164"/>
      <c r="Q594" s="164"/>
      <c r="R594" s="164"/>
      <c r="S594" s="164"/>
    </row>
    <row r="595" spans="1:19" ht="14.5" x14ac:dyDescent="0.35">
      <c r="A595" s="164"/>
      <c r="B595" s="164"/>
      <c r="C595" s="164"/>
      <c r="D595" s="164"/>
      <c r="E595" s="164"/>
      <c r="F595" s="164"/>
      <c r="G595" s="164"/>
      <c r="H595" s="164"/>
      <c r="I595" s="164"/>
      <c r="J595" s="164"/>
      <c r="K595" s="164"/>
      <c r="L595" s="164"/>
      <c r="M595" s="164"/>
      <c r="N595" s="164"/>
      <c r="O595" s="164"/>
      <c r="P595" s="164"/>
      <c r="Q595" s="164"/>
      <c r="R595" s="164"/>
      <c r="S595" s="164"/>
    </row>
    <row r="596" spans="1:19" ht="14.5" x14ac:dyDescent="0.35">
      <c r="A596" s="164"/>
      <c r="B596" s="164"/>
      <c r="C596" s="164"/>
      <c r="D596" s="164"/>
      <c r="E596" s="164"/>
      <c r="F596" s="164"/>
      <c r="G596" s="164"/>
      <c r="H596" s="164"/>
      <c r="I596" s="164"/>
      <c r="J596" s="164"/>
      <c r="K596" s="164"/>
      <c r="L596" s="164"/>
      <c r="M596" s="164"/>
      <c r="N596" s="164"/>
      <c r="O596" s="164"/>
      <c r="P596" s="164"/>
      <c r="Q596" s="164"/>
      <c r="R596" s="164"/>
      <c r="S596" s="164"/>
    </row>
    <row r="597" spans="1:19" ht="14.5" x14ac:dyDescent="0.35">
      <c r="A597" s="164"/>
      <c r="B597" s="164"/>
      <c r="C597" s="164"/>
      <c r="D597" s="164"/>
      <c r="E597" s="164"/>
      <c r="F597" s="164"/>
      <c r="G597" s="164"/>
      <c r="H597" s="164"/>
      <c r="I597" s="164"/>
      <c r="J597" s="164"/>
      <c r="K597" s="164"/>
      <c r="L597" s="164"/>
      <c r="M597" s="164"/>
      <c r="N597" s="164"/>
      <c r="O597" s="164"/>
      <c r="P597" s="164"/>
      <c r="Q597" s="164"/>
      <c r="R597" s="164"/>
      <c r="S597" s="164"/>
    </row>
    <row r="598" spans="1:19" ht="14.5" x14ac:dyDescent="0.35">
      <c r="A598" s="164"/>
      <c r="B598" s="164"/>
      <c r="C598" s="164"/>
      <c r="D598" s="164"/>
      <c r="E598" s="164"/>
      <c r="F598" s="164"/>
      <c r="G598" s="164"/>
      <c r="H598" s="164"/>
      <c r="I598" s="164"/>
      <c r="J598" s="164"/>
      <c r="K598" s="164"/>
      <c r="L598" s="164"/>
      <c r="M598" s="164"/>
      <c r="N598" s="164"/>
      <c r="O598" s="164"/>
      <c r="P598" s="164"/>
      <c r="Q598" s="164"/>
      <c r="R598" s="164"/>
      <c r="S598" s="164"/>
    </row>
    <row r="599" spans="1:19" ht="14.5" x14ac:dyDescent="0.35">
      <c r="A599" s="164"/>
      <c r="B599" s="164"/>
      <c r="C599" s="164"/>
      <c r="D599" s="164"/>
      <c r="E599" s="164"/>
      <c r="F599" s="164"/>
      <c r="G599" s="164"/>
      <c r="H599" s="164"/>
      <c r="I599" s="164"/>
      <c r="J599" s="164"/>
      <c r="K599" s="164"/>
      <c r="L599" s="164"/>
      <c r="M599" s="164"/>
      <c r="N599" s="164"/>
      <c r="O599" s="164"/>
      <c r="P599" s="164"/>
      <c r="Q599" s="164"/>
      <c r="R599" s="164"/>
      <c r="S599" s="164"/>
    </row>
    <row r="600" spans="1:19" ht="14.5" x14ac:dyDescent="0.35">
      <c r="A600" s="164"/>
      <c r="B600" s="164"/>
      <c r="C600" s="164"/>
      <c r="D600" s="164"/>
      <c r="E600" s="164"/>
      <c r="F600" s="164"/>
      <c r="G600" s="164"/>
      <c r="H600" s="164"/>
      <c r="I600" s="164"/>
      <c r="J600" s="164"/>
      <c r="K600" s="164"/>
      <c r="L600" s="164"/>
      <c r="M600" s="164"/>
      <c r="N600" s="164"/>
      <c r="O600" s="164"/>
      <c r="P600" s="164"/>
      <c r="Q600" s="164"/>
      <c r="R600" s="164"/>
      <c r="S600" s="164"/>
    </row>
    <row r="601" spans="1:19" ht="14.5" x14ac:dyDescent="0.35">
      <c r="A601" s="164"/>
      <c r="B601" s="164"/>
      <c r="C601" s="164"/>
      <c r="D601" s="164"/>
      <c r="E601" s="164"/>
      <c r="F601" s="164"/>
      <c r="G601" s="164"/>
      <c r="H601" s="164"/>
      <c r="I601" s="164"/>
      <c r="J601" s="164"/>
      <c r="K601" s="164"/>
      <c r="L601" s="164"/>
      <c r="M601" s="164"/>
      <c r="N601" s="164"/>
      <c r="O601" s="164"/>
      <c r="P601" s="164"/>
      <c r="Q601" s="164"/>
      <c r="R601" s="164"/>
      <c r="S601" s="164"/>
    </row>
    <row r="602" spans="1:19" ht="14.5" x14ac:dyDescent="0.35">
      <c r="A602" s="164"/>
      <c r="B602" s="164"/>
      <c r="C602" s="164"/>
      <c r="D602" s="164"/>
      <c r="E602" s="164"/>
      <c r="F602" s="164"/>
      <c r="G602" s="164"/>
      <c r="H602" s="164"/>
      <c r="I602" s="164"/>
      <c r="J602" s="164"/>
      <c r="K602" s="164"/>
      <c r="L602" s="164"/>
      <c r="M602" s="164"/>
      <c r="N602" s="164"/>
      <c r="O602" s="164"/>
      <c r="P602" s="164"/>
      <c r="Q602" s="164"/>
      <c r="R602" s="164"/>
      <c r="S602" s="164"/>
    </row>
    <row r="603" spans="1:19" ht="14.5" x14ac:dyDescent="0.35">
      <c r="A603" s="164"/>
      <c r="B603" s="164"/>
      <c r="C603" s="164"/>
      <c r="D603" s="164"/>
      <c r="E603" s="164"/>
      <c r="F603" s="164"/>
      <c r="G603" s="164"/>
      <c r="H603" s="164"/>
      <c r="I603" s="164"/>
      <c r="J603" s="164"/>
      <c r="K603" s="164"/>
      <c r="L603" s="164"/>
      <c r="M603" s="164"/>
      <c r="N603" s="164"/>
      <c r="O603" s="164"/>
      <c r="P603" s="164"/>
      <c r="Q603" s="164"/>
      <c r="R603" s="164"/>
      <c r="S603" s="164"/>
    </row>
    <row r="604" spans="1:19" ht="14.5" x14ac:dyDescent="0.35">
      <c r="A604" s="164"/>
      <c r="B604" s="164"/>
      <c r="C604" s="164"/>
      <c r="D604" s="164"/>
      <c r="E604" s="164"/>
      <c r="F604" s="164"/>
      <c r="G604" s="164"/>
      <c r="H604" s="164"/>
      <c r="I604" s="164"/>
      <c r="J604" s="164"/>
      <c r="K604" s="164"/>
      <c r="L604" s="164"/>
      <c r="M604" s="164"/>
      <c r="N604" s="164"/>
      <c r="O604" s="164"/>
      <c r="P604" s="164"/>
      <c r="Q604" s="164"/>
      <c r="R604" s="164"/>
      <c r="S604" s="164"/>
    </row>
    <row r="605" spans="1:19" ht="14.5" x14ac:dyDescent="0.35">
      <c r="A605" s="164"/>
      <c r="B605" s="164"/>
      <c r="C605" s="164"/>
      <c r="D605" s="164"/>
      <c r="E605" s="164"/>
      <c r="F605" s="164"/>
      <c r="G605" s="164"/>
      <c r="H605" s="164"/>
      <c r="I605" s="164"/>
      <c r="J605" s="164"/>
      <c r="K605" s="164"/>
      <c r="L605" s="164"/>
      <c r="M605" s="164"/>
      <c r="N605" s="164"/>
      <c r="O605" s="164"/>
      <c r="P605" s="164"/>
      <c r="Q605" s="164"/>
      <c r="R605" s="164"/>
      <c r="S605" s="164"/>
    </row>
    <row r="606" spans="1:19" ht="14.5" x14ac:dyDescent="0.35">
      <c r="A606" s="164"/>
      <c r="B606" s="164"/>
      <c r="C606" s="164"/>
      <c r="D606" s="164"/>
      <c r="E606" s="164"/>
      <c r="F606" s="164"/>
      <c r="G606" s="164"/>
      <c r="H606" s="164"/>
      <c r="I606" s="164"/>
      <c r="J606" s="164"/>
      <c r="K606" s="164"/>
      <c r="L606" s="164"/>
      <c r="M606" s="164"/>
      <c r="N606" s="164"/>
      <c r="O606" s="164"/>
      <c r="P606" s="164"/>
      <c r="Q606" s="164"/>
      <c r="R606" s="164"/>
      <c r="S606" s="164"/>
    </row>
    <row r="607" spans="1:19" ht="14.5" x14ac:dyDescent="0.35">
      <c r="A607" s="164"/>
      <c r="B607" s="164"/>
      <c r="C607" s="164"/>
      <c r="D607" s="164"/>
      <c r="E607" s="164"/>
      <c r="F607" s="164"/>
      <c r="G607" s="164"/>
      <c r="H607" s="164"/>
      <c r="I607" s="164"/>
      <c r="J607" s="164"/>
      <c r="K607" s="164"/>
      <c r="L607" s="164"/>
      <c r="M607" s="164"/>
      <c r="N607" s="164"/>
      <c r="O607" s="164"/>
      <c r="P607" s="164"/>
      <c r="Q607" s="164"/>
      <c r="R607" s="164"/>
      <c r="S607" s="164"/>
    </row>
    <row r="608" spans="1:19" ht="14.5" x14ac:dyDescent="0.35">
      <c r="A608" s="164"/>
      <c r="B608" s="164"/>
      <c r="C608" s="164"/>
      <c r="D608" s="164"/>
      <c r="E608" s="164"/>
      <c r="F608" s="164"/>
      <c r="G608" s="164"/>
      <c r="H608" s="164"/>
      <c r="I608" s="164"/>
      <c r="J608" s="164"/>
      <c r="K608" s="164"/>
      <c r="L608" s="164"/>
      <c r="M608" s="164"/>
      <c r="N608" s="164"/>
      <c r="O608" s="164"/>
      <c r="P608" s="164"/>
      <c r="Q608" s="164"/>
      <c r="R608" s="164"/>
      <c r="S608" s="164"/>
    </row>
    <row r="609" spans="1:19" ht="14.5" x14ac:dyDescent="0.35">
      <c r="A609" s="164"/>
      <c r="B609" s="164"/>
      <c r="C609" s="164"/>
      <c r="D609" s="164"/>
      <c r="E609" s="164"/>
      <c r="F609" s="164"/>
      <c r="G609" s="164"/>
      <c r="H609" s="164"/>
      <c r="I609" s="164"/>
      <c r="J609" s="164"/>
      <c r="K609" s="164"/>
      <c r="L609" s="164"/>
      <c r="M609" s="164"/>
      <c r="N609" s="164"/>
      <c r="O609" s="164"/>
      <c r="P609" s="164"/>
      <c r="Q609" s="164"/>
      <c r="R609" s="164"/>
      <c r="S609" s="164"/>
    </row>
    <row r="610" spans="1:19" ht="14.5" x14ac:dyDescent="0.35">
      <c r="A610" s="164"/>
      <c r="B610" s="164"/>
      <c r="C610" s="164"/>
      <c r="D610" s="164"/>
      <c r="E610" s="164"/>
      <c r="F610" s="164"/>
      <c r="G610" s="164"/>
      <c r="H610" s="164"/>
      <c r="I610" s="164"/>
      <c r="J610" s="164"/>
      <c r="K610" s="164"/>
      <c r="L610" s="164"/>
      <c r="M610" s="164"/>
      <c r="N610" s="164"/>
      <c r="O610" s="164"/>
      <c r="P610" s="164"/>
      <c r="Q610" s="164"/>
      <c r="R610" s="164"/>
      <c r="S610" s="164"/>
    </row>
    <row r="611" spans="1:19" ht="14.5" x14ac:dyDescent="0.35">
      <c r="A611" s="164"/>
      <c r="B611" s="164"/>
      <c r="C611" s="164"/>
      <c r="D611" s="164"/>
      <c r="E611" s="164"/>
      <c r="F611" s="164"/>
      <c r="G611" s="164"/>
      <c r="H611" s="164"/>
      <c r="I611" s="164"/>
      <c r="J611" s="164"/>
      <c r="K611" s="164"/>
      <c r="L611" s="164"/>
      <c r="M611" s="164"/>
      <c r="N611" s="164"/>
      <c r="O611" s="164"/>
      <c r="P611" s="164"/>
      <c r="Q611" s="164"/>
      <c r="R611" s="164"/>
      <c r="S611" s="164"/>
    </row>
    <row r="612" spans="1:19" ht="14.5" x14ac:dyDescent="0.35">
      <c r="A612" s="164"/>
      <c r="B612" s="164"/>
      <c r="C612" s="164"/>
      <c r="D612" s="164"/>
      <c r="E612" s="164"/>
      <c r="F612" s="164"/>
      <c r="G612" s="164"/>
      <c r="H612" s="164"/>
      <c r="I612" s="164"/>
      <c r="J612" s="164"/>
      <c r="K612" s="164"/>
      <c r="L612" s="164"/>
      <c r="M612" s="164"/>
      <c r="N612" s="164"/>
      <c r="O612" s="164"/>
      <c r="P612" s="164"/>
      <c r="Q612" s="164"/>
      <c r="R612" s="164"/>
      <c r="S612" s="164"/>
    </row>
    <row r="613" spans="1:19" ht="14.5" x14ac:dyDescent="0.35">
      <c r="A613" s="164"/>
      <c r="B613" s="164"/>
      <c r="C613" s="164"/>
      <c r="D613" s="164"/>
      <c r="E613" s="164"/>
      <c r="F613" s="164"/>
      <c r="G613" s="164"/>
      <c r="H613" s="164"/>
      <c r="I613" s="164"/>
      <c r="J613" s="164"/>
      <c r="K613" s="164"/>
      <c r="L613" s="164"/>
      <c r="M613" s="164"/>
      <c r="N613" s="164"/>
      <c r="O613" s="164"/>
      <c r="P613" s="164"/>
      <c r="Q613" s="164"/>
      <c r="R613" s="164"/>
      <c r="S613" s="164"/>
    </row>
    <row r="614" spans="1:19" ht="14.5" x14ac:dyDescent="0.35">
      <c r="A614" s="164"/>
      <c r="B614" s="164"/>
      <c r="C614" s="164"/>
      <c r="D614" s="164"/>
      <c r="E614" s="164"/>
      <c r="F614" s="164"/>
      <c r="G614" s="164"/>
      <c r="H614" s="164"/>
      <c r="I614" s="164"/>
      <c r="J614" s="164"/>
      <c r="K614" s="164"/>
      <c r="L614" s="164"/>
      <c r="M614" s="164"/>
      <c r="N614" s="164"/>
      <c r="O614" s="164"/>
      <c r="P614" s="164"/>
      <c r="Q614" s="164"/>
      <c r="R614" s="164"/>
      <c r="S614" s="164"/>
    </row>
    <row r="615" spans="1:19" ht="14.5" x14ac:dyDescent="0.35">
      <c r="A615" s="164"/>
      <c r="B615" s="164"/>
      <c r="C615" s="164"/>
      <c r="D615" s="164"/>
      <c r="E615" s="164"/>
      <c r="F615" s="164"/>
      <c r="G615" s="164"/>
      <c r="H615" s="164"/>
      <c r="I615" s="164"/>
      <c r="J615" s="164"/>
      <c r="K615" s="164"/>
      <c r="L615" s="164"/>
      <c r="M615" s="164"/>
      <c r="N615" s="164"/>
      <c r="O615" s="164"/>
      <c r="P615" s="164"/>
      <c r="Q615" s="164"/>
      <c r="R615" s="164"/>
      <c r="S615" s="164"/>
    </row>
    <row r="616" spans="1:19" ht="14.5" x14ac:dyDescent="0.35">
      <c r="A616" s="164"/>
      <c r="B616" s="164"/>
      <c r="C616" s="164"/>
      <c r="D616" s="164"/>
      <c r="E616" s="164"/>
      <c r="F616" s="164"/>
      <c r="G616" s="164"/>
      <c r="H616" s="164"/>
      <c r="I616" s="164"/>
      <c r="J616" s="164"/>
      <c r="K616" s="164"/>
      <c r="L616" s="164"/>
      <c r="M616" s="164"/>
      <c r="N616" s="164"/>
      <c r="O616" s="164"/>
      <c r="P616" s="164"/>
      <c r="Q616" s="164"/>
      <c r="R616" s="164"/>
      <c r="S616" s="164"/>
    </row>
    <row r="617" spans="1:19" ht="14.5" x14ac:dyDescent="0.35">
      <c r="A617" s="164"/>
      <c r="B617" s="164"/>
      <c r="C617" s="164"/>
      <c r="D617" s="164"/>
      <c r="E617" s="164"/>
      <c r="F617" s="164"/>
      <c r="G617" s="164"/>
      <c r="H617" s="164"/>
      <c r="I617" s="164"/>
      <c r="J617" s="164"/>
      <c r="K617" s="164"/>
      <c r="L617" s="164"/>
      <c r="M617" s="164"/>
      <c r="N617" s="164"/>
      <c r="O617" s="164"/>
      <c r="P617" s="164"/>
      <c r="Q617" s="164"/>
      <c r="R617" s="164"/>
      <c r="S617" s="164"/>
    </row>
    <row r="618" spans="1:19" ht="14.5" x14ac:dyDescent="0.35">
      <c r="A618" s="164"/>
      <c r="B618" s="164"/>
      <c r="C618" s="164"/>
      <c r="D618" s="164"/>
      <c r="E618" s="164"/>
      <c r="F618" s="164"/>
      <c r="G618" s="164"/>
      <c r="H618" s="164"/>
      <c r="I618" s="164"/>
      <c r="J618" s="164"/>
      <c r="K618" s="164"/>
      <c r="L618" s="164"/>
      <c r="M618" s="164"/>
      <c r="N618" s="164"/>
      <c r="O618" s="164"/>
      <c r="P618" s="164"/>
      <c r="Q618" s="164"/>
      <c r="R618" s="164"/>
      <c r="S618" s="164"/>
    </row>
    <row r="619" spans="1:19" ht="14.5" x14ac:dyDescent="0.35">
      <c r="A619" s="164"/>
      <c r="B619" s="164"/>
      <c r="C619" s="164"/>
      <c r="D619" s="164"/>
      <c r="E619" s="164"/>
      <c r="F619" s="164"/>
      <c r="G619" s="164"/>
      <c r="H619" s="164"/>
      <c r="I619" s="164"/>
      <c r="J619" s="164"/>
      <c r="K619" s="164"/>
      <c r="L619" s="164"/>
      <c r="M619" s="164"/>
      <c r="N619" s="164"/>
      <c r="O619" s="164"/>
      <c r="P619" s="164"/>
      <c r="Q619" s="164"/>
      <c r="R619" s="164"/>
      <c r="S619" s="164"/>
    </row>
    <row r="620" spans="1:19" ht="14.5" x14ac:dyDescent="0.35">
      <c r="A620" s="164"/>
      <c r="B620" s="164"/>
      <c r="C620" s="164"/>
      <c r="D620" s="164"/>
      <c r="E620" s="164"/>
      <c r="F620" s="164"/>
      <c r="G620" s="164"/>
      <c r="H620" s="164"/>
      <c r="I620" s="164"/>
      <c r="J620" s="164"/>
      <c r="K620" s="164"/>
      <c r="L620" s="164"/>
      <c r="M620" s="164"/>
      <c r="N620" s="164"/>
      <c r="O620" s="164"/>
      <c r="P620" s="164"/>
      <c r="Q620" s="164"/>
      <c r="R620" s="164"/>
      <c r="S620" s="164"/>
    </row>
    <row r="621" spans="1:19" ht="14.5" x14ac:dyDescent="0.35">
      <c r="A621" s="164"/>
      <c r="B621" s="164"/>
      <c r="C621" s="164"/>
      <c r="D621" s="164"/>
      <c r="E621" s="164"/>
      <c r="F621" s="164"/>
      <c r="G621" s="164"/>
      <c r="H621" s="164"/>
      <c r="I621" s="164"/>
      <c r="J621" s="164"/>
      <c r="K621" s="164"/>
      <c r="L621" s="164"/>
      <c r="M621" s="164"/>
      <c r="N621" s="164"/>
      <c r="O621" s="164"/>
      <c r="P621" s="164"/>
      <c r="Q621" s="164"/>
      <c r="R621" s="164"/>
      <c r="S621" s="164"/>
    </row>
    <row r="622" spans="1:19" ht="14.5" x14ac:dyDescent="0.35">
      <c r="A622" s="164"/>
      <c r="B622" s="164"/>
      <c r="C622" s="164"/>
      <c r="D622" s="164"/>
      <c r="E622" s="164"/>
      <c r="F622" s="164"/>
      <c r="G622" s="164"/>
      <c r="H622" s="164"/>
      <c r="I622" s="164"/>
      <c r="J622" s="164"/>
      <c r="K622" s="164"/>
      <c r="L622" s="164"/>
      <c r="M622" s="164"/>
      <c r="N622" s="164"/>
      <c r="O622" s="164"/>
      <c r="P622" s="164"/>
      <c r="Q622" s="164"/>
      <c r="R622" s="164"/>
      <c r="S622" s="164"/>
    </row>
    <row r="623" spans="1:19" ht="14.5" x14ac:dyDescent="0.35">
      <c r="A623" s="164"/>
      <c r="B623" s="164"/>
      <c r="C623" s="164"/>
      <c r="D623" s="164"/>
      <c r="E623" s="164"/>
      <c r="F623" s="164"/>
      <c r="G623" s="164"/>
      <c r="H623" s="164"/>
      <c r="I623" s="164"/>
      <c r="J623" s="164"/>
      <c r="K623" s="164"/>
      <c r="L623" s="164"/>
      <c r="M623" s="164"/>
      <c r="N623" s="164"/>
      <c r="O623" s="164"/>
      <c r="P623" s="164"/>
      <c r="Q623" s="164"/>
      <c r="R623" s="164"/>
      <c r="S623" s="164"/>
    </row>
    <row r="624" spans="1:19" ht="14.5" x14ac:dyDescent="0.35">
      <c r="A624" s="164"/>
      <c r="B624" s="164"/>
      <c r="C624" s="164"/>
      <c r="D624" s="164"/>
      <c r="E624" s="164"/>
      <c r="F624" s="164"/>
      <c r="G624" s="164"/>
      <c r="H624" s="164"/>
      <c r="I624" s="164"/>
      <c r="J624" s="164"/>
      <c r="K624" s="164"/>
      <c r="L624" s="164"/>
      <c r="M624" s="164"/>
      <c r="N624" s="164"/>
      <c r="O624" s="164"/>
      <c r="P624" s="164"/>
      <c r="Q624" s="164"/>
      <c r="R624" s="164"/>
      <c r="S624" s="164"/>
    </row>
    <row r="625" spans="1:19" ht="14.5" x14ac:dyDescent="0.35">
      <c r="A625" s="164"/>
      <c r="B625" s="164"/>
      <c r="C625" s="164"/>
      <c r="D625" s="164"/>
      <c r="E625" s="164"/>
      <c r="F625" s="164"/>
      <c r="G625" s="164"/>
      <c r="H625" s="164"/>
      <c r="I625" s="164"/>
      <c r="J625" s="164"/>
      <c r="K625" s="164"/>
      <c r="L625" s="164"/>
      <c r="M625" s="164"/>
      <c r="N625" s="164"/>
      <c r="O625" s="164"/>
      <c r="P625" s="164"/>
      <c r="Q625" s="164"/>
      <c r="R625" s="164"/>
      <c r="S625" s="164"/>
    </row>
    <row r="626" spans="1:19" ht="14.5" x14ac:dyDescent="0.35">
      <c r="A626" s="164"/>
      <c r="B626" s="164"/>
      <c r="C626" s="164"/>
      <c r="D626" s="164"/>
      <c r="E626" s="164"/>
      <c r="F626" s="164"/>
      <c r="G626" s="164"/>
      <c r="H626" s="164"/>
      <c r="I626" s="164"/>
      <c r="J626" s="164"/>
      <c r="K626" s="164"/>
      <c r="L626" s="164"/>
      <c r="M626" s="164"/>
      <c r="N626" s="164"/>
      <c r="O626" s="164"/>
      <c r="P626" s="164"/>
      <c r="Q626" s="164"/>
      <c r="R626" s="164"/>
      <c r="S626" s="164"/>
    </row>
    <row r="627" spans="1:19" ht="14.5" x14ac:dyDescent="0.35">
      <c r="A627" s="164"/>
      <c r="B627" s="164"/>
      <c r="C627" s="164"/>
      <c r="D627" s="164"/>
      <c r="E627" s="164"/>
      <c r="F627" s="164"/>
      <c r="G627" s="164"/>
      <c r="H627" s="164"/>
      <c r="I627" s="164"/>
      <c r="J627" s="164"/>
      <c r="K627" s="164"/>
      <c r="L627" s="164"/>
      <c r="M627" s="164"/>
      <c r="N627" s="164"/>
      <c r="O627" s="164"/>
      <c r="P627" s="164"/>
      <c r="Q627" s="164"/>
      <c r="R627" s="164"/>
      <c r="S627" s="164"/>
    </row>
    <row r="628" spans="1:19" ht="14.5" x14ac:dyDescent="0.35">
      <c r="A628" s="164"/>
      <c r="B628" s="164"/>
      <c r="C628" s="164"/>
      <c r="D628" s="164"/>
      <c r="E628" s="164"/>
      <c r="F628" s="164"/>
      <c r="G628" s="164"/>
      <c r="H628" s="164"/>
      <c r="I628" s="164"/>
      <c r="J628" s="164"/>
      <c r="K628" s="164"/>
      <c r="L628" s="164"/>
      <c r="M628" s="164"/>
      <c r="N628" s="164"/>
      <c r="O628" s="164"/>
      <c r="P628" s="164"/>
      <c r="Q628" s="164"/>
      <c r="R628" s="164"/>
      <c r="S628" s="164"/>
    </row>
    <row r="629" spans="1:19" ht="14.5" x14ac:dyDescent="0.35">
      <c r="A629" s="164"/>
      <c r="B629" s="164"/>
      <c r="C629" s="164"/>
      <c r="D629" s="164"/>
      <c r="E629" s="164"/>
      <c r="F629" s="164"/>
      <c r="G629" s="164"/>
      <c r="H629" s="164"/>
      <c r="I629" s="164"/>
      <c r="J629" s="164"/>
      <c r="K629" s="164"/>
      <c r="L629" s="164"/>
      <c r="M629" s="164"/>
      <c r="N629" s="164"/>
      <c r="O629" s="164"/>
      <c r="P629" s="164"/>
      <c r="Q629" s="164"/>
      <c r="R629" s="164"/>
      <c r="S629" s="164"/>
    </row>
    <row r="630" spans="1:19" ht="14.5" x14ac:dyDescent="0.35">
      <c r="A630" s="164"/>
      <c r="B630" s="164"/>
      <c r="C630" s="164"/>
      <c r="D630" s="164"/>
      <c r="E630" s="164"/>
      <c r="F630" s="164"/>
      <c r="G630" s="164"/>
      <c r="H630" s="164"/>
      <c r="I630" s="164"/>
      <c r="J630" s="164"/>
      <c r="K630" s="164"/>
      <c r="L630" s="164"/>
      <c r="M630" s="164"/>
      <c r="N630" s="164"/>
      <c r="O630" s="164"/>
      <c r="P630" s="164"/>
      <c r="Q630" s="164"/>
      <c r="R630" s="164"/>
      <c r="S630" s="164"/>
    </row>
    <row r="631" spans="1:19" ht="14.5" x14ac:dyDescent="0.35">
      <c r="A631" s="164"/>
      <c r="B631" s="164"/>
      <c r="C631" s="164"/>
      <c r="D631" s="164"/>
      <c r="E631" s="164"/>
      <c r="F631" s="164"/>
      <c r="G631" s="164"/>
      <c r="H631" s="164"/>
      <c r="I631" s="164"/>
      <c r="J631" s="164"/>
      <c r="K631" s="164"/>
      <c r="L631" s="164"/>
      <c r="M631" s="164"/>
      <c r="N631" s="164"/>
      <c r="O631" s="164"/>
      <c r="P631" s="164"/>
      <c r="Q631" s="164"/>
      <c r="R631" s="164"/>
      <c r="S631" s="164"/>
    </row>
    <row r="632" spans="1:19" ht="14.5" x14ac:dyDescent="0.35">
      <c r="A632" s="164"/>
      <c r="B632" s="164"/>
      <c r="C632" s="164"/>
      <c r="D632" s="164"/>
      <c r="E632" s="164"/>
      <c r="F632" s="164"/>
      <c r="G632" s="164"/>
      <c r="H632" s="164"/>
      <c r="I632" s="164"/>
      <c r="J632" s="164"/>
      <c r="K632" s="164"/>
      <c r="L632" s="164"/>
      <c r="M632" s="164"/>
      <c r="N632" s="164"/>
      <c r="O632" s="164"/>
      <c r="P632" s="164"/>
      <c r="Q632" s="164"/>
      <c r="R632" s="164"/>
      <c r="S632" s="164"/>
    </row>
    <row r="633" spans="1:19" ht="14.5" x14ac:dyDescent="0.35">
      <c r="A633" s="164"/>
      <c r="B633" s="164"/>
      <c r="C633" s="164"/>
      <c r="D633" s="164"/>
      <c r="E633" s="164"/>
      <c r="F633" s="164"/>
      <c r="G633" s="164"/>
      <c r="H633" s="164"/>
      <c r="I633" s="164"/>
      <c r="J633" s="164"/>
      <c r="K633" s="164"/>
      <c r="L633" s="164"/>
      <c r="M633" s="164"/>
      <c r="N633" s="164"/>
      <c r="O633" s="164"/>
      <c r="P633" s="164"/>
      <c r="Q633" s="164"/>
      <c r="R633" s="164"/>
      <c r="S633" s="164"/>
    </row>
    <row r="634" spans="1:19" ht="14.5" x14ac:dyDescent="0.35">
      <c r="A634" s="164"/>
      <c r="B634" s="164"/>
      <c r="C634" s="164"/>
      <c r="D634" s="164"/>
      <c r="E634" s="164"/>
      <c r="F634" s="164"/>
      <c r="G634" s="164"/>
      <c r="H634" s="164"/>
      <c r="I634" s="164"/>
      <c r="J634" s="164"/>
      <c r="K634" s="164"/>
      <c r="L634" s="164"/>
      <c r="M634" s="164"/>
      <c r="N634" s="164"/>
      <c r="O634" s="164"/>
      <c r="P634" s="164"/>
      <c r="Q634" s="164"/>
      <c r="R634" s="164"/>
      <c r="S634" s="164"/>
    </row>
    <row r="635" spans="1:19" ht="14.5" x14ac:dyDescent="0.35">
      <c r="A635" s="164"/>
      <c r="B635" s="164"/>
      <c r="C635" s="164"/>
      <c r="D635" s="164"/>
      <c r="E635" s="164"/>
      <c r="F635" s="164"/>
      <c r="G635" s="164"/>
      <c r="H635" s="164"/>
      <c r="I635" s="164"/>
      <c r="J635" s="164"/>
      <c r="K635" s="164"/>
      <c r="L635" s="164"/>
      <c r="M635" s="164"/>
      <c r="N635" s="164"/>
      <c r="O635" s="164"/>
      <c r="P635" s="164"/>
      <c r="Q635" s="164"/>
      <c r="R635" s="164"/>
      <c r="S635" s="164"/>
    </row>
    <row r="636" spans="1:19" ht="14.5" x14ac:dyDescent="0.35">
      <c r="A636" s="164"/>
      <c r="B636" s="164"/>
      <c r="C636" s="164"/>
      <c r="D636" s="164"/>
      <c r="E636" s="164"/>
      <c r="F636" s="164"/>
      <c r="G636" s="164"/>
      <c r="H636" s="164"/>
      <c r="I636" s="164"/>
      <c r="J636" s="164"/>
      <c r="K636" s="164"/>
      <c r="L636" s="164"/>
      <c r="M636" s="164"/>
      <c r="N636" s="164"/>
      <c r="O636" s="164"/>
      <c r="P636" s="164"/>
      <c r="Q636" s="164"/>
      <c r="R636" s="164"/>
      <c r="S636" s="164"/>
    </row>
    <row r="637" spans="1:19" ht="14.5" x14ac:dyDescent="0.35">
      <c r="A637" s="164"/>
      <c r="B637" s="164"/>
      <c r="C637" s="164"/>
      <c r="D637" s="164"/>
      <c r="E637" s="164"/>
      <c r="F637" s="164"/>
      <c r="G637" s="164"/>
      <c r="H637" s="164"/>
      <c r="I637" s="164"/>
      <c r="J637" s="164"/>
      <c r="K637" s="164"/>
      <c r="L637" s="164"/>
      <c r="M637" s="164"/>
      <c r="N637" s="164"/>
      <c r="O637" s="164"/>
      <c r="P637" s="164"/>
      <c r="Q637" s="164"/>
      <c r="R637" s="164"/>
      <c r="S637" s="164"/>
    </row>
    <row r="638" spans="1:19" ht="14.5" x14ac:dyDescent="0.35">
      <c r="A638" s="164"/>
      <c r="B638" s="164"/>
      <c r="C638" s="164"/>
      <c r="D638" s="164"/>
      <c r="E638" s="164"/>
      <c r="F638" s="164"/>
      <c r="G638" s="164"/>
      <c r="H638" s="164"/>
      <c r="I638" s="164"/>
      <c r="J638" s="164"/>
      <c r="K638" s="164"/>
      <c r="L638" s="164"/>
      <c r="M638" s="164"/>
      <c r="N638" s="164"/>
      <c r="O638" s="164"/>
      <c r="P638" s="164"/>
      <c r="Q638" s="164"/>
      <c r="R638" s="164"/>
      <c r="S638" s="164"/>
    </row>
    <row r="639" spans="1:19" ht="14.5" x14ac:dyDescent="0.35">
      <c r="A639" s="164"/>
      <c r="B639" s="164"/>
      <c r="C639" s="164"/>
      <c r="D639" s="164"/>
      <c r="E639" s="164"/>
      <c r="F639" s="164"/>
      <c r="G639" s="164"/>
      <c r="H639" s="164"/>
      <c r="I639" s="164"/>
      <c r="J639" s="164"/>
      <c r="K639" s="164"/>
      <c r="L639" s="164"/>
      <c r="M639" s="164"/>
      <c r="N639" s="164"/>
      <c r="O639" s="164"/>
      <c r="P639" s="164"/>
      <c r="Q639" s="164"/>
      <c r="R639" s="164"/>
      <c r="S639" s="164"/>
    </row>
    <row r="640" spans="1:19" ht="14.5" x14ac:dyDescent="0.35">
      <c r="A640" s="164"/>
      <c r="B640" s="164"/>
      <c r="C640" s="164"/>
      <c r="D640" s="164"/>
      <c r="E640" s="164"/>
      <c r="F640" s="164"/>
      <c r="G640" s="164"/>
      <c r="H640" s="164"/>
      <c r="I640" s="164"/>
      <c r="J640" s="164"/>
      <c r="K640" s="164"/>
      <c r="L640" s="164"/>
      <c r="M640" s="164"/>
      <c r="N640" s="164"/>
      <c r="O640" s="164"/>
      <c r="P640" s="164"/>
      <c r="Q640" s="164"/>
      <c r="R640" s="164"/>
      <c r="S640" s="164"/>
    </row>
    <row r="641" spans="1:19" ht="14.5" x14ac:dyDescent="0.35">
      <c r="A641" s="164"/>
      <c r="B641" s="164"/>
      <c r="C641" s="164"/>
      <c r="D641" s="164"/>
      <c r="E641" s="164"/>
      <c r="F641" s="164"/>
      <c r="G641" s="164"/>
      <c r="H641" s="164"/>
      <c r="I641" s="164"/>
      <c r="J641" s="164"/>
      <c r="K641" s="164"/>
      <c r="L641" s="164"/>
      <c r="M641" s="164"/>
      <c r="N641" s="164"/>
      <c r="O641" s="164"/>
      <c r="P641" s="164"/>
      <c r="Q641" s="164"/>
      <c r="R641" s="164"/>
      <c r="S641" s="164"/>
    </row>
    <row r="642" spans="1:19" ht="14.5" x14ac:dyDescent="0.35">
      <c r="A642" s="164"/>
      <c r="B642" s="164"/>
      <c r="C642" s="164"/>
      <c r="D642" s="164"/>
      <c r="E642" s="164"/>
      <c r="F642" s="164"/>
      <c r="G642" s="164"/>
      <c r="H642" s="164"/>
      <c r="I642" s="164"/>
      <c r="J642" s="164"/>
      <c r="K642" s="164"/>
      <c r="L642" s="164"/>
      <c r="M642" s="164"/>
      <c r="N642" s="164"/>
      <c r="O642" s="164"/>
      <c r="P642" s="164"/>
      <c r="Q642" s="164"/>
      <c r="R642" s="164"/>
      <c r="S642" s="164"/>
    </row>
    <row r="643" spans="1:19" ht="14.5" x14ac:dyDescent="0.35">
      <c r="A643" s="164"/>
      <c r="B643" s="164"/>
      <c r="C643" s="164"/>
      <c r="D643" s="164"/>
      <c r="E643" s="164"/>
      <c r="F643" s="164"/>
      <c r="G643" s="164"/>
      <c r="H643" s="164"/>
      <c r="I643" s="164"/>
      <c r="J643" s="164"/>
      <c r="K643" s="164"/>
      <c r="L643" s="164"/>
      <c r="M643" s="164"/>
      <c r="N643" s="164"/>
      <c r="O643" s="164"/>
      <c r="P643" s="164"/>
      <c r="Q643" s="164"/>
      <c r="R643" s="164"/>
      <c r="S643" s="164"/>
    </row>
    <row r="644" spans="1:19" ht="14.5" x14ac:dyDescent="0.35">
      <c r="A644" s="164"/>
      <c r="B644" s="164"/>
      <c r="C644" s="164"/>
      <c r="D644" s="164"/>
      <c r="E644" s="164"/>
      <c r="F644" s="164"/>
      <c r="G644" s="164"/>
      <c r="H644" s="164"/>
      <c r="I644" s="164"/>
      <c r="J644" s="164"/>
      <c r="K644" s="164"/>
      <c r="L644" s="164"/>
      <c r="M644" s="164"/>
      <c r="N644" s="164"/>
      <c r="O644" s="164"/>
      <c r="P644" s="164"/>
      <c r="Q644" s="164"/>
      <c r="R644" s="164"/>
      <c r="S644" s="164"/>
    </row>
    <row r="645" spans="1:19" ht="14.5" x14ac:dyDescent="0.35">
      <c r="A645" s="164"/>
      <c r="B645" s="164"/>
      <c r="C645" s="164"/>
      <c r="D645" s="164"/>
      <c r="E645" s="164"/>
      <c r="F645" s="164"/>
      <c r="G645" s="164"/>
      <c r="H645" s="164"/>
      <c r="I645" s="164"/>
      <c r="J645" s="164"/>
      <c r="K645" s="164"/>
      <c r="L645" s="164"/>
      <c r="M645" s="164"/>
      <c r="N645" s="164"/>
      <c r="O645" s="164"/>
      <c r="P645" s="164"/>
      <c r="Q645" s="164"/>
      <c r="R645" s="164"/>
      <c r="S645" s="164"/>
    </row>
    <row r="646" spans="1:19" ht="14.5" x14ac:dyDescent="0.35">
      <c r="A646" s="164"/>
      <c r="B646" s="164"/>
      <c r="C646" s="164"/>
      <c r="D646" s="164"/>
      <c r="E646" s="164"/>
      <c r="F646" s="164"/>
      <c r="G646" s="164"/>
      <c r="H646" s="164"/>
      <c r="I646" s="164"/>
      <c r="J646" s="164"/>
      <c r="K646" s="164"/>
      <c r="L646" s="164"/>
      <c r="M646" s="164"/>
      <c r="N646" s="164"/>
      <c r="O646" s="164"/>
      <c r="P646" s="164"/>
      <c r="Q646" s="164"/>
      <c r="R646" s="164"/>
      <c r="S646" s="164"/>
    </row>
    <row r="647" spans="1:19" ht="14.5" x14ac:dyDescent="0.35">
      <c r="A647" s="164"/>
      <c r="B647" s="164"/>
      <c r="C647" s="164"/>
      <c r="D647" s="164"/>
      <c r="E647" s="164"/>
      <c r="F647" s="164"/>
      <c r="G647" s="164"/>
      <c r="H647" s="164"/>
      <c r="I647" s="164"/>
      <c r="J647" s="164"/>
      <c r="K647" s="164"/>
      <c r="L647" s="164"/>
      <c r="M647" s="164"/>
      <c r="N647" s="164"/>
      <c r="O647" s="164"/>
      <c r="P647" s="164"/>
      <c r="Q647" s="164"/>
      <c r="R647" s="164"/>
      <c r="S647" s="164"/>
    </row>
    <row r="648" spans="1:19" ht="14.5" x14ac:dyDescent="0.35">
      <c r="A648" s="164"/>
      <c r="B648" s="164"/>
      <c r="C648" s="164"/>
      <c r="D648" s="164"/>
      <c r="E648" s="164"/>
      <c r="F648" s="164"/>
      <c r="G648" s="164"/>
      <c r="H648" s="164"/>
      <c r="I648" s="164"/>
      <c r="J648" s="164"/>
      <c r="K648" s="164"/>
      <c r="L648" s="164"/>
      <c r="M648" s="164"/>
      <c r="N648" s="164"/>
      <c r="O648" s="164"/>
      <c r="P648" s="164"/>
      <c r="Q648" s="164"/>
      <c r="R648" s="164"/>
      <c r="S648" s="164"/>
    </row>
    <row r="649" spans="1:19" ht="14.5" x14ac:dyDescent="0.35">
      <c r="A649" s="164"/>
      <c r="B649" s="164"/>
      <c r="C649" s="164"/>
      <c r="D649" s="164"/>
      <c r="E649" s="164"/>
      <c r="F649" s="164"/>
      <c r="G649" s="164"/>
      <c r="H649" s="164"/>
      <c r="I649" s="164"/>
      <c r="J649" s="164"/>
      <c r="K649" s="164"/>
      <c r="L649" s="164"/>
      <c r="M649" s="164"/>
      <c r="N649" s="164"/>
      <c r="O649" s="164"/>
      <c r="P649" s="164"/>
      <c r="Q649" s="164"/>
      <c r="R649" s="164"/>
      <c r="S649" s="164"/>
    </row>
    <row r="650" spans="1:19" ht="14.5" x14ac:dyDescent="0.35">
      <c r="A650" s="164"/>
      <c r="B650" s="164"/>
      <c r="C650" s="164"/>
      <c r="D650" s="164"/>
      <c r="E650" s="164"/>
      <c r="F650" s="164"/>
      <c r="G650" s="164"/>
      <c r="H650" s="164"/>
      <c r="I650" s="164"/>
      <c r="J650" s="164"/>
      <c r="K650" s="164"/>
      <c r="L650" s="164"/>
      <c r="M650" s="164"/>
      <c r="N650" s="164"/>
      <c r="O650" s="164"/>
      <c r="P650" s="164"/>
      <c r="Q650" s="164"/>
      <c r="R650" s="164"/>
      <c r="S650" s="164"/>
    </row>
    <row r="651" spans="1:19" ht="14.5" x14ac:dyDescent="0.35">
      <c r="A651" s="164"/>
      <c r="B651" s="164"/>
      <c r="C651" s="164"/>
      <c r="D651" s="164"/>
      <c r="E651" s="164"/>
      <c r="F651" s="164"/>
      <c r="G651" s="164"/>
      <c r="H651" s="164"/>
      <c r="I651" s="164"/>
      <c r="J651" s="164"/>
      <c r="K651" s="164"/>
      <c r="L651" s="164"/>
      <c r="M651" s="164"/>
      <c r="N651" s="164"/>
      <c r="O651" s="164"/>
      <c r="P651" s="164"/>
      <c r="Q651" s="164"/>
      <c r="R651" s="164"/>
      <c r="S651" s="164"/>
    </row>
    <row r="652" spans="1:19" ht="14.5" x14ac:dyDescent="0.35">
      <c r="A652" s="164"/>
      <c r="B652" s="164"/>
      <c r="C652" s="164"/>
      <c r="D652" s="164"/>
      <c r="E652" s="164"/>
      <c r="F652" s="164"/>
      <c r="G652" s="164"/>
      <c r="H652" s="164"/>
      <c r="I652" s="164"/>
      <c r="J652" s="164"/>
      <c r="K652" s="164"/>
      <c r="L652" s="164"/>
      <c r="M652" s="164"/>
      <c r="N652" s="164"/>
      <c r="O652" s="164"/>
      <c r="P652" s="164"/>
      <c r="Q652" s="164"/>
      <c r="R652" s="164"/>
      <c r="S652" s="164"/>
    </row>
    <row r="653" spans="1:19" ht="14.5" x14ac:dyDescent="0.35">
      <c r="A653" s="164"/>
      <c r="B653" s="164"/>
      <c r="C653" s="164"/>
      <c r="D653" s="164"/>
      <c r="E653" s="164"/>
      <c r="F653" s="164"/>
      <c r="G653" s="164"/>
      <c r="H653" s="164"/>
      <c r="I653" s="164"/>
      <c r="J653" s="164"/>
      <c r="K653" s="164"/>
      <c r="L653" s="164"/>
      <c r="M653" s="164"/>
      <c r="N653" s="164"/>
      <c r="O653" s="164"/>
      <c r="P653" s="164"/>
      <c r="Q653" s="164"/>
      <c r="R653" s="164"/>
      <c r="S653" s="164"/>
    </row>
    <row r="654" spans="1:19" ht="14.5" x14ac:dyDescent="0.35">
      <c r="A654" s="164"/>
      <c r="B654" s="164"/>
      <c r="C654" s="164"/>
      <c r="D654" s="164"/>
      <c r="E654" s="164"/>
      <c r="F654" s="164"/>
      <c r="G654" s="164"/>
      <c r="H654" s="164"/>
      <c r="I654" s="164"/>
      <c r="J654" s="164"/>
      <c r="K654" s="164"/>
      <c r="L654" s="164"/>
      <c r="M654" s="164"/>
      <c r="N654" s="164"/>
      <c r="O654" s="164"/>
      <c r="P654" s="164"/>
      <c r="Q654" s="164"/>
      <c r="R654" s="164"/>
      <c r="S654" s="164"/>
    </row>
    <row r="655" spans="1:19" ht="14.5" x14ac:dyDescent="0.35">
      <c r="A655" s="164"/>
      <c r="B655" s="164"/>
      <c r="C655" s="164"/>
      <c r="D655" s="164"/>
      <c r="E655" s="164"/>
      <c r="F655" s="164"/>
      <c r="G655" s="164"/>
      <c r="H655" s="164"/>
      <c r="I655" s="164"/>
      <c r="J655" s="164"/>
      <c r="K655" s="164"/>
      <c r="L655" s="164"/>
      <c r="M655" s="164"/>
      <c r="N655" s="164"/>
      <c r="O655" s="164"/>
      <c r="P655" s="164"/>
      <c r="Q655" s="164"/>
      <c r="R655" s="164"/>
      <c r="S655" s="164"/>
    </row>
    <row r="656" spans="1:19" ht="14.5" x14ac:dyDescent="0.35">
      <c r="A656" s="164"/>
      <c r="B656" s="164"/>
      <c r="C656" s="164"/>
      <c r="D656" s="164"/>
      <c r="E656" s="164"/>
      <c r="F656" s="164"/>
      <c r="G656" s="164"/>
      <c r="H656" s="164"/>
      <c r="I656" s="164"/>
      <c r="J656" s="164"/>
      <c r="K656" s="164"/>
      <c r="L656" s="164"/>
      <c r="M656" s="164"/>
      <c r="N656" s="164"/>
      <c r="O656" s="164"/>
      <c r="P656" s="164"/>
      <c r="Q656" s="164"/>
      <c r="R656" s="164"/>
      <c r="S656" s="164"/>
    </row>
    <row r="657" spans="1:19" ht="14.5" x14ac:dyDescent="0.35">
      <c r="A657" s="164"/>
      <c r="B657" s="164"/>
      <c r="C657" s="164"/>
      <c r="D657" s="164"/>
      <c r="E657" s="164"/>
      <c r="F657" s="164"/>
      <c r="G657" s="164"/>
      <c r="H657" s="164"/>
      <c r="I657" s="164"/>
      <c r="J657" s="164"/>
      <c r="K657" s="164"/>
      <c r="L657" s="164"/>
      <c r="M657" s="164"/>
      <c r="N657" s="164"/>
      <c r="O657" s="164"/>
      <c r="P657" s="164"/>
      <c r="Q657" s="164"/>
      <c r="R657" s="164"/>
      <c r="S657" s="164"/>
    </row>
    <row r="658" spans="1:19" ht="14.5" x14ac:dyDescent="0.35">
      <c r="A658" s="164"/>
      <c r="B658" s="164"/>
      <c r="C658" s="164"/>
      <c r="D658" s="164"/>
      <c r="E658" s="164"/>
      <c r="F658" s="164"/>
      <c r="G658" s="164"/>
      <c r="H658" s="164"/>
      <c r="I658" s="164"/>
      <c r="J658" s="164"/>
      <c r="K658" s="164"/>
      <c r="L658" s="164"/>
      <c r="M658" s="164"/>
      <c r="N658" s="164"/>
      <c r="O658" s="164"/>
      <c r="P658" s="164"/>
      <c r="Q658" s="164"/>
      <c r="R658" s="164"/>
      <c r="S658" s="164"/>
    </row>
    <row r="659" spans="1:19" ht="14.5" x14ac:dyDescent="0.35">
      <c r="A659" s="164"/>
      <c r="B659" s="164"/>
      <c r="C659" s="164"/>
      <c r="D659" s="164"/>
      <c r="E659" s="164"/>
      <c r="F659" s="164"/>
      <c r="G659" s="164"/>
      <c r="H659" s="164"/>
      <c r="I659" s="164"/>
      <c r="J659" s="164"/>
      <c r="K659" s="164"/>
      <c r="L659" s="164"/>
      <c r="M659" s="164"/>
      <c r="N659" s="164"/>
      <c r="O659" s="164"/>
      <c r="P659" s="164"/>
      <c r="Q659" s="164"/>
      <c r="R659" s="164"/>
      <c r="S659" s="164"/>
    </row>
    <row r="660" spans="1:19" ht="14.5" x14ac:dyDescent="0.35">
      <c r="A660" s="164"/>
      <c r="B660" s="164"/>
      <c r="C660" s="164"/>
      <c r="D660" s="164"/>
      <c r="E660" s="164"/>
      <c r="F660" s="164"/>
      <c r="G660" s="164"/>
      <c r="H660" s="164"/>
      <c r="I660" s="164"/>
      <c r="J660" s="164"/>
      <c r="K660" s="164"/>
      <c r="L660" s="164"/>
      <c r="M660" s="164"/>
      <c r="N660" s="164"/>
      <c r="O660" s="164"/>
      <c r="P660" s="164"/>
      <c r="Q660" s="164"/>
      <c r="R660" s="164"/>
      <c r="S660" s="164"/>
    </row>
    <row r="661" spans="1:19" ht="14.5" x14ac:dyDescent="0.35">
      <c r="A661" s="164"/>
      <c r="B661" s="164"/>
      <c r="C661" s="164"/>
      <c r="D661" s="164"/>
      <c r="E661" s="164"/>
      <c r="F661" s="164"/>
      <c r="G661" s="164"/>
      <c r="H661" s="164"/>
      <c r="I661" s="164"/>
      <c r="J661" s="164"/>
      <c r="K661" s="164"/>
      <c r="L661" s="164"/>
      <c r="M661" s="164"/>
      <c r="N661" s="164"/>
      <c r="O661" s="164"/>
      <c r="P661" s="164"/>
      <c r="Q661" s="164"/>
      <c r="R661" s="164"/>
      <c r="S661" s="164"/>
    </row>
    <row r="662" spans="1:19" ht="14.5" x14ac:dyDescent="0.35">
      <c r="A662" s="164"/>
      <c r="B662" s="164"/>
      <c r="C662" s="164"/>
      <c r="D662" s="164"/>
      <c r="E662" s="164"/>
      <c r="F662" s="164"/>
      <c r="G662" s="164"/>
      <c r="H662" s="164"/>
      <c r="I662" s="164"/>
      <c r="J662" s="164"/>
      <c r="K662" s="164"/>
      <c r="L662" s="164"/>
      <c r="M662" s="164"/>
      <c r="N662" s="164"/>
      <c r="O662" s="164"/>
      <c r="P662" s="164"/>
      <c r="Q662" s="164"/>
      <c r="R662" s="164"/>
      <c r="S662" s="164"/>
    </row>
    <row r="663" spans="1:19" ht="14.5" x14ac:dyDescent="0.35">
      <c r="A663" s="164"/>
      <c r="B663" s="164"/>
      <c r="C663" s="164"/>
      <c r="D663" s="164"/>
      <c r="E663" s="164"/>
      <c r="F663" s="164"/>
      <c r="G663" s="164"/>
      <c r="H663" s="164"/>
      <c r="I663" s="164"/>
      <c r="J663" s="164"/>
      <c r="K663" s="164"/>
      <c r="L663" s="164"/>
      <c r="M663" s="164"/>
      <c r="N663" s="164"/>
      <c r="O663" s="164"/>
      <c r="P663" s="164"/>
      <c r="Q663" s="164"/>
      <c r="R663" s="164"/>
      <c r="S663" s="164"/>
    </row>
    <row r="664" spans="1:19" ht="14.5" x14ac:dyDescent="0.35">
      <c r="A664" s="164"/>
      <c r="B664" s="164"/>
      <c r="C664" s="164"/>
      <c r="D664" s="164"/>
      <c r="E664" s="164"/>
      <c r="F664" s="164"/>
      <c r="G664" s="164"/>
      <c r="H664" s="164"/>
      <c r="I664" s="164"/>
      <c r="J664" s="164"/>
      <c r="K664" s="164"/>
      <c r="L664" s="164"/>
      <c r="M664" s="164"/>
      <c r="N664" s="164"/>
      <c r="O664" s="164"/>
      <c r="P664" s="164"/>
      <c r="Q664" s="164"/>
      <c r="R664" s="164"/>
      <c r="S664" s="164"/>
    </row>
    <row r="665" spans="1:19" ht="14.5" x14ac:dyDescent="0.35">
      <c r="A665" s="164"/>
      <c r="B665" s="164"/>
      <c r="C665" s="164"/>
      <c r="D665" s="164"/>
      <c r="E665" s="164"/>
      <c r="F665" s="164"/>
      <c r="G665" s="164"/>
      <c r="H665" s="164"/>
      <c r="I665" s="164"/>
      <c r="J665" s="164"/>
      <c r="K665" s="164"/>
      <c r="L665" s="164"/>
      <c r="M665" s="164"/>
      <c r="N665" s="164"/>
      <c r="O665" s="164"/>
      <c r="P665" s="164"/>
      <c r="Q665" s="164"/>
      <c r="R665" s="164"/>
      <c r="S665" s="164"/>
    </row>
    <row r="666" spans="1:19" ht="14.5" x14ac:dyDescent="0.35">
      <c r="A666" s="164"/>
      <c r="B666" s="164"/>
      <c r="C666" s="164"/>
      <c r="D666" s="164"/>
      <c r="E666" s="164"/>
      <c r="F666" s="164"/>
      <c r="G666" s="164"/>
      <c r="H666" s="164"/>
      <c r="I666" s="164"/>
      <c r="J666" s="164"/>
      <c r="K666" s="164"/>
      <c r="L666" s="164"/>
      <c r="M666" s="164"/>
      <c r="N666" s="164"/>
      <c r="O666" s="164"/>
      <c r="P666" s="164"/>
      <c r="Q666" s="164"/>
      <c r="R666" s="164"/>
      <c r="S666" s="164"/>
    </row>
    <row r="667" spans="1:19" ht="14.5" x14ac:dyDescent="0.35">
      <c r="A667" s="164"/>
      <c r="B667" s="164"/>
      <c r="C667" s="164"/>
      <c r="D667" s="164"/>
      <c r="E667" s="164"/>
      <c r="F667" s="164"/>
      <c r="G667" s="164"/>
      <c r="H667" s="164"/>
      <c r="I667" s="164"/>
      <c r="J667" s="164"/>
      <c r="K667" s="164"/>
      <c r="L667" s="164"/>
      <c r="M667" s="164"/>
      <c r="N667" s="164"/>
      <c r="O667" s="164"/>
      <c r="P667" s="164"/>
      <c r="Q667" s="164"/>
      <c r="R667" s="164"/>
      <c r="S667" s="164"/>
    </row>
    <row r="668" spans="1:19" ht="14.5" x14ac:dyDescent="0.35">
      <c r="A668" s="164"/>
      <c r="B668" s="164"/>
      <c r="C668" s="164"/>
      <c r="D668" s="164"/>
      <c r="E668" s="164"/>
      <c r="F668" s="164"/>
      <c r="G668" s="164"/>
      <c r="H668" s="164"/>
      <c r="I668" s="164"/>
      <c r="J668" s="164"/>
      <c r="K668" s="164"/>
      <c r="L668" s="164"/>
      <c r="M668" s="164"/>
      <c r="N668" s="164"/>
      <c r="O668" s="164"/>
      <c r="P668" s="164"/>
      <c r="Q668" s="164"/>
      <c r="R668" s="164"/>
      <c r="S668" s="164"/>
    </row>
    <row r="669" spans="1:19" ht="14.5" x14ac:dyDescent="0.35">
      <c r="A669" s="164"/>
      <c r="B669" s="164"/>
      <c r="C669" s="164"/>
      <c r="D669" s="164"/>
      <c r="E669" s="164"/>
      <c r="F669" s="164"/>
      <c r="G669" s="164"/>
      <c r="H669" s="164"/>
      <c r="I669" s="164"/>
      <c r="J669" s="164"/>
      <c r="K669" s="164"/>
      <c r="L669" s="164"/>
      <c r="M669" s="164"/>
      <c r="N669" s="164"/>
      <c r="O669" s="164"/>
      <c r="P669" s="164"/>
      <c r="Q669" s="164"/>
      <c r="R669" s="164"/>
      <c r="S669" s="164"/>
    </row>
    <row r="670" spans="1:19" ht="14.5" x14ac:dyDescent="0.35">
      <c r="A670" s="164"/>
      <c r="B670" s="164"/>
      <c r="C670" s="164"/>
      <c r="D670" s="164"/>
      <c r="E670" s="164"/>
      <c r="F670" s="164"/>
      <c r="G670" s="164"/>
      <c r="H670" s="164"/>
      <c r="I670" s="164"/>
      <c r="J670" s="164"/>
      <c r="K670" s="164"/>
      <c r="L670" s="164"/>
      <c r="M670" s="164"/>
      <c r="N670" s="164"/>
      <c r="O670" s="164"/>
      <c r="P670" s="164"/>
      <c r="Q670" s="164"/>
      <c r="R670" s="164"/>
      <c r="S670" s="164"/>
    </row>
    <row r="671" spans="1:19" ht="14.5" x14ac:dyDescent="0.35">
      <c r="A671" s="164"/>
      <c r="B671" s="164"/>
      <c r="C671" s="164"/>
      <c r="D671" s="164"/>
      <c r="E671" s="164"/>
      <c r="F671" s="164"/>
      <c r="G671" s="164"/>
      <c r="H671" s="164"/>
      <c r="I671" s="164"/>
      <c r="J671" s="164"/>
      <c r="K671" s="164"/>
      <c r="L671" s="164"/>
      <c r="M671" s="164"/>
      <c r="N671" s="164"/>
      <c r="O671" s="164"/>
      <c r="P671" s="164"/>
      <c r="Q671" s="164"/>
      <c r="R671" s="164"/>
      <c r="S671" s="164"/>
    </row>
    <row r="672" spans="1:19" ht="14.5" x14ac:dyDescent="0.35">
      <c r="A672" s="164"/>
      <c r="B672" s="164"/>
      <c r="C672" s="164"/>
      <c r="D672" s="164"/>
      <c r="E672" s="164"/>
      <c r="F672" s="164"/>
      <c r="G672" s="164"/>
      <c r="H672" s="164"/>
      <c r="I672" s="164"/>
      <c r="J672" s="164"/>
      <c r="K672" s="164"/>
      <c r="L672" s="164"/>
      <c r="M672" s="164"/>
      <c r="N672" s="164"/>
      <c r="O672" s="164"/>
      <c r="P672" s="164"/>
      <c r="Q672" s="164"/>
      <c r="R672" s="164"/>
      <c r="S672" s="164"/>
    </row>
    <row r="673" spans="1:19" ht="14.5" x14ac:dyDescent="0.35">
      <c r="A673" s="164"/>
      <c r="B673" s="164"/>
      <c r="C673" s="164"/>
      <c r="D673" s="164"/>
      <c r="E673" s="164"/>
      <c r="F673" s="164"/>
      <c r="G673" s="164"/>
      <c r="H673" s="164"/>
      <c r="I673" s="164"/>
      <c r="J673" s="164"/>
      <c r="K673" s="164"/>
      <c r="L673" s="164"/>
      <c r="M673" s="164"/>
      <c r="N673" s="164"/>
      <c r="O673" s="164"/>
      <c r="P673" s="164"/>
      <c r="Q673" s="164"/>
      <c r="R673" s="164"/>
      <c r="S673" s="164"/>
    </row>
    <row r="674" spans="1:19" ht="14.5" x14ac:dyDescent="0.35">
      <c r="A674" s="164"/>
      <c r="B674" s="164"/>
      <c r="C674" s="164"/>
      <c r="D674" s="164"/>
      <c r="E674" s="164"/>
      <c r="F674" s="164"/>
      <c r="G674" s="164"/>
      <c r="H674" s="164"/>
      <c r="I674" s="164"/>
      <c r="J674" s="164"/>
      <c r="K674" s="164"/>
      <c r="L674" s="164"/>
      <c r="M674" s="164"/>
      <c r="N674" s="164"/>
      <c r="O674" s="164"/>
      <c r="P674" s="164"/>
      <c r="Q674" s="164"/>
      <c r="R674" s="164"/>
      <c r="S674" s="164"/>
    </row>
    <row r="675" spans="1:19" ht="14.5" x14ac:dyDescent="0.35">
      <c r="A675" s="164"/>
      <c r="B675" s="164"/>
      <c r="C675" s="164"/>
      <c r="D675" s="164"/>
      <c r="E675" s="164"/>
      <c r="F675" s="164"/>
      <c r="G675" s="164"/>
      <c r="H675" s="164"/>
      <c r="I675" s="164"/>
      <c r="J675" s="164"/>
      <c r="K675" s="164"/>
      <c r="L675" s="164"/>
      <c r="M675" s="164"/>
      <c r="N675" s="164"/>
      <c r="O675" s="164"/>
      <c r="P675" s="164"/>
      <c r="Q675" s="164"/>
      <c r="R675" s="164"/>
      <c r="S675" s="164"/>
    </row>
    <row r="676" spans="1:19" ht="14.5" x14ac:dyDescent="0.35">
      <c r="A676" s="164"/>
      <c r="B676" s="164"/>
      <c r="C676" s="164"/>
      <c r="D676" s="164"/>
      <c r="E676" s="164"/>
      <c r="F676" s="164"/>
      <c r="G676" s="164"/>
      <c r="H676" s="164"/>
      <c r="I676" s="164"/>
      <c r="J676" s="164"/>
      <c r="K676" s="164"/>
      <c r="L676" s="164"/>
      <c r="M676" s="164"/>
      <c r="N676" s="164"/>
      <c r="O676" s="164"/>
      <c r="P676" s="164"/>
      <c r="Q676" s="164"/>
      <c r="R676" s="164"/>
      <c r="S676" s="164"/>
    </row>
    <row r="677" spans="1:19" ht="14.5" x14ac:dyDescent="0.35">
      <c r="A677" s="164"/>
      <c r="B677" s="164"/>
      <c r="C677" s="164"/>
      <c r="D677" s="164"/>
      <c r="E677" s="164"/>
      <c r="F677" s="164"/>
      <c r="G677" s="164"/>
      <c r="H677" s="164"/>
      <c r="I677" s="164"/>
      <c r="J677" s="164"/>
      <c r="K677" s="164"/>
      <c r="L677" s="164"/>
      <c r="M677" s="164"/>
      <c r="N677" s="164"/>
      <c r="O677" s="164"/>
      <c r="P677" s="164"/>
      <c r="Q677" s="164"/>
      <c r="R677" s="164"/>
      <c r="S677" s="164"/>
    </row>
    <row r="678" spans="1:19" ht="14.5" x14ac:dyDescent="0.35">
      <c r="A678" s="164"/>
      <c r="B678" s="164"/>
      <c r="C678" s="164"/>
      <c r="D678" s="164"/>
      <c r="E678" s="164"/>
      <c r="F678" s="164"/>
      <c r="G678" s="164"/>
      <c r="H678" s="164"/>
      <c r="I678" s="164"/>
      <c r="J678" s="164"/>
      <c r="K678" s="164"/>
      <c r="L678" s="164"/>
      <c r="M678" s="164"/>
      <c r="N678" s="164"/>
      <c r="O678" s="164"/>
      <c r="P678" s="164"/>
      <c r="Q678" s="164"/>
      <c r="R678" s="164"/>
      <c r="S678" s="164"/>
    </row>
    <row r="679" spans="1:19" ht="14.5" x14ac:dyDescent="0.35">
      <c r="A679" s="164"/>
      <c r="B679" s="164"/>
      <c r="C679" s="164"/>
      <c r="D679" s="164"/>
      <c r="E679" s="164"/>
      <c r="F679" s="164"/>
      <c r="G679" s="164"/>
      <c r="H679" s="164"/>
      <c r="I679" s="164"/>
      <c r="J679" s="164"/>
      <c r="K679" s="164"/>
      <c r="L679" s="164"/>
      <c r="M679" s="164"/>
      <c r="N679" s="164"/>
      <c r="O679" s="164"/>
      <c r="P679" s="164"/>
      <c r="Q679" s="164"/>
      <c r="R679" s="164"/>
      <c r="S679" s="164"/>
    </row>
    <row r="680" spans="1:19" ht="14.5" x14ac:dyDescent="0.35">
      <c r="A680" s="164"/>
      <c r="B680" s="164"/>
      <c r="C680" s="164"/>
      <c r="D680" s="164"/>
      <c r="E680" s="164"/>
      <c r="F680" s="164"/>
      <c r="G680" s="164"/>
      <c r="H680" s="164"/>
      <c r="I680" s="164"/>
      <c r="J680" s="164"/>
      <c r="K680" s="164"/>
      <c r="L680" s="164"/>
      <c r="M680" s="164"/>
      <c r="N680" s="164"/>
      <c r="O680" s="164"/>
      <c r="P680" s="164"/>
      <c r="Q680" s="164"/>
      <c r="R680" s="164"/>
      <c r="S680" s="164"/>
    </row>
    <row r="681" spans="1:19" ht="14.5" x14ac:dyDescent="0.35">
      <c r="A681" s="164"/>
      <c r="B681" s="164"/>
      <c r="C681" s="164"/>
      <c r="D681" s="164"/>
      <c r="E681" s="164"/>
      <c r="F681" s="164"/>
      <c r="G681" s="164"/>
      <c r="H681" s="164"/>
      <c r="I681" s="164"/>
      <c r="J681" s="164"/>
      <c r="K681" s="164"/>
      <c r="L681" s="164"/>
      <c r="M681" s="164"/>
      <c r="N681" s="164"/>
      <c r="O681" s="164"/>
      <c r="P681" s="164"/>
      <c r="Q681" s="164"/>
      <c r="R681" s="164"/>
      <c r="S681" s="164"/>
    </row>
    <row r="682" spans="1:19" ht="14.5" x14ac:dyDescent="0.35">
      <c r="A682" s="164"/>
      <c r="B682" s="164"/>
      <c r="C682" s="164"/>
      <c r="D682" s="164"/>
      <c r="E682" s="164"/>
      <c r="F682" s="164"/>
      <c r="G682" s="164"/>
      <c r="H682" s="164"/>
      <c r="I682" s="164"/>
      <c r="J682" s="164"/>
      <c r="K682" s="164"/>
      <c r="L682" s="164"/>
      <c r="M682" s="164"/>
      <c r="N682" s="164"/>
      <c r="O682" s="164"/>
      <c r="P682" s="164"/>
      <c r="Q682" s="164"/>
      <c r="R682" s="164"/>
      <c r="S682" s="164"/>
    </row>
    <row r="683" spans="1:19" ht="14.5" x14ac:dyDescent="0.35">
      <c r="A683" s="164"/>
      <c r="B683" s="164"/>
      <c r="C683" s="164"/>
      <c r="D683" s="164"/>
      <c r="E683" s="164"/>
      <c r="F683" s="164"/>
      <c r="G683" s="164"/>
      <c r="H683" s="164"/>
      <c r="I683" s="164"/>
      <c r="J683" s="164"/>
      <c r="K683" s="164"/>
      <c r="L683" s="164"/>
      <c r="M683" s="164"/>
      <c r="N683" s="164"/>
      <c r="O683" s="164"/>
      <c r="P683" s="164"/>
      <c r="Q683" s="164"/>
      <c r="R683" s="164"/>
      <c r="S683" s="164"/>
    </row>
    <row r="684" spans="1:19" ht="14.5" x14ac:dyDescent="0.35">
      <c r="A684" s="164"/>
      <c r="B684" s="164"/>
      <c r="C684" s="164"/>
      <c r="D684" s="164"/>
      <c r="E684" s="164"/>
      <c r="F684" s="164"/>
      <c r="G684" s="164"/>
      <c r="H684" s="164"/>
      <c r="I684" s="164"/>
      <c r="J684" s="164"/>
      <c r="K684" s="164"/>
      <c r="L684" s="164"/>
      <c r="M684" s="164"/>
      <c r="N684" s="164"/>
      <c r="O684" s="164"/>
      <c r="P684" s="164"/>
      <c r="Q684" s="164"/>
      <c r="R684" s="164"/>
      <c r="S684" s="164"/>
    </row>
    <row r="685" spans="1:19" ht="14.5" x14ac:dyDescent="0.35">
      <c r="A685" s="164"/>
      <c r="B685" s="164"/>
      <c r="C685" s="164"/>
      <c r="D685" s="164"/>
      <c r="E685" s="164"/>
      <c r="F685" s="164"/>
      <c r="G685" s="164"/>
      <c r="H685" s="164"/>
      <c r="I685" s="164"/>
      <c r="J685" s="164"/>
      <c r="K685" s="164"/>
      <c r="L685" s="164"/>
      <c r="M685" s="164"/>
      <c r="N685" s="164"/>
      <c r="O685" s="164"/>
      <c r="P685" s="164"/>
      <c r="Q685" s="164"/>
      <c r="R685" s="164"/>
      <c r="S685" s="164"/>
    </row>
    <row r="686" spans="1:19" ht="14.5" x14ac:dyDescent="0.35">
      <c r="A686" s="164"/>
      <c r="B686" s="164"/>
      <c r="C686" s="164"/>
      <c r="D686" s="164"/>
      <c r="E686" s="164"/>
      <c r="F686" s="164"/>
      <c r="G686" s="164"/>
      <c r="H686" s="164"/>
      <c r="I686" s="164"/>
      <c r="J686" s="164"/>
      <c r="K686" s="164"/>
      <c r="L686" s="164"/>
      <c r="M686" s="164"/>
      <c r="N686" s="164"/>
      <c r="O686" s="164"/>
      <c r="P686" s="164"/>
      <c r="Q686" s="164"/>
      <c r="R686" s="164"/>
      <c r="S686" s="164"/>
    </row>
    <row r="687" spans="1:19" ht="14.5" x14ac:dyDescent="0.35">
      <c r="A687" s="164"/>
      <c r="B687" s="164"/>
      <c r="C687" s="164"/>
      <c r="D687" s="164"/>
      <c r="E687" s="164"/>
      <c r="F687" s="164"/>
      <c r="G687" s="164"/>
      <c r="H687" s="164"/>
      <c r="I687" s="164"/>
      <c r="J687" s="164"/>
      <c r="K687" s="164"/>
      <c r="L687" s="164"/>
      <c r="M687" s="164"/>
      <c r="N687" s="164"/>
      <c r="O687" s="164"/>
      <c r="P687" s="164"/>
      <c r="Q687" s="164"/>
      <c r="R687" s="164"/>
      <c r="S687" s="164"/>
    </row>
    <row r="688" spans="1:19" ht="14.5" x14ac:dyDescent="0.35">
      <c r="A688" s="164"/>
      <c r="B688" s="164"/>
      <c r="C688" s="164"/>
      <c r="D688" s="164"/>
      <c r="E688" s="164"/>
      <c r="F688" s="164"/>
      <c r="G688" s="164"/>
      <c r="H688" s="164"/>
      <c r="I688" s="164"/>
      <c r="J688" s="164"/>
      <c r="K688" s="164"/>
      <c r="L688" s="164"/>
      <c r="M688" s="164"/>
      <c r="N688" s="164"/>
      <c r="O688" s="164"/>
      <c r="P688" s="164"/>
      <c r="Q688" s="164"/>
      <c r="R688" s="164"/>
      <c r="S688" s="164"/>
    </row>
    <row r="689" spans="1:19" ht="14.5" x14ac:dyDescent="0.35">
      <c r="A689" s="164"/>
      <c r="B689" s="164"/>
      <c r="C689" s="164"/>
      <c r="D689" s="164"/>
      <c r="E689" s="164"/>
      <c r="F689" s="164"/>
      <c r="G689" s="164"/>
      <c r="H689" s="164"/>
      <c r="I689" s="164"/>
      <c r="J689" s="164"/>
      <c r="K689" s="164"/>
      <c r="L689" s="164"/>
      <c r="M689" s="164"/>
      <c r="N689" s="164"/>
      <c r="O689" s="164"/>
      <c r="P689" s="164"/>
      <c r="Q689" s="164"/>
      <c r="R689" s="164"/>
      <c r="S689" s="164"/>
    </row>
    <row r="690" spans="1:19" ht="14.5" x14ac:dyDescent="0.35">
      <c r="A690" s="164"/>
      <c r="B690" s="164"/>
      <c r="C690" s="164"/>
      <c r="D690" s="164"/>
      <c r="E690" s="164"/>
      <c r="F690" s="164"/>
      <c r="G690" s="164"/>
      <c r="H690" s="164"/>
      <c r="I690" s="164"/>
      <c r="J690" s="164"/>
      <c r="K690" s="164"/>
      <c r="L690" s="164"/>
      <c r="M690" s="164"/>
      <c r="N690" s="164"/>
      <c r="O690" s="164"/>
      <c r="P690" s="164"/>
      <c r="Q690" s="164"/>
      <c r="R690" s="164"/>
      <c r="S690" s="164"/>
    </row>
    <row r="691" spans="1:19" ht="14.5" x14ac:dyDescent="0.35">
      <c r="A691" s="164"/>
      <c r="B691" s="164"/>
      <c r="C691" s="164"/>
      <c r="D691" s="164"/>
      <c r="E691" s="164"/>
      <c r="F691" s="164"/>
      <c r="G691" s="164"/>
      <c r="H691" s="164"/>
      <c r="I691" s="164"/>
      <c r="J691" s="164"/>
      <c r="K691" s="164"/>
      <c r="L691" s="164"/>
      <c r="M691" s="164"/>
      <c r="N691" s="164"/>
      <c r="O691" s="164"/>
      <c r="P691" s="164"/>
      <c r="Q691" s="164"/>
      <c r="R691" s="164"/>
      <c r="S691" s="164"/>
    </row>
    <row r="692" spans="1:19" ht="14.5" x14ac:dyDescent="0.35">
      <c r="A692" s="164"/>
      <c r="B692" s="164"/>
      <c r="C692" s="164"/>
      <c r="D692" s="164"/>
      <c r="E692" s="164"/>
      <c r="F692" s="164"/>
      <c r="G692" s="164"/>
      <c r="H692" s="164"/>
      <c r="I692" s="164"/>
      <c r="J692" s="164"/>
      <c r="K692" s="164"/>
      <c r="L692" s="164"/>
      <c r="M692" s="164"/>
      <c r="N692" s="164"/>
      <c r="O692" s="164"/>
      <c r="P692" s="164"/>
      <c r="Q692" s="164"/>
      <c r="R692" s="164"/>
      <c r="S692" s="164"/>
    </row>
    <row r="693" spans="1:19" ht="14.5" x14ac:dyDescent="0.35">
      <c r="A693" s="164"/>
      <c r="B693" s="164"/>
      <c r="C693" s="164"/>
      <c r="D693" s="164"/>
      <c r="E693" s="164"/>
      <c r="F693" s="164"/>
      <c r="G693" s="164"/>
      <c r="H693" s="164"/>
      <c r="I693" s="164"/>
      <c r="J693" s="164"/>
      <c r="K693" s="164"/>
      <c r="L693" s="164"/>
      <c r="M693" s="164"/>
      <c r="N693" s="164"/>
      <c r="O693" s="164"/>
      <c r="P693" s="164"/>
      <c r="Q693" s="164"/>
      <c r="R693" s="164"/>
      <c r="S693" s="164"/>
    </row>
    <row r="694" spans="1:19" ht="14.5" x14ac:dyDescent="0.35">
      <c r="A694" s="164"/>
      <c r="B694" s="164"/>
      <c r="C694" s="164"/>
      <c r="D694" s="164"/>
      <c r="E694" s="164"/>
      <c r="F694" s="164"/>
      <c r="G694" s="164"/>
      <c r="H694" s="164"/>
      <c r="I694" s="164"/>
      <c r="J694" s="164"/>
      <c r="K694" s="164"/>
      <c r="L694" s="164"/>
      <c r="M694" s="164"/>
      <c r="N694" s="164"/>
      <c r="O694" s="164"/>
      <c r="P694" s="164"/>
      <c r="Q694" s="164"/>
      <c r="R694" s="164"/>
      <c r="S694" s="164"/>
    </row>
    <row r="695" spans="1:19" ht="14.5" x14ac:dyDescent="0.35">
      <c r="A695" s="164"/>
      <c r="B695" s="164"/>
      <c r="C695" s="164"/>
      <c r="D695" s="164"/>
      <c r="E695" s="164"/>
      <c r="F695" s="164"/>
      <c r="G695" s="164"/>
      <c r="H695" s="164"/>
      <c r="I695" s="164"/>
      <c r="J695" s="164"/>
      <c r="K695" s="164"/>
      <c r="L695" s="164"/>
      <c r="M695" s="164"/>
      <c r="N695" s="164"/>
      <c r="O695" s="164"/>
      <c r="P695" s="164"/>
      <c r="Q695" s="164"/>
      <c r="R695" s="164"/>
      <c r="S695" s="164"/>
    </row>
    <row r="696" spans="1:19" ht="14.5" x14ac:dyDescent="0.35">
      <c r="A696" s="164"/>
      <c r="B696" s="164"/>
      <c r="C696" s="164"/>
      <c r="D696" s="164"/>
      <c r="E696" s="164"/>
      <c r="F696" s="164"/>
      <c r="G696" s="164"/>
      <c r="H696" s="164"/>
      <c r="I696" s="164"/>
      <c r="J696" s="164"/>
      <c r="K696" s="164"/>
      <c r="L696" s="164"/>
      <c r="M696" s="164"/>
      <c r="N696" s="164"/>
      <c r="O696" s="164"/>
      <c r="P696" s="164"/>
      <c r="Q696" s="164"/>
      <c r="R696" s="164"/>
      <c r="S696" s="164"/>
    </row>
    <row r="697" spans="1:19" ht="14.5" x14ac:dyDescent="0.35">
      <c r="A697" s="164"/>
      <c r="B697" s="164"/>
      <c r="C697" s="164"/>
      <c r="D697" s="164"/>
      <c r="E697" s="164"/>
      <c r="F697" s="164"/>
      <c r="G697" s="164"/>
      <c r="H697" s="164"/>
      <c r="I697" s="164"/>
      <c r="J697" s="164"/>
      <c r="K697" s="164"/>
      <c r="L697" s="164"/>
      <c r="M697" s="164"/>
      <c r="N697" s="164"/>
      <c r="O697" s="164"/>
      <c r="P697" s="164"/>
      <c r="Q697" s="164"/>
      <c r="R697" s="164"/>
      <c r="S697" s="164"/>
    </row>
    <row r="698" spans="1:19" ht="14.5" x14ac:dyDescent="0.35">
      <c r="A698" s="164"/>
      <c r="B698" s="164"/>
      <c r="C698" s="164"/>
      <c r="D698" s="164"/>
      <c r="E698" s="164"/>
      <c r="F698" s="164"/>
      <c r="G698" s="164"/>
      <c r="H698" s="164"/>
      <c r="I698" s="164"/>
      <c r="J698" s="164"/>
      <c r="K698" s="164"/>
      <c r="L698" s="164"/>
      <c r="M698" s="164"/>
      <c r="N698" s="164"/>
      <c r="O698" s="164"/>
      <c r="P698" s="164"/>
      <c r="Q698" s="164"/>
      <c r="R698" s="164"/>
      <c r="S698" s="164"/>
    </row>
    <row r="699" spans="1:19" ht="14.5" x14ac:dyDescent="0.35">
      <c r="A699" s="164"/>
      <c r="B699" s="164"/>
      <c r="C699" s="164"/>
      <c r="D699" s="164"/>
      <c r="E699" s="164"/>
      <c r="F699" s="164"/>
      <c r="G699" s="164"/>
      <c r="H699" s="164"/>
      <c r="I699" s="164"/>
      <c r="J699" s="164"/>
      <c r="K699" s="164"/>
      <c r="L699" s="164"/>
      <c r="M699" s="164"/>
      <c r="N699" s="164"/>
      <c r="O699" s="164"/>
      <c r="P699" s="164"/>
      <c r="Q699" s="164"/>
      <c r="R699" s="164"/>
      <c r="S699" s="164"/>
    </row>
    <row r="700" spans="1:19" ht="14.5" x14ac:dyDescent="0.35">
      <c r="A700" s="164"/>
      <c r="B700" s="164"/>
      <c r="C700" s="164"/>
      <c r="D700" s="164"/>
      <c r="E700" s="164"/>
      <c r="F700" s="164"/>
      <c r="G700" s="164"/>
      <c r="H700" s="164"/>
      <c r="I700" s="164"/>
      <c r="J700" s="164"/>
      <c r="K700" s="164"/>
      <c r="L700" s="164"/>
      <c r="M700" s="164"/>
      <c r="N700" s="164"/>
      <c r="O700" s="164"/>
      <c r="P700" s="164"/>
      <c r="Q700" s="164"/>
      <c r="R700" s="164"/>
      <c r="S700" s="164"/>
    </row>
    <row r="701" spans="1:19" ht="14.5" x14ac:dyDescent="0.35">
      <c r="A701" s="164"/>
      <c r="B701" s="164"/>
      <c r="C701" s="164"/>
      <c r="D701" s="164"/>
      <c r="E701" s="164"/>
      <c r="F701" s="164"/>
      <c r="G701" s="164"/>
      <c r="H701" s="164"/>
      <c r="I701" s="164"/>
      <c r="J701" s="164"/>
      <c r="K701" s="164"/>
      <c r="L701" s="164"/>
      <c r="M701" s="164"/>
      <c r="N701" s="164"/>
      <c r="O701" s="164"/>
      <c r="P701" s="164"/>
      <c r="Q701" s="164"/>
      <c r="R701" s="164"/>
      <c r="S701" s="164"/>
    </row>
    <row r="702" spans="1:19" ht="14.5" x14ac:dyDescent="0.35">
      <c r="A702" s="164"/>
      <c r="B702" s="164"/>
      <c r="C702" s="164"/>
      <c r="D702" s="164"/>
      <c r="E702" s="164"/>
      <c r="F702" s="164"/>
      <c r="G702" s="164"/>
      <c r="H702" s="164"/>
      <c r="I702" s="164"/>
      <c r="J702" s="164"/>
      <c r="K702" s="164"/>
      <c r="L702" s="164"/>
      <c r="M702" s="164"/>
      <c r="N702" s="164"/>
      <c r="O702" s="164"/>
      <c r="P702" s="164"/>
      <c r="Q702" s="164"/>
      <c r="R702" s="164"/>
      <c r="S702" s="164"/>
    </row>
    <row r="703" spans="1:19" ht="14.5" x14ac:dyDescent="0.35">
      <c r="A703" s="164"/>
      <c r="B703" s="164"/>
      <c r="C703" s="164"/>
      <c r="D703" s="164"/>
      <c r="E703" s="164"/>
      <c r="F703" s="164"/>
      <c r="G703" s="164"/>
      <c r="H703" s="164"/>
      <c r="I703" s="164"/>
      <c r="J703" s="164"/>
      <c r="K703" s="164"/>
      <c r="L703" s="164"/>
      <c r="M703" s="164"/>
      <c r="N703" s="164"/>
      <c r="O703" s="164"/>
      <c r="P703" s="164"/>
      <c r="Q703" s="164"/>
      <c r="R703" s="164"/>
      <c r="S703" s="164"/>
    </row>
    <row r="704" spans="1:19" ht="14.5" x14ac:dyDescent="0.35">
      <c r="A704" s="164"/>
      <c r="B704" s="164"/>
      <c r="C704" s="164"/>
      <c r="D704" s="164"/>
      <c r="E704" s="164"/>
      <c r="F704" s="164"/>
      <c r="G704" s="164"/>
      <c r="H704" s="164"/>
      <c r="I704" s="164"/>
      <c r="J704" s="164"/>
      <c r="K704" s="164"/>
      <c r="L704" s="164"/>
      <c r="M704" s="164"/>
      <c r="N704" s="164"/>
      <c r="O704" s="164"/>
      <c r="P704" s="164"/>
      <c r="Q704" s="164"/>
      <c r="R704" s="164"/>
      <c r="S704" s="164"/>
    </row>
    <row r="705" spans="1:19" ht="14.5" x14ac:dyDescent="0.35">
      <c r="A705" s="164"/>
      <c r="B705" s="164"/>
      <c r="C705" s="164"/>
      <c r="D705" s="164"/>
      <c r="E705" s="164"/>
      <c r="F705" s="164"/>
      <c r="G705" s="164"/>
      <c r="H705" s="164"/>
      <c r="I705" s="164"/>
      <c r="J705" s="164"/>
      <c r="K705" s="164"/>
      <c r="L705" s="164"/>
      <c r="M705" s="164"/>
      <c r="N705" s="164"/>
      <c r="O705" s="164"/>
      <c r="P705" s="164"/>
      <c r="Q705" s="164"/>
      <c r="R705" s="164"/>
      <c r="S705" s="164"/>
    </row>
    <row r="706" spans="1:19" ht="14.5" x14ac:dyDescent="0.35">
      <c r="A706" s="164"/>
      <c r="B706" s="164"/>
      <c r="C706" s="164"/>
      <c r="D706" s="164"/>
      <c r="E706" s="164"/>
      <c r="F706" s="164"/>
      <c r="G706" s="164"/>
      <c r="H706" s="164"/>
      <c r="I706" s="164"/>
      <c r="J706" s="164"/>
      <c r="K706" s="164"/>
      <c r="L706" s="164"/>
      <c r="M706" s="164"/>
      <c r="N706" s="164"/>
      <c r="O706" s="164"/>
      <c r="P706" s="164"/>
      <c r="Q706" s="164"/>
      <c r="R706" s="164"/>
      <c r="S706" s="164"/>
    </row>
    <row r="707" spans="1:19" ht="14.5" x14ac:dyDescent="0.35">
      <c r="A707" s="164"/>
      <c r="B707" s="164"/>
      <c r="C707" s="164"/>
      <c r="D707" s="164"/>
      <c r="E707" s="164"/>
      <c r="F707" s="164"/>
      <c r="G707" s="164"/>
      <c r="H707" s="164"/>
      <c r="I707" s="164"/>
      <c r="J707" s="164"/>
      <c r="K707" s="164"/>
      <c r="L707" s="164"/>
      <c r="M707" s="164"/>
      <c r="N707" s="164"/>
      <c r="O707" s="164"/>
      <c r="P707" s="164"/>
      <c r="Q707" s="164"/>
      <c r="R707" s="164"/>
      <c r="S707" s="164"/>
    </row>
    <row r="708" spans="1:19" ht="14.5" x14ac:dyDescent="0.35">
      <c r="A708" s="164"/>
      <c r="B708" s="164"/>
      <c r="C708" s="164"/>
      <c r="D708" s="164"/>
      <c r="E708" s="164"/>
      <c r="F708" s="164"/>
      <c r="G708" s="164"/>
      <c r="H708" s="164"/>
      <c r="I708" s="164"/>
      <c r="J708" s="164"/>
      <c r="K708" s="164"/>
      <c r="L708" s="164"/>
      <c r="M708" s="164"/>
      <c r="N708" s="164"/>
      <c r="O708" s="164"/>
      <c r="P708" s="164"/>
      <c r="Q708" s="164"/>
      <c r="R708" s="164"/>
      <c r="S708" s="164"/>
    </row>
    <row r="709" spans="1:19" ht="14.5" x14ac:dyDescent="0.35">
      <c r="A709" s="164"/>
      <c r="B709" s="164"/>
      <c r="C709" s="164"/>
      <c r="D709" s="164"/>
      <c r="E709" s="164"/>
      <c r="F709" s="164"/>
      <c r="G709" s="164"/>
      <c r="H709" s="164"/>
      <c r="I709" s="164"/>
      <c r="J709" s="164"/>
      <c r="K709" s="164"/>
      <c r="L709" s="164"/>
      <c r="M709" s="164"/>
      <c r="N709" s="164"/>
      <c r="O709" s="164"/>
      <c r="P709" s="164"/>
      <c r="Q709" s="164"/>
      <c r="R709" s="164"/>
      <c r="S709" s="164"/>
    </row>
    <row r="710" spans="1:19" ht="14.5" x14ac:dyDescent="0.35">
      <c r="A710" s="164"/>
      <c r="B710" s="164"/>
      <c r="C710" s="164"/>
      <c r="D710" s="164"/>
      <c r="E710" s="164"/>
      <c r="F710" s="164"/>
      <c r="G710" s="164"/>
      <c r="H710" s="164"/>
      <c r="I710" s="164"/>
      <c r="J710" s="164"/>
      <c r="K710" s="164"/>
      <c r="L710" s="164"/>
      <c r="M710" s="164"/>
      <c r="N710" s="164"/>
      <c r="O710" s="164"/>
      <c r="P710" s="164"/>
      <c r="Q710" s="164"/>
      <c r="R710" s="164"/>
      <c r="S710" s="164"/>
    </row>
    <row r="711" spans="1:19" ht="14.5" x14ac:dyDescent="0.35">
      <c r="A711" s="164"/>
      <c r="B711" s="164"/>
      <c r="C711" s="164"/>
      <c r="D711" s="164"/>
      <c r="E711" s="164"/>
      <c r="F711" s="164"/>
      <c r="G711" s="164"/>
      <c r="H711" s="164"/>
      <c r="I711" s="164"/>
      <c r="J711" s="164"/>
      <c r="K711" s="164"/>
      <c r="L711" s="164"/>
      <c r="M711" s="164"/>
      <c r="N711" s="164"/>
      <c r="O711" s="164"/>
      <c r="P711" s="164"/>
      <c r="Q711" s="164"/>
      <c r="R711" s="164"/>
      <c r="S711" s="164"/>
    </row>
    <row r="712" spans="1:19" ht="14.5" x14ac:dyDescent="0.35">
      <c r="A712" s="164"/>
      <c r="B712" s="164"/>
      <c r="C712" s="164"/>
      <c r="D712" s="164"/>
      <c r="E712" s="164"/>
      <c r="F712" s="164"/>
      <c r="G712" s="164"/>
      <c r="H712" s="164"/>
      <c r="I712" s="164"/>
      <c r="J712" s="164"/>
      <c r="K712" s="164"/>
      <c r="L712" s="164"/>
      <c r="M712" s="164"/>
      <c r="N712" s="164"/>
      <c r="O712" s="164"/>
      <c r="P712" s="164"/>
      <c r="Q712" s="164"/>
      <c r="R712" s="164"/>
      <c r="S712" s="164"/>
    </row>
    <row r="713" spans="1:19" ht="14.5" x14ac:dyDescent="0.35">
      <c r="A713" s="164"/>
      <c r="B713" s="164"/>
      <c r="C713" s="164"/>
      <c r="D713" s="164"/>
      <c r="E713" s="164"/>
      <c r="F713" s="164"/>
      <c r="G713" s="164"/>
      <c r="H713" s="164"/>
      <c r="I713" s="164"/>
      <c r="J713" s="164"/>
      <c r="K713" s="164"/>
      <c r="L713" s="164"/>
      <c r="M713" s="164"/>
      <c r="N713" s="164"/>
      <c r="O713" s="164"/>
      <c r="P713" s="164"/>
      <c r="Q713" s="164"/>
      <c r="R713" s="164"/>
      <c r="S713" s="164"/>
    </row>
    <row r="714" spans="1:19" ht="14.5" x14ac:dyDescent="0.35">
      <c r="A714" s="164"/>
      <c r="B714" s="164"/>
      <c r="C714" s="164"/>
      <c r="D714" s="164"/>
      <c r="E714" s="164"/>
      <c r="F714" s="164"/>
      <c r="G714" s="164"/>
      <c r="H714" s="164"/>
      <c r="I714" s="164"/>
      <c r="J714" s="164"/>
      <c r="K714" s="164"/>
      <c r="L714" s="164"/>
      <c r="M714" s="164"/>
      <c r="N714" s="164"/>
      <c r="O714" s="164"/>
      <c r="P714" s="164"/>
      <c r="Q714" s="164"/>
      <c r="R714" s="164"/>
      <c r="S714" s="164"/>
    </row>
    <row r="715" spans="1:19" ht="14.5" x14ac:dyDescent="0.35">
      <c r="A715" s="164"/>
      <c r="B715" s="164"/>
      <c r="C715" s="164"/>
      <c r="D715" s="164"/>
      <c r="E715" s="164"/>
      <c r="F715" s="164"/>
      <c r="G715" s="164"/>
      <c r="H715" s="164"/>
      <c r="I715" s="164"/>
      <c r="J715" s="164"/>
      <c r="K715" s="164"/>
      <c r="L715" s="164"/>
      <c r="M715" s="164"/>
      <c r="N715" s="164"/>
      <c r="O715" s="164"/>
      <c r="P715" s="164"/>
      <c r="Q715" s="164"/>
      <c r="R715" s="164"/>
      <c r="S715" s="164"/>
    </row>
    <row r="716" spans="1:19" ht="14.5" x14ac:dyDescent="0.35">
      <c r="A716" s="164"/>
      <c r="B716" s="164"/>
      <c r="C716" s="164"/>
      <c r="D716" s="164"/>
      <c r="E716" s="164"/>
      <c r="F716" s="164"/>
      <c r="G716" s="164"/>
      <c r="H716" s="164"/>
      <c r="I716" s="164"/>
      <c r="J716" s="164"/>
      <c r="K716" s="164"/>
      <c r="L716" s="164"/>
      <c r="M716" s="164"/>
      <c r="N716" s="164"/>
      <c r="O716" s="164"/>
      <c r="P716" s="164"/>
      <c r="Q716" s="164"/>
      <c r="R716" s="164"/>
      <c r="S716" s="164"/>
    </row>
    <row r="717" spans="1:19" ht="14.5" x14ac:dyDescent="0.35">
      <c r="A717" s="164"/>
      <c r="B717" s="164"/>
      <c r="C717" s="164"/>
      <c r="D717" s="164"/>
      <c r="E717" s="164"/>
      <c r="F717" s="164"/>
      <c r="G717" s="164"/>
      <c r="H717" s="164"/>
      <c r="I717" s="164"/>
      <c r="J717" s="164"/>
      <c r="K717" s="164"/>
      <c r="L717" s="164"/>
      <c r="M717" s="164"/>
      <c r="N717" s="164"/>
      <c r="O717" s="164"/>
      <c r="P717" s="164"/>
      <c r="Q717" s="164"/>
      <c r="R717" s="164"/>
      <c r="S717" s="164"/>
    </row>
    <row r="718" spans="1:19" ht="14.5" x14ac:dyDescent="0.35">
      <c r="A718" s="164"/>
      <c r="B718" s="164"/>
      <c r="C718" s="164"/>
      <c r="D718" s="164"/>
      <c r="E718" s="164"/>
      <c r="F718" s="164"/>
      <c r="G718" s="164"/>
      <c r="H718" s="164"/>
      <c r="I718" s="164"/>
      <c r="J718" s="164"/>
      <c r="K718" s="164"/>
      <c r="L718" s="164"/>
      <c r="M718" s="164"/>
      <c r="N718" s="164"/>
      <c r="O718" s="164"/>
      <c r="P718" s="164"/>
      <c r="Q718" s="164"/>
      <c r="R718" s="164"/>
      <c r="S718" s="164"/>
    </row>
    <row r="719" spans="1:19" ht="14.5" x14ac:dyDescent="0.35">
      <c r="A719" s="164"/>
      <c r="B719" s="164"/>
      <c r="C719" s="164"/>
      <c r="D719" s="164"/>
      <c r="E719" s="164"/>
      <c r="F719" s="164"/>
      <c r="G719" s="164"/>
      <c r="H719" s="164"/>
      <c r="I719" s="164"/>
      <c r="J719" s="164"/>
      <c r="K719" s="164"/>
      <c r="L719" s="164"/>
      <c r="M719" s="164"/>
      <c r="N719" s="164"/>
      <c r="O719" s="164"/>
      <c r="P719" s="164"/>
      <c r="Q719" s="164"/>
      <c r="R719" s="164"/>
      <c r="S719" s="164"/>
    </row>
    <row r="720" spans="1:19" ht="14.5" x14ac:dyDescent="0.35">
      <c r="A720" s="164"/>
      <c r="B720" s="164"/>
      <c r="C720" s="164"/>
      <c r="D720" s="164"/>
      <c r="E720" s="164"/>
      <c r="F720" s="164"/>
      <c r="G720" s="164"/>
      <c r="H720" s="164"/>
      <c r="I720" s="164"/>
      <c r="J720" s="164"/>
      <c r="K720" s="164"/>
      <c r="L720" s="164"/>
      <c r="M720" s="164"/>
      <c r="N720" s="164"/>
      <c r="O720" s="164"/>
      <c r="P720" s="164"/>
      <c r="Q720" s="164"/>
      <c r="R720" s="164"/>
      <c r="S720" s="164"/>
    </row>
    <row r="721" spans="1:19" ht="14.5" x14ac:dyDescent="0.35">
      <c r="A721" s="164"/>
      <c r="B721" s="164"/>
      <c r="C721" s="164"/>
      <c r="D721" s="164"/>
      <c r="E721" s="164"/>
      <c r="F721" s="164"/>
      <c r="G721" s="164"/>
      <c r="H721" s="164"/>
      <c r="I721" s="164"/>
      <c r="J721" s="164"/>
      <c r="K721" s="164"/>
      <c r="L721" s="164"/>
      <c r="M721" s="164"/>
      <c r="N721" s="164"/>
      <c r="O721" s="164"/>
      <c r="P721" s="164"/>
      <c r="Q721" s="164"/>
      <c r="R721" s="164"/>
      <c r="S721" s="164"/>
    </row>
    <row r="722" spans="1:19" ht="14.5" x14ac:dyDescent="0.35">
      <c r="A722" s="164"/>
      <c r="B722" s="164"/>
      <c r="C722" s="164"/>
      <c r="D722" s="164"/>
      <c r="E722" s="164"/>
      <c r="F722" s="164"/>
      <c r="G722" s="164"/>
      <c r="H722" s="164"/>
      <c r="I722" s="164"/>
      <c r="J722" s="164"/>
      <c r="K722" s="164"/>
      <c r="L722" s="164"/>
      <c r="M722" s="164"/>
      <c r="N722" s="164"/>
      <c r="O722" s="164"/>
      <c r="P722" s="164"/>
      <c r="Q722" s="164"/>
      <c r="R722" s="164"/>
      <c r="S722" s="164"/>
    </row>
    <row r="723" spans="1:19" ht="14.5" x14ac:dyDescent="0.35">
      <c r="A723" s="164"/>
      <c r="B723" s="164"/>
      <c r="C723" s="164"/>
      <c r="D723" s="164"/>
      <c r="E723" s="164"/>
      <c r="F723" s="164"/>
      <c r="G723" s="164"/>
      <c r="H723" s="164"/>
      <c r="I723" s="164"/>
      <c r="J723" s="164"/>
      <c r="K723" s="164"/>
      <c r="L723" s="164"/>
      <c r="M723" s="164"/>
      <c r="N723" s="164"/>
      <c r="O723" s="164"/>
      <c r="P723" s="164"/>
      <c r="Q723" s="164"/>
      <c r="R723" s="164"/>
      <c r="S723" s="164"/>
    </row>
    <row r="724" spans="1:19" ht="14.5" x14ac:dyDescent="0.35">
      <c r="A724" s="164"/>
      <c r="B724" s="164"/>
      <c r="C724" s="164"/>
      <c r="D724" s="164"/>
      <c r="E724" s="164"/>
      <c r="F724" s="164"/>
      <c r="G724" s="164"/>
      <c r="H724" s="164"/>
      <c r="I724" s="164"/>
      <c r="J724" s="164"/>
      <c r="K724" s="164"/>
      <c r="L724" s="164"/>
      <c r="M724" s="164"/>
      <c r="N724" s="164"/>
      <c r="O724" s="164"/>
      <c r="P724" s="164"/>
      <c r="Q724" s="164"/>
      <c r="R724" s="164"/>
      <c r="S724" s="164"/>
    </row>
    <row r="725" spans="1:19" ht="14.5" x14ac:dyDescent="0.35">
      <c r="A725" s="164"/>
      <c r="B725" s="164"/>
      <c r="C725" s="164"/>
      <c r="D725" s="164"/>
      <c r="E725" s="164"/>
      <c r="F725" s="164"/>
      <c r="G725" s="164"/>
      <c r="H725" s="164"/>
      <c r="I725" s="164"/>
      <c r="J725" s="164"/>
      <c r="K725" s="164"/>
      <c r="L725" s="164"/>
      <c r="M725" s="164"/>
      <c r="N725" s="164"/>
      <c r="O725" s="164"/>
      <c r="P725" s="164"/>
      <c r="Q725" s="164"/>
      <c r="R725" s="164"/>
      <c r="S725" s="164"/>
    </row>
    <row r="726" spans="1:19" ht="14.5" x14ac:dyDescent="0.35">
      <c r="A726" s="164"/>
      <c r="B726" s="164"/>
      <c r="C726" s="164"/>
      <c r="D726" s="164"/>
      <c r="E726" s="164"/>
      <c r="F726" s="164"/>
      <c r="G726" s="164"/>
      <c r="H726" s="164"/>
      <c r="I726" s="164"/>
      <c r="J726" s="164"/>
      <c r="K726" s="164"/>
      <c r="L726" s="164"/>
      <c r="M726" s="164"/>
      <c r="N726" s="164"/>
      <c r="O726" s="164"/>
      <c r="P726" s="164"/>
      <c r="Q726" s="164"/>
      <c r="R726" s="164"/>
      <c r="S726" s="164"/>
    </row>
    <row r="727" spans="1:19" ht="14.5" x14ac:dyDescent="0.35">
      <c r="A727" s="164"/>
      <c r="B727" s="164"/>
      <c r="C727" s="164"/>
      <c r="D727" s="164"/>
      <c r="E727" s="164"/>
      <c r="F727" s="164"/>
      <c r="G727" s="164"/>
      <c r="H727" s="164"/>
      <c r="I727" s="164"/>
      <c r="J727" s="164"/>
      <c r="K727" s="164"/>
      <c r="L727" s="164"/>
      <c r="M727" s="164"/>
      <c r="N727" s="164"/>
      <c r="O727" s="164"/>
      <c r="P727" s="164"/>
      <c r="Q727" s="164"/>
      <c r="R727" s="164"/>
      <c r="S727" s="164"/>
    </row>
    <row r="728" spans="1:19" ht="14.5" x14ac:dyDescent="0.35">
      <c r="A728" s="164"/>
      <c r="B728" s="164"/>
      <c r="C728" s="164"/>
      <c r="D728" s="164"/>
      <c r="E728" s="164"/>
      <c r="F728" s="164"/>
      <c r="G728" s="164"/>
      <c r="H728" s="164"/>
      <c r="I728" s="164"/>
      <c r="J728" s="164"/>
      <c r="K728" s="164"/>
      <c r="L728" s="164"/>
      <c r="M728" s="164"/>
      <c r="N728" s="164"/>
      <c r="O728" s="164"/>
      <c r="P728" s="164"/>
      <c r="Q728" s="164"/>
      <c r="R728" s="164"/>
      <c r="S728" s="164"/>
    </row>
    <row r="729" spans="1:19" ht="14.5" x14ac:dyDescent="0.35">
      <c r="A729" s="164"/>
      <c r="B729" s="164"/>
      <c r="C729" s="164"/>
      <c r="D729" s="164"/>
      <c r="E729" s="164"/>
      <c r="F729" s="164"/>
      <c r="G729" s="164"/>
      <c r="H729" s="164"/>
      <c r="I729" s="164"/>
      <c r="J729" s="164"/>
      <c r="K729" s="164"/>
      <c r="L729" s="164"/>
      <c r="M729" s="164"/>
      <c r="N729" s="164"/>
      <c r="O729" s="164"/>
      <c r="P729" s="164"/>
      <c r="Q729" s="164"/>
      <c r="R729" s="164"/>
      <c r="S729" s="164"/>
    </row>
    <row r="730" spans="1:19" ht="14.5" x14ac:dyDescent="0.35">
      <c r="A730" s="164"/>
      <c r="B730" s="164"/>
      <c r="C730" s="164"/>
      <c r="D730" s="164"/>
      <c r="E730" s="164"/>
      <c r="F730" s="164"/>
      <c r="G730" s="164"/>
      <c r="H730" s="164"/>
      <c r="I730" s="164"/>
      <c r="J730" s="164"/>
      <c r="K730" s="164"/>
      <c r="L730" s="164"/>
      <c r="M730" s="164"/>
      <c r="N730" s="164"/>
      <c r="O730" s="164"/>
      <c r="P730" s="164"/>
      <c r="Q730" s="164"/>
      <c r="R730" s="164"/>
      <c r="S730" s="164"/>
    </row>
    <row r="731" spans="1:19" ht="14.5" x14ac:dyDescent="0.35">
      <c r="A731" s="164"/>
      <c r="B731" s="164"/>
      <c r="C731" s="164"/>
      <c r="D731" s="164"/>
      <c r="E731" s="164"/>
      <c r="F731" s="164"/>
      <c r="G731" s="164"/>
      <c r="H731" s="164"/>
      <c r="I731" s="164"/>
      <c r="J731" s="164"/>
      <c r="K731" s="164"/>
      <c r="L731" s="164"/>
      <c r="M731" s="164"/>
      <c r="N731" s="164"/>
      <c r="O731" s="164"/>
      <c r="P731" s="164"/>
      <c r="Q731" s="164"/>
      <c r="R731" s="164"/>
      <c r="S731" s="164"/>
    </row>
    <row r="732" spans="1:19" ht="14.5" x14ac:dyDescent="0.35">
      <c r="A732" s="164"/>
      <c r="B732" s="164"/>
      <c r="C732" s="164"/>
      <c r="D732" s="164"/>
      <c r="E732" s="164"/>
      <c r="F732" s="164"/>
      <c r="G732" s="164"/>
      <c r="H732" s="164"/>
      <c r="I732" s="164"/>
      <c r="J732" s="164"/>
      <c r="K732" s="164"/>
      <c r="L732" s="164"/>
      <c r="M732" s="164"/>
      <c r="N732" s="164"/>
      <c r="O732" s="164"/>
      <c r="P732" s="164"/>
      <c r="Q732" s="164"/>
      <c r="R732" s="164"/>
      <c r="S732" s="164"/>
    </row>
    <row r="733" spans="1:19" ht="14.5" x14ac:dyDescent="0.35">
      <c r="A733" s="164"/>
      <c r="B733" s="164"/>
      <c r="C733" s="164"/>
      <c r="D733" s="164"/>
      <c r="E733" s="164"/>
      <c r="F733" s="164"/>
      <c r="G733" s="164"/>
      <c r="H733" s="164"/>
      <c r="I733" s="164"/>
      <c r="J733" s="164"/>
      <c r="K733" s="164"/>
      <c r="L733" s="164"/>
      <c r="M733" s="164"/>
      <c r="N733" s="164"/>
      <c r="O733" s="164"/>
      <c r="P733" s="164"/>
      <c r="Q733" s="164"/>
      <c r="R733" s="164"/>
      <c r="S733" s="164"/>
    </row>
    <row r="734" spans="1:19" ht="14.5" x14ac:dyDescent="0.35">
      <c r="A734" s="164"/>
      <c r="B734" s="164"/>
      <c r="C734" s="164"/>
      <c r="D734" s="164"/>
      <c r="E734" s="164"/>
      <c r="F734" s="164"/>
      <c r="G734" s="164"/>
      <c r="H734" s="164"/>
      <c r="I734" s="164"/>
      <c r="J734" s="164"/>
      <c r="K734" s="164"/>
      <c r="L734" s="164"/>
      <c r="M734" s="164"/>
      <c r="N734" s="164"/>
      <c r="O734" s="164"/>
      <c r="P734" s="164"/>
      <c r="Q734" s="164"/>
      <c r="R734" s="164"/>
      <c r="S734" s="164"/>
    </row>
    <row r="735" spans="1:19" ht="14.5" x14ac:dyDescent="0.35">
      <c r="A735" s="164"/>
      <c r="B735" s="164"/>
      <c r="C735" s="164"/>
      <c r="D735" s="164"/>
      <c r="E735" s="164"/>
      <c r="F735" s="164"/>
      <c r="G735" s="164"/>
      <c r="H735" s="164"/>
      <c r="I735" s="164"/>
      <c r="J735" s="164"/>
      <c r="K735" s="164"/>
      <c r="L735" s="164"/>
      <c r="M735" s="164"/>
      <c r="N735" s="164"/>
      <c r="O735" s="164"/>
      <c r="P735" s="164"/>
      <c r="Q735" s="164"/>
      <c r="R735" s="164"/>
      <c r="S735" s="164"/>
    </row>
    <row r="736" spans="1:19" ht="14.5" x14ac:dyDescent="0.35">
      <c r="A736" s="164"/>
      <c r="B736" s="164"/>
      <c r="C736" s="164"/>
      <c r="D736" s="164"/>
      <c r="E736" s="164"/>
      <c r="F736" s="164"/>
      <c r="G736" s="164"/>
      <c r="H736" s="164"/>
      <c r="I736" s="164"/>
      <c r="J736" s="164"/>
      <c r="K736" s="164"/>
      <c r="L736" s="164"/>
      <c r="M736" s="164"/>
      <c r="N736" s="164"/>
      <c r="O736" s="164"/>
      <c r="P736" s="164"/>
      <c r="Q736" s="164"/>
      <c r="R736" s="164"/>
      <c r="S736" s="164"/>
    </row>
    <row r="737" spans="1:19" ht="14.5" x14ac:dyDescent="0.35">
      <c r="A737" s="164"/>
      <c r="B737" s="164"/>
      <c r="C737" s="164"/>
      <c r="D737" s="164"/>
      <c r="E737" s="164"/>
      <c r="F737" s="164"/>
      <c r="G737" s="164"/>
      <c r="H737" s="164"/>
      <c r="I737" s="164"/>
      <c r="J737" s="164"/>
      <c r="K737" s="164"/>
      <c r="L737" s="164"/>
      <c r="M737" s="164"/>
      <c r="N737" s="164"/>
      <c r="O737" s="164"/>
      <c r="P737" s="164"/>
      <c r="Q737" s="164"/>
      <c r="R737" s="164"/>
      <c r="S737" s="164"/>
    </row>
    <row r="738" spans="1:19" ht="14.5" x14ac:dyDescent="0.35">
      <c r="A738" s="164"/>
      <c r="B738" s="164"/>
      <c r="C738" s="164"/>
      <c r="D738" s="164"/>
      <c r="E738" s="164"/>
      <c r="F738" s="164"/>
      <c r="G738" s="164"/>
      <c r="H738" s="164"/>
      <c r="I738" s="164"/>
      <c r="J738" s="164"/>
      <c r="K738" s="164"/>
      <c r="L738" s="164"/>
      <c r="M738" s="164"/>
      <c r="N738" s="164"/>
      <c r="O738" s="164"/>
      <c r="P738" s="164"/>
      <c r="Q738" s="164"/>
      <c r="R738" s="164"/>
      <c r="S738" s="164"/>
    </row>
    <row r="739" spans="1:19" ht="14.5" x14ac:dyDescent="0.35">
      <c r="A739" s="164"/>
      <c r="B739" s="164"/>
      <c r="C739" s="164"/>
      <c r="D739" s="164"/>
      <c r="E739" s="164"/>
      <c r="F739" s="164"/>
      <c r="G739" s="164"/>
      <c r="H739" s="164"/>
      <c r="I739" s="164"/>
      <c r="J739" s="164"/>
      <c r="K739" s="164"/>
      <c r="L739" s="164"/>
      <c r="M739" s="164"/>
      <c r="N739" s="164"/>
      <c r="O739" s="164"/>
      <c r="P739" s="164"/>
      <c r="Q739" s="164"/>
      <c r="R739" s="164"/>
      <c r="S739" s="164"/>
    </row>
    <row r="740" spans="1:19" ht="14.5" x14ac:dyDescent="0.35">
      <c r="A740" s="164"/>
      <c r="B740" s="164"/>
      <c r="C740" s="164"/>
      <c r="D740" s="164"/>
      <c r="E740" s="164"/>
      <c r="F740" s="164"/>
      <c r="G740" s="164"/>
      <c r="H740" s="164"/>
      <c r="I740" s="164"/>
      <c r="J740" s="164"/>
      <c r="K740" s="164"/>
      <c r="L740" s="164"/>
      <c r="M740" s="164"/>
      <c r="N740" s="164"/>
      <c r="O740" s="164"/>
      <c r="P740" s="164"/>
      <c r="Q740" s="164"/>
      <c r="R740" s="164"/>
      <c r="S740" s="164"/>
    </row>
    <row r="741" spans="1:19" ht="14.5" x14ac:dyDescent="0.35">
      <c r="A741" s="164"/>
      <c r="B741" s="164"/>
      <c r="C741" s="164"/>
      <c r="D741" s="164"/>
      <c r="E741" s="164"/>
      <c r="F741" s="164"/>
      <c r="G741" s="164"/>
      <c r="H741" s="164"/>
      <c r="I741" s="164"/>
      <c r="J741" s="164"/>
      <c r="K741" s="164"/>
      <c r="L741" s="164"/>
      <c r="M741" s="164"/>
      <c r="N741" s="164"/>
      <c r="O741" s="164"/>
      <c r="P741" s="164"/>
      <c r="Q741" s="164"/>
      <c r="R741" s="164"/>
      <c r="S741" s="164"/>
    </row>
    <row r="742" spans="1:19" ht="14.5" x14ac:dyDescent="0.35">
      <c r="A742" s="164"/>
      <c r="B742" s="164"/>
      <c r="C742" s="164"/>
      <c r="D742" s="164"/>
      <c r="E742" s="164"/>
      <c r="F742" s="164"/>
      <c r="G742" s="164"/>
      <c r="H742" s="164"/>
      <c r="I742" s="164"/>
      <c r="J742" s="164"/>
      <c r="K742" s="164"/>
      <c r="L742" s="164"/>
      <c r="M742" s="164"/>
      <c r="N742" s="164"/>
      <c r="O742" s="164"/>
      <c r="P742" s="164"/>
      <c r="Q742" s="164"/>
      <c r="R742" s="164"/>
      <c r="S742" s="164"/>
    </row>
    <row r="743" spans="1:19" ht="14.5" x14ac:dyDescent="0.35">
      <c r="A743" s="164"/>
      <c r="B743" s="164"/>
      <c r="C743" s="164"/>
      <c r="D743" s="164"/>
      <c r="E743" s="164"/>
      <c r="F743" s="164"/>
      <c r="G743" s="164"/>
      <c r="H743" s="164"/>
      <c r="I743" s="164"/>
      <c r="J743" s="164"/>
      <c r="K743" s="164"/>
      <c r="L743" s="164"/>
      <c r="M743" s="164"/>
      <c r="N743" s="164"/>
      <c r="O743" s="164"/>
      <c r="P743" s="164"/>
      <c r="Q743" s="164"/>
      <c r="R743" s="164"/>
      <c r="S743" s="164"/>
    </row>
    <row r="744" spans="1:19" ht="14.5" x14ac:dyDescent="0.35">
      <c r="A744" s="164"/>
      <c r="B744" s="164"/>
      <c r="C744" s="164"/>
      <c r="D744" s="164"/>
      <c r="E744" s="164"/>
      <c r="F744" s="164"/>
      <c r="G744" s="164"/>
      <c r="H744" s="164"/>
      <c r="I744" s="164"/>
      <c r="J744" s="164"/>
      <c r="K744" s="164"/>
      <c r="L744" s="164"/>
      <c r="M744" s="164"/>
      <c r="N744" s="164"/>
      <c r="O744" s="164"/>
      <c r="P744" s="164"/>
      <c r="Q744" s="164"/>
      <c r="R744" s="164"/>
      <c r="S744" s="164"/>
    </row>
    <row r="745" spans="1:19" ht="14.5" x14ac:dyDescent="0.35">
      <c r="A745" s="164"/>
      <c r="B745" s="164"/>
      <c r="C745" s="164"/>
      <c r="D745" s="164"/>
      <c r="E745" s="164"/>
      <c r="F745" s="164"/>
      <c r="G745" s="164"/>
      <c r="H745" s="164"/>
      <c r="I745" s="164"/>
      <c r="J745" s="164"/>
      <c r="K745" s="164"/>
      <c r="L745" s="164"/>
      <c r="M745" s="164"/>
      <c r="N745" s="164"/>
      <c r="O745" s="164"/>
      <c r="P745" s="164"/>
      <c r="Q745" s="164"/>
      <c r="R745" s="164"/>
      <c r="S745" s="164"/>
    </row>
    <row r="746" spans="1:19" ht="14.5" x14ac:dyDescent="0.35">
      <c r="A746" s="164"/>
      <c r="B746" s="164"/>
      <c r="C746" s="164"/>
      <c r="D746" s="164"/>
      <c r="E746" s="164"/>
      <c r="F746" s="164"/>
      <c r="G746" s="164"/>
      <c r="H746" s="164"/>
      <c r="I746" s="164"/>
      <c r="J746" s="164"/>
      <c r="K746" s="164"/>
      <c r="L746" s="164"/>
      <c r="M746" s="164"/>
      <c r="N746" s="164"/>
      <c r="O746" s="164"/>
      <c r="P746" s="164"/>
      <c r="Q746" s="164"/>
      <c r="R746" s="164"/>
      <c r="S746" s="164"/>
    </row>
    <row r="747" spans="1:19" ht="14.5" x14ac:dyDescent="0.35">
      <c r="A747" s="164"/>
      <c r="B747" s="164"/>
      <c r="C747" s="164"/>
      <c r="D747" s="164"/>
      <c r="E747" s="164"/>
      <c r="F747" s="164"/>
      <c r="G747" s="164"/>
      <c r="H747" s="164"/>
      <c r="I747" s="164"/>
      <c r="J747" s="164"/>
      <c r="K747" s="164"/>
      <c r="L747" s="164"/>
      <c r="M747" s="164"/>
      <c r="N747" s="164"/>
      <c r="O747" s="164"/>
      <c r="P747" s="164"/>
      <c r="Q747" s="164"/>
      <c r="R747" s="164"/>
      <c r="S747" s="164"/>
    </row>
    <row r="748" spans="1:19" ht="14.5" x14ac:dyDescent="0.35">
      <c r="A748" s="164"/>
      <c r="B748" s="164"/>
      <c r="C748" s="164"/>
      <c r="D748" s="164"/>
      <c r="E748" s="164"/>
      <c r="F748" s="164"/>
      <c r="G748" s="164"/>
      <c r="H748" s="164"/>
      <c r="I748" s="164"/>
      <c r="J748" s="164"/>
      <c r="K748" s="164"/>
      <c r="L748" s="164"/>
      <c r="M748" s="164"/>
      <c r="N748" s="164"/>
      <c r="O748" s="164"/>
      <c r="P748" s="164"/>
      <c r="Q748" s="164"/>
      <c r="R748" s="164"/>
      <c r="S748" s="164"/>
    </row>
    <row r="749" spans="1:19" ht="14.5" x14ac:dyDescent="0.35">
      <c r="A749" s="164"/>
      <c r="B749" s="164"/>
      <c r="C749" s="164"/>
      <c r="D749" s="164"/>
      <c r="E749" s="164"/>
      <c r="F749" s="164"/>
      <c r="G749" s="164"/>
      <c r="H749" s="164"/>
      <c r="I749" s="164"/>
      <c r="J749" s="164"/>
      <c r="K749" s="164"/>
      <c r="L749" s="164"/>
      <c r="M749" s="164"/>
      <c r="N749" s="164"/>
      <c r="O749" s="164"/>
      <c r="P749" s="164"/>
      <c r="Q749" s="164"/>
      <c r="R749" s="164"/>
      <c r="S749" s="164"/>
    </row>
    <row r="750" spans="1:19" ht="14.5" x14ac:dyDescent="0.35">
      <c r="A750" s="164"/>
      <c r="B750" s="164"/>
      <c r="C750" s="164"/>
      <c r="D750" s="164"/>
      <c r="E750" s="164"/>
      <c r="F750" s="164"/>
      <c r="G750" s="164"/>
      <c r="H750" s="164"/>
      <c r="I750" s="164"/>
      <c r="J750" s="164"/>
      <c r="K750" s="164"/>
      <c r="L750" s="164"/>
      <c r="M750" s="164"/>
      <c r="N750" s="164"/>
      <c r="O750" s="164"/>
      <c r="P750" s="164"/>
      <c r="Q750" s="164"/>
      <c r="R750" s="164"/>
      <c r="S750" s="164"/>
    </row>
    <row r="751" spans="1:19" ht="14.5" x14ac:dyDescent="0.35">
      <c r="A751" s="164"/>
      <c r="B751" s="164"/>
      <c r="C751" s="164"/>
      <c r="D751" s="164"/>
      <c r="E751" s="164"/>
      <c r="F751" s="164"/>
      <c r="G751" s="164"/>
      <c r="H751" s="164"/>
      <c r="I751" s="164"/>
      <c r="J751" s="164"/>
      <c r="K751" s="164"/>
      <c r="L751" s="164"/>
      <c r="M751" s="164"/>
      <c r="N751" s="164"/>
      <c r="O751" s="164"/>
      <c r="P751" s="164"/>
      <c r="Q751" s="164"/>
      <c r="R751" s="164"/>
      <c r="S751" s="164"/>
    </row>
    <row r="752" spans="1:19" ht="14.5" x14ac:dyDescent="0.35">
      <c r="A752" s="164"/>
      <c r="B752" s="164"/>
      <c r="C752" s="164"/>
      <c r="D752" s="164"/>
      <c r="E752" s="164"/>
      <c r="F752" s="164"/>
      <c r="G752" s="164"/>
      <c r="H752" s="164"/>
      <c r="I752" s="164"/>
      <c r="J752" s="164"/>
      <c r="K752" s="164"/>
      <c r="L752" s="164"/>
      <c r="M752" s="164"/>
      <c r="N752" s="164"/>
      <c r="O752" s="164"/>
      <c r="P752" s="164"/>
      <c r="Q752" s="164"/>
      <c r="R752" s="164"/>
      <c r="S752" s="164"/>
    </row>
    <row r="753" spans="1:19" ht="14.5" x14ac:dyDescent="0.35">
      <c r="A753" s="164"/>
      <c r="B753" s="164"/>
      <c r="C753" s="164"/>
      <c r="D753" s="164"/>
      <c r="E753" s="164"/>
      <c r="F753" s="164"/>
      <c r="G753" s="164"/>
      <c r="H753" s="164"/>
      <c r="I753" s="164"/>
      <c r="J753" s="164"/>
      <c r="K753" s="164"/>
      <c r="L753" s="164"/>
      <c r="M753" s="164"/>
      <c r="N753" s="164"/>
      <c r="O753" s="164"/>
      <c r="P753" s="164"/>
      <c r="Q753" s="164"/>
      <c r="R753" s="164"/>
      <c r="S753" s="164"/>
    </row>
    <row r="754" spans="1:19" ht="14.5" x14ac:dyDescent="0.35">
      <c r="A754" s="164"/>
      <c r="B754" s="164"/>
      <c r="C754" s="164"/>
      <c r="D754" s="164"/>
      <c r="E754" s="164"/>
      <c r="F754" s="164"/>
      <c r="G754" s="164"/>
      <c r="H754" s="164"/>
      <c r="I754" s="164"/>
      <c r="J754" s="164"/>
      <c r="K754" s="164"/>
      <c r="L754" s="164"/>
      <c r="M754" s="164"/>
      <c r="N754" s="164"/>
      <c r="O754" s="164"/>
      <c r="P754" s="164"/>
      <c r="Q754" s="164"/>
      <c r="R754" s="164"/>
      <c r="S754" s="164"/>
    </row>
    <row r="755" spans="1:19" ht="14.5" x14ac:dyDescent="0.35">
      <c r="A755" s="164"/>
      <c r="B755" s="164"/>
      <c r="C755" s="164"/>
      <c r="D755" s="164"/>
      <c r="E755" s="164"/>
      <c r="F755" s="164"/>
      <c r="G755" s="164"/>
      <c r="H755" s="164"/>
      <c r="I755" s="164"/>
      <c r="J755" s="164"/>
      <c r="K755" s="164"/>
      <c r="L755" s="164"/>
      <c r="M755" s="164"/>
      <c r="N755" s="164"/>
      <c r="O755" s="164"/>
      <c r="P755" s="164"/>
      <c r="Q755" s="164"/>
      <c r="R755" s="164"/>
      <c r="S755" s="164"/>
    </row>
    <row r="756" spans="1:19" ht="14.5" x14ac:dyDescent="0.35">
      <c r="A756" s="164"/>
      <c r="B756" s="164"/>
      <c r="C756" s="164"/>
      <c r="D756" s="164"/>
      <c r="E756" s="164"/>
      <c r="F756" s="164"/>
      <c r="G756" s="164"/>
      <c r="H756" s="164"/>
      <c r="I756" s="164"/>
      <c r="J756" s="164"/>
      <c r="K756" s="164"/>
      <c r="L756" s="164"/>
      <c r="M756" s="164"/>
      <c r="N756" s="164"/>
      <c r="O756" s="164"/>
      <c r="P756" s="164"/>
      <c r="Q756" s="164"/>
      <c r="R756" s="164"/>
      <c r="S756" s="164"/>
    </row>
    <row r="757" spans="1:19" ht="14.5" x14ac:dyDescent="0.35">
      <c r="A757" s="164"/>
      <c r="B757" s="164"/>
      <c r="C757" s="164"/>
      <c r="D757" s="164"/>
      <c r="E757" s="164"/>
      <c r="F757" s="164"/>
      <c r="G757" s="164"/>
      <c r="H757" s="164"/>
      <c r="I757" s="164"/>
      <c r="J757" s="164"/>
      <c r="K757" s="164"/>
      <c r="L757" s="164"/>
      <c r="M757" s="164"/>
      <c r="N757" s="164"/>
      <c r="O757" s="164"/>
      <c r="P757" s="164"/>
      <c r="Q757" s="164"/>
      <c r="R757" s="164"/>
      <c r="S757" s="164"/>
    </row>
    <row r="758" spans="1:19" ht="14.5" x14ac:dyDescent="0.35">
      <c r="A758" s="164"/>
      <c r="B758" s="164"/>
      <c r="C758" s="164"/>
      <c r="D758" s="164"/>
      <c r="E758" s="164"/>
      <c r="F758" s="164"/>
      <c r="G758" s="164"/>
      <c r="H758" s="164"/>
      <c r="I758" s="164"/>
      <c r="J758" s="164"/>
      <c r="K758" s="164"/>
      <c r="L758" s="164"/>
      <c r="M758" s="164"/>
      <c r="N758" s="164"/>
      <c r="O758" s="164"/>
      <c r="P758" s="164"/>
      <c r="Q758" s="164"/>
      <c r="R758" s="164"/>
      <c r="S758" s="164"/>
    </row>
    <row r="759" spans="1:19" ht="14.5" x14ac:dyDescent="0.35">
      <c r="A759" s="164"/>
      <c r="B759" s="164"/>
      <c r="C759" s="164"/>
      <c r="D759" s="164"/>
      <c r="E759" s="164"/>
      <c r="F759" s="164"/>
      <c r="G759" s="164"/>
      <c r="H759" s="164"/>
      <c r="I759" s="164"/>
      <c r="J759" s="164"/>
      <c r="K759" s="164"/>
      <c r="L759" s="164"/>
      <c r="M759" s="164"/>
      <c r="N759" s="164"/>
      <c r="O759" s="164"/>
      <c r="P759" s="164"/>
      <c r="Q759" s="164"/>
      <c r="R759" s="164"/>
      <c r="S759" s="164"/>
    </row>
    <row r="760" spans="1:19" ht="14.5" x14ac:dyDescent="0.35">
      <c r="A760" s="164"/>
      <c r="B760" s="164"/>
      <c r="C760" s="164"/>
      <c r="D760" s="164"/>
      <c r="E760" s="164"/>
      <c r="F760" s="164"/>
      <c r="G760" s="164"/>
      <c r="H760" s="164"/>
      <c r="I760" s="164"/>
      <c r="J760" s="164"/>
      <c r="K760" s="164"/>
      <c r="L760" s="164"/>
      <c r="M760" s="164"/>
      <c r="N760" s="164"/>
      <c r="O760" s="164"/>
      <c r="P760" s="164"/>
      <c r="Q760" s="164"/>
      <c r="R760" s="164"/>
      <c r="S760" s="164"/>
    </row>
    <row r="761" spans="1:19" ht="14.5" x14ac:dyDescent="0.35">
      <c r="A761" s="164"/>
      <c r="B761" s="164"/>
      <c r="C761" s="164"/>
      <c r="D761" s="164"/>
      <c r="E761" s="164"/>
      <c r="F761" s="164"/>
      <c r="G761" s="164"/>
      <c r="H761" s="164"/>
      <c r="I761" s="164"/>
      <c r="J761" s="164"/>
      <c r="K761" s="164"/>
      <c r="L761" s="164"/>
      <c r="M761" s="164"/>
      <c r="N761" s="164"/>
      <c r="O761" s="164"/>
      <c r="P761" s="164"/>
      <c r="Q761" s="164"/>
      <c r="R761" s="164"/>
      <c r="S761" s="164"/>
    </row>
    <row r="762" spans="1:19" ht="14.5" x14ac:dyDescent="0.35">
      <c r="A762" s="164"/>
      <c r="B762" s="164"/>
      <c r="C762" s="164"/>
      <c r="D762" s="164"/>
      <c r="E762" s="164"/>
      <c r="F762" s="164"/>
      <c r="G762" s="164"/>
      <c r="H762" s="164"/>
      <c r="I762" s="164"/>
      <c r="J762" s="164"/>
      <c r="K762" s="164"/>
      <c r="L762" s="164"/>
      <c r="M762" s="164"/>
      <c r="N762" s="164"/>
      <c r="O762" s="164"/>
      <c r="P762" s="164"/>
      <c r="Q762" s="164"/>
      <c r="R762" s="164"/>
      <c r="S762" s="164"/>
    </row>
    <row r="763" spans="1:19" ht="14.5" x14ac:dyDescent="0.35">
      <c r="A763" s="164"/>
      <c r="B763" s="164"/>
      <c r="C763" s="164"/>
      <c r="D763" s="164"/>
      <c r="E763" s="164"/>
      <c r="F763" s="164"/>
      <c r="G763" s="164"/>
      <c r="H763" s="164"/>
      <c r="I763" s="164"/>
      <c r="J763" s="164"/>
      <c r="K763" s="164"/>
      <c r="L763" s="164"/>
      <c r="M763" s="164"/>
      <c r="N763" s="164"/>
      <c r="O763" s="164"/>
      <c r="P763" s="164"/>
      <c r="Q763" s="164"/>
      <c r="R763" s="164"/>
      <c r="S763" s="164"/>
    </row>
    <row r="764" spans="1:19" ht="14.5" x14ac:dyDescent="0.35">
      <c r="A764" s="164"/>
      <c r="B764" s="164"/>
      <c r="C764" s="164"/>
      <c r="D764" s="164"/>
      <c r="E764" s="164"/>
      <c r="F764" s="164"/>
      <c r="G764" s="164"/>
      <c r="H764" s="164"/>
      <c r="I764" s="164"/>
      <c r="J764" s="164"/>
      <c r="K764" s="164"/>
      <c r="L764" s="164"/>
      <c r="M764" s="164"/>
      <c r="N764" s="164"/>
      <c r="O764" s="164"/>
      <c r="P764" s="164"/>
      <c r="Q764" s="164"/>
      <c r="R764" s="164"/>
      <c r="S764" s="164"/>
    </row>
    <row r="765" spans="1:19" ht="14.5" x14ac:dyDescent="0.35">
      <c r="A765" s="164"/>
      <c r="B765" s="164"/>
      <c r="C765" s="164"/>
      <c r="D765" s="164"/>
      <c r="E765" s="164"/>
      <c r="F765" s="164"/>
      <c r="G765" s="164"/>
      <c r="H765" s="164"/>
      <c r="I765" s="164"/>
      <c r="J765" s="164"/>
      <c r="K765" s="164"/>
      <c r="L765" s="164"/>
      <c r="M765" s="164"/>
      <c r="N765" s="164"/>
      <c r="O765" s="164"/>
      <c r="P765" s="164"/>
      <c r="Q765" s="164"/>
      <c r="R765" s="164"/>
      <c r="S765" s="164"/>
    </row>
    <row r="766" spans="1:19" ht="14.5" x14ac:dyDescent="0.35">
      <c r="A766" s="164"/>
      <c r="B766" s="164"/>
      <c r="C766" s="164"/>
      <c r="D766" s="164"/>
      <c r="E766" s="164"/>
      <c r="F766" s="164"/>
      <c r="G766" s="164"/>
      <c r="H766" s="164"/>
      <c r="I766" s="164"/>
      <c r="J766" s="164"/>
      <c r="K766" s="164"/>
      <c r="L766" s="164"/>
      <c r="M766" s="164"/>
      <c r="N766" s="164"/>
      <c r="O766" s="164"/>
      <c r="P766" s="164"/>
      <c r="Q766" s="164"/>
      <c r="R766" s="164"/>
      <c r="S766" s="164"/>
    </row>
    <row r="767" spans="1:19" ht="14.5" x14ac:dyDescent="0.35">
      <c r="A767" s="164"/>
      <c r="B767" s="164"/>
      <c r="C767" s="164"/>
      <c r="D767" s="164"/>
      <c r="E767" s="164"/>
      <c r="F767" s="164"/>
      <c r="G767" s="164"/>
      <c r="H767" s="164"/>
      <c r="I767" s="164"/>
      <c r="J767" s="164"/>
      <c r="K767" s="164"/>
      <c r="L767" s="164"/>
      <c r="M767" s="164"/>
      <c r="N767" s="164"/>
      <c r="O767" s="164"/>
      <c r="P767" s="164"/>
      <c r="Q767" s="164"/>
      <c r="R767" s="164"/>
      <c r="S767" s="164"/>
    </row>
    <row r="768" spans="1:19" ht="14.5" x14ac:dyDescent="0.35">
      <c r="A768" s="164"/>
      <c r="B768" s="164"/>
      <c r="C768" s="164"/>
      <c r="D768" s="164"/>
      <c r="E768" s="164"/>
      <c r="F768" s="164"/>
      <c r="G768" s="164"/>
      <c r="H768" s="164"/>
      <c r="I768" s="164"/>
      <c r="J768" s="164"/>
      <c r="K768" s="164"/>
      <c r="L768" s="164"/>
      <c r="M768" s="164"/>
      <c r="N768" s="164"/>
      <c r="O768" s="164"/>
      <c r="P768" s="164"/>
      <c r="Q768" s="164"/>
      <c r="R768" s="164"/>
      <c r="S768" s="164"/>
    </row>
    <row r="769" spans="1:19" ht="14.5" x14ac:dyDescent="0.35">
      <c r="A769" s="164"/>
      <c r="B769" s="164"/>
      <c r="C769" s="164"/>
      <c r="D769" s="164"/>
      <c r="E769" s="164"/>
      <c r="F769" s="164"/>
      <c r="G769" s="164"/>
      <c r="H769" s="164"/>
      <c r="I769" s="164"/>
      <c r="J769" s="164"/>
      <c r="K769" s="164"/>
      <c r="L769" s="164"/>
      <c r="M769" s="164"/>
      <c r="N769" s="164"/>
      <c r="O769" s="164"/>
      <c r="P769" s="164"/>
      <c r="Q769" s="164"/>
      <c r="R769" s="164"/>
      <c r="S769" s="164"/>
    </row>
    <row r="770" spans="1:19" ht="14.5" x14ac:dyDescent="0.35">
      <c r="A770" s="164"/>
      <c r="B770" s="164"/>
      <c r="C770" s="164"/>
      <c r="D770" s="164"/>
      <c r="E770" s="164"/>
      <c r="F770" s="164"/>
      <c r="G770" s="164"/>
      <c r="H770" s="164"/>
      <c r="I770" s="164"/>
      <c r="J770" s="164"/>
      <c r="K770" s="164"/>
      <c r="L770" s="164"/>
      <c r="M770" s="164"/>
      <c r="N770" s="164"/>
      <c r="O770" s="164"/>
      <c r="P770" s="164"/>
      <c r="Q770" s="164"/>
      <c r="R770" s="164"/>
      <c r="S770" s="164"/>
    </row>
    <row r="771" spans="1:19" ht="14.5" x14ac:dyDescent="0.35">
      <c r="A771" s="164"/>
      <c r="B771" s="164"/>
      <c r="C771" s="164"/>
      <c r="D771" s="164"/>
      <c r="E771" s="164"/>
      <c r="F771" s="164"/>
      <c r="G771" s="164"/>
      <c r="H771" s="164"/>
      <c r="I771" s="164"/>
      <c r="J771" s="164"/>
      <c r="K771" s="164"/>
      <c r="L771" s="164"/>
      <c r="M771" s="164"/>
      <c r="N771" s="164"/>
      <c r="O771" s="164"/>
      <c r="P771" s="164"/>
      <c r="Q771" s="164"/>
      <c r="R771" s="164"/>
      <c r="S771" s="164"/>
    </row>
    <row r="772" spans="1:19" ht="14.5" x14ac:dyDescent="0.35">
      <c r="A772" s="164"/>
      <c r="B772" s="164"/>
      <c r="C772" s="164"/>
      <c r="D772" s="164"/>
      <c r="E772" s="164"/>
      <c r="F772" s="164"/>
      <c r="G772" s="164"/>
      <c r="H772" s="164"/>
      <c r="I772" s="164"/>
      <c r="J772" s="164"/>
      <c r="K772" s="164"/>
      <c r="L772" s="164"/>
      <c r="M772" s="164"/>
      <c r="N772" s="164"/>
      <c r="O772" s="164"/>
      <c r="P772" s="164"/>
      <c r="Q772" s="164"/>
      <c r="R772" s="164"/>
      <c r="S772" s="164"/>
    </row>
    <row r="773" spans="1:19" ht="14.5" x14ac:dyDescent="0.35">
      <c r="A773" s="164"/>
      <c r="B773" s="164"/>
      <c r="C773" s="164"/>
      <c r="D773" s="164"/>
      <c r="E773" s="164"/>
      <c r="F773" s="164"/>
      <c r="G773" s="164"/>
      <c r="H773" s="164"/>
      <c r="I773" s="164"/>
      <c r="J773" s="164"/>
      <c r="K773" s="164"/>
      <c r="L773" s="164"/>
      <c r="M773" s="164"/>
      <c r="N773" s="164"/>
      <c r="O773" s="164"/>
      <c r="P773" s="164"/>
      <c r="Q773" s="164"/>
      <c r="R773" s="164"/>
      <c r="S773" s="164"/>
    </row>
    <row r="774" spans="1:19" ht="14.5" x14ac:dyDescent="0.35">
      <c r="A774" s="164"/>
      <c r="B774" s="164"/>
      <c r="C774" s="164"/>
      <c r="D774" s="164"/>
      <c r="E774" s="164"/>
      <c r="F774" s="164"/>
      <c r="G774" s="164"/>
      <c r="H774" s="164"/>
      <c r="I774" s="164"/>
      <c r="J774" s="164"/>
      <c r="K774" s="164"/>
      <c r="L774" s="164"/>
      <c r="M774" s="164"/>
      <c r="N774" s="164"/>
      <c r="O774" s="164"/>
      <c r="P774" s="164"/>
      <c r="Q774" s="164"/>
      <c r="R774" s="164"/>
      <c r="S774" s="164"/>
    </row>
    <row r="775" spans="1:19" ht="14.5" x14ac:dyDescent="0.35">
      <c r="A775" s="164"/>
      <c r="B775" s="164"/>
      <c r="C775" s="164"/>
      <c r="D775" s="164"/>
      <c r="E775" s="164"/>
      <c r="F775" s="164"/>
      <c r="G775" s="164"/>
      <c r="H775" s="164"/>
      <c r="I775" s="164"/>
      <c r="J775" s="164"/>
      <c r="K775" s="164"/>
      <c r="L775" s="164"/>
      <c r="M775" s="164"/>
      <c r="N775" s="164"/>
      <c r="O775" s="164"/>
      <c r="P775" s="164"/>
      <c r="Q775" s="164"/>
      <c r="R775" s="164"/>
      <c r="S775" s="164"/>
    </row>
    <row r="776" spans="1:19" ht="14.5" x14ac:dyDescent="0.35">
      <c r="A776" s="164"/>
      <c r="B776" s="164"/>
      <c r="C776" s="164"/>
      <c r="D776" s="164"/>
      <c r="E776" s="164"/>
      <c r="F776" s="164"/>
      <c r="G776" s="164"/>
      <c r="H776" s="164"/>
      <c r="I776" s="164"/>
      <c r="J776" s="164"/>
      <c r="K776" s="164"/>
      <c r="L776" s="164"/>
      <c r="M776" s="164"/>
      <c r="N776" s="164"/>
      <c r="O776" s="164"/>
      <c r="P776" s="164"/>
      <c r="Q776" s="164"/>
      <c r="R776" s="164"/>
      <c r="S776" s="164"/>
    </row>
    <row r="777" spans="1:19" ht="14.5" x14ac:dyDescent="0.35">
      <c r="A777" s="164"/>
      <c r="B777" s="164"/>
      <c r="C777" s="164"/>
      <c r="D777" s="164"/>
      <c r="E777" s="164"/>
      <c r="F777" s="164"/>
      <c r="G777" s="164"/>
      <c r="H777" s="164"/>
      <c r="I777" s="164"/>
      <c r="J777" s="164"/>
      <c r="K777" s="164"/>
      <c r="L777" s="164"/>
      <c r="M777" s="164"/>
      <c r="N777" s="164"/>
      <c r="O777" s="164"/>
      <c r="P777" s="164"/>
      <c r="Q777" s="164"/>
      <c r="R777" s="164"/>
      <c r="S777" s="164"/>
    </row>
    <row r="778" spans="1:19" ht="14.5" x14ac:dyDescent="0.35">
      <c r="A778" s="164"/>
      <c r="B778" s="164"/>
      <c r="C778" s="164"/>
      <c r="D778" s="164"/>
      <c r="E778" s="164"/>
      <c r="F778" s="164"/>
      <c r="G778" s="164"/>
      <c r="H778" s="164"/>
      <c r="I778" s="164"/>
      <c r="J778" s="164"/>
      <c r="K778" s="164"/>
      <c r="L778" s="164"/>
      <c r="M778" s="164"/>
      <c r="N778" s="164"/>
      <c r="O778" s="164"/>
      <c r="P778" s="164"/>
      <c r="Q778" s="164"/>
      <c r="R778" s="164"/>
      <c r="S778" s="164"/>
    </row>
    <row r="779" spans="1:19" ht="14.5" x14ac:dyDescent="0.35">
      <c r="A779" s="164"/>
      <c r="B779" s="164"/>
      <c r="C779" s="164"/>
      <c r="D779" s="164"/>
      <c r="E779" s="164"/>
      <c r="F779" s="164"/>
      <c r="G779" s="164"/>
      <c r="H779" s="164"/>
      <c r="I779" s="164"/>
      <c r="J779" s="164"/>
      <c r="K779" s="164"/>
      <c r="L779" s="164"/>
      <c r="M779" s="164"/>
      <c r="N779" s="164"/>
      <c r="O779" s="164"/>
      <c r="P779" s="164"/>
      <c r="Q779" s="164"/>
      <c r="R779" s="164"/>
      <c r="S779" s="164"/>
    </row>
    <row r="780" spans="1:19" ht="14.5" x14ac:dyDescent="0.35">
      <c r="A780" s="164"/>
      <c r="B780" s="164"/>
      <c r="C780" s="164"/>
      <c r="D780" s="164"/>
      <c r="E780" s="164"/>
      <c r="F780" s="164"/>
      <c r="G780" s="164"/>
      <c r="H780" s="164"/>
      <c r="I780" s="164"/>
      <c r="J780" s="164"/>
      <c r="K780" s="164"/>
      <c r="L780" s="164"/>
      <c r="M780" s="164"/>
      <c r="N780" s="164"/>
      <c r="O780" s="164"/>
      <c r="P780" s="164"/>
      <c r="Q780" s="164"/>
      <c r="R780" s="164"/>
      <c r="S780" s="164"/>
    </row>
    <row r="781" spans="1:19" ht="14.5" x14ac:dyDescent="0.35">
      <c r="A781" s="164"/>
      <c r="B781" s="164"/>
      <c r="C781" s="164"/>
      <c r="D781" s="164"/>
      <c r="E781" s="164"/>
      <c r="F781" s="164"/>
      <c r="G781" s="164"/>
      <c r="H781" s="164"/>
      <c r="I781" s="164"/>
      <c r="J781" s="164"/>
      <c r="K781" s="164"/>
      <c r="L781" s="164"/>
      <c r="M781" s="164"/>
      <c r="N781" s="164"/>
      <c r="O781" s="164"/>
      <c r="P781" s="164"/>
      <c r="Q781" s="164"/>
      <c r="R781" s="164"/>
      <c r="S781" s="164"/>
    </row>
    <row r="782" spans="1:19" ht="14.5" x14ac:dyDescent="0.35">
      <c r="A782" s="164"/>
      <c r="B782" s="164"/>
      <c r="C782" s="164"/>
      <c r="D782" s="164"/>
      <c r="E782" s="164"/>
      <c r="F782" s="164"/>
      <c r="G782" s="164"/>
      <c r="H782" s="164"/>
      <c r="I782" s="164"/>
      <c r="J782" s="164"/>
      <c r="K782" s="164"/>
      <c r="L782" s="164"/>
      <c r="M782" s="164"/>
      <c r="N782" s="164"/>
      <c r="O782" s="164"/>
      <c r="P782" s="164"/>
      <c r="Q782" s="164"/>
      <c r="R782" s="164"/>
      <c r="S782" s="164"/>
    </row>
    <row r="783" spans="1:19" ht="14.5" x14ac:dyDescent="0.35">
      <c r="A783" s="164"/>
      <c r="B783" s="164"/>
      <c r="C783" s="164"/>
      <c r="D783" s="164"/>
      <c r="E783" s="164"/>
      <c r="F783" s="164"/>
      <c r="G783" s="164"/>
      <c r="H783" s="164"/>
      <c r="I783" s="164"/>
      <c r="J783" s="164"/>
      <c r="K783" s="164"/>
      <c r="L783" s="164"/>
      <c r="M783" s="164"/>
      <c r="N783" s="164"/>
      <c r="O783" s="164"/>
      <c r="P783" s="164"/>
      <c r="Q783" s="164"/>
      <c r="R783" s="164"/>
      <c r="S783" s="164"/>
    </row>
    <row r="784" spans="1:19" ht="14.5" x14ac:dyDescent="0.35">
      <c r="A784" s="164"/>
      <c r="B784" s="164"/>
      <c r="C784" s="164"/>
      <c r="D784" s="164"/>
      <c r="E784" s="164"/>
      <c r="F784" s="164"/>
      <c r="G784" s="164"/>
      <c r="H784" s="164"/>
      <c r="I784" s="164"/>
      <c r="J784" s="164"/>
      <c r="K784" s="164"/>
      <c r="L784" s="164"/>
      <c r="M784" s="164"/>
      <c r="N784" s="164"/>
      <c r="O784" s="164"/>
      <c r="P784" s="164"/>
      <c r="Q784" s="164"/>
      <c r="R784" s="164"/>
      <c r="S784" s="164"/>
    </row>
    <row r="785" spans="1:19" ht="14.5" x14ac:dyDescent="0.35">
      <c r="A785" s="164"/>
      <c r="B785" s="164"/>
      <c r="C785" s="164"/>
      <c r="D785" s="164"/>
      <c r="E785" s="164"/>
      <c r="F785" s="164"/>
      <c r="G785" s="164"/>
      <c r="H785" s="164"/>
      <c r="I785" s="164"/>
      <c r="J785" s="164"/>
      <c r="K785" s="164"/>
      <c r="L785" s="164"/>
      <c r="M785" s="164"/>
      <c r="N785" s="164"/>
      <c r="O785" s="164"/>
      <c r="P785" s="164"/>
      <c r="Q785" s="164"/>
      <c r="R785" s="164"/>
      <c r="S785" s="164"/>
    </row>
    <row r="786" spans="1:19" ht="14.5" x14ac:dyDescent="0.35">
      <c r="A786" s="164"/>
      <c r="B786" s="164"/>
      <c r="C786" s="164"/>
      <c r="D786" s="164"/>
      <c r="E786" s="164"/>
      <c r="F786" s="164"/>
      <c r="G786" s="164"/>
      <c r="H786" s="164"/>
      <c r="I786" s="164"/>
      <c r="J786" s="164"/>
      <c r="K786" s="164"/>
      <c r="L786" s="164"/>
      <c r="M786" s="164"/>
      <c r="N786" s="164"/>
      <c r="O786" s="164"/>
      <c r="P786" s="164"/>
      <c r="Q786" s="164"/>
      <c r="R786" s="164"/>
      <c r="S786" s="164"/>
    </row>
    <row r="787" spans="1:19" ht="14.5" x14ac:dyDescent="0.35">
      <c r="A787" s="164"/>
      <c r="B787" s="164"/>
      <c r="C787" s="164"/>
      <c r="D787" s="164"/>
      <c r="E787" s="164"/>
      <c r="F787" s="164"/>
      <c r="G787" s="164"/>
      <c r="H787" s="164"/>
      <c r="I787" s="164"/>
      <c r="J787" s="164"/>
      <c r="K787" s="164"/>
      <c r="L787" s="164"/>
      <c r="M787" s="164"/>
      <c r="N787" s="164"/>
      <c r="O787" s="164"/>
      <c r="P787" s="164"/>
      <c r="Q787" s="164"/>
      <c r="R787" s="164"/>
      <c r="S787" s="164"/>
    </row>
    <row r="788" spans="1:19" ht="14.5" x14ac:dyDescent="0.35">
      <c r="A788" s="164"/>
      <c r="B788" s="164"/>
      <c r="C788" s="164"/>
      <c r="D788" s="164"/>
      <c r="E788" s="164"/>
      <c r="F788" s="164"/>
      <c r="G788" s="164"/>
      <c r="H788" s="164"/>
      <c r="I788" s="164"/>
      <c r="J788" s="164"/>
      <c r="K788" s="164"/>
      <c r="L788" s="164"/>
      <c r="M788" s="164"/>
      <c r="N788" s="164"/>
      <c r="O788" s="164"/>
      <c r="P788" s="164"/>
      <c r="Q788" s="164"/>
      <c r="R788" s="164"/>
      <c r="S788" s="164"/>
    </row>
    <row r="789" spans="1:19" ht="14.5" x14ac:dyDescent="0.35">
      <c r="A789" s="164"/>
      <c r="B789" s="164"/>
      <c r="C789" s="164"/>
      <c r="D789" s="164"/>
      <c r="E789" s="164"/>
      <c r="F789" s="164"/>
      <c r="G789" s="164"/>
      <c r="H789" s="164"/>
      <c r="I789" s="164"/>
      <c r="J789" s="164"/>
      <c r="K789" s="164"/>
      <c r="L789" s="164"/>
      <c r="M789" s="164"/>
      <c r="N789" s="164"/>
      <c r="O789" s="164"/>
      <c r="P789" s="164"/>
      <c r="Q789" s="164"/>
      <c r="R789" s="164"/>
      <c r="S789" s="164"/>
    </row>
    <row r="790" spans="1:19" ht="14.5" x14ac:dyDescent="0.35">
      <c r="A790" s="164"/>
      <c r="B790" s="164"/>
      <c r="C790" s="164"/>
      <c r="D790" s="164"/>
      <c r="E790" s="164"/>
      <c r="F790" s="164"/>
      <c r="G790" s="164"/>
      <c r="H790" s="164"/>
      <c r="I790" s="164"/>
      <c r="J790" s="164"/>
      <c r="K790" s="164"/>
      <c r="L790" s="164"/>
      <c r="M790" s="164"/>
      <c r="N790" s="164"/>
      <c r="O790" s="164"/>
      <c r="P790" s="164"/>
      <c r="Q790" s="164"/>
      <c r="R790" s="164"/>
      <c r="S790" s="164"/>
    </row>
    <row r="791" spans="1:19" ht="14.5" x14ac:dyDescent="0.35">
      <c r="A791" s="164"/>
      <c r="B791" s="164"/>
      <c r="C791" s="164"/>
      <c r="D791" s="164"/>
      <c r="E791" s="164"/>
      <c r="F791" s="164"/>
      <c r="G791" s="164"/>
      <c r="H791" s="164"/>
      <c r="I791" s="164"/>
      <c r="J791" s="164"/>
      <c r="K791" s="164"/>
      <c r="L791" s="164"/>
      <c r="M791" s="164"/>
      <c r="N791" s="164"/>
      <c r="O791" s="164"/>
      <c r="P791" s="164"/>
      <c r="Q791" s="164"/>
      <c r="R791" s="164"/>
      <c r="S791" s="164"/>
    </row>
    <row r="792" spans="1:19" ht="14.5" x14ac:dyDescent="0.35">
      <c r="A792" s="164"/>
      <c r="B792" s="164"/>
      <c r="C792" s="164"/>
      <c r="D792" s="164"/>
      <c r="E792" s="164"/>
      <c r="F792" s="164"/>
      <c r="G792" s="164"/>
      <c r="H792" s="164"/>
      <c r="I792" s="164"/>
      <c r="J792" s="164"/>
      <c r="K792" s="164"/>
      <c r="L792" s="164"/>
      <c r="M792" s="164"/>
      <c r="N792" s="164"/>
      <c r="O792" s="164"/>
      <c r="P792" s="164"/>
      <c r="Q792" s="164"/>
      <c r="R792" s="164"/>
      <c r="S792" s="164"/>
    </row>
    <row r="793" spans="1:19" ht="14.5" x14ac:dyDescent="0.35">
      <c r="A793" s="164"/>
      <c r="B793" s="164"/>
      <c r="C793" s="164"/>
      <c r="D793" s="164"/>
      <c r="E793" s="164"/>
      <c r="F793" s="164"/>
      <c r="G793" s="164"/>
      <c r="H793" s="164"/>
      <c r="I793" s="164"/>
      <c r="J793" s="164"/>
      <c r="K793" s="164"/>
      <c r="L793" s="164"/>
      <c r="M793" s="164"/>
      <c r="N793" s="164"/>
      <c r="O793" s="164"/>
      <c r="P793" s="164"/>
      <c r="Q793" s="164"/>
      <c r="R793" s="164"/>
      <c r="S793" s="164"/>
    </row>
    <row r="794" spans="1:19" ht="14.5" x14ac:dyDescent="0.35">
      <c r="A794" s="164"/>
      <c r="B794" s="164"/>
      <c r="C794" s="164"/>
      <c r="D794" s="164"/>
      <c r="E794" s="164"/>
      <c r="F794" s="164"/>
      <c r="G794" s="164"/>
      <c r="H794" s="164"/>
      <c r="I794" s="164"/>
      <c r="J794" s="164"/>
      <c r="K794" s="164"/>
      <c r="L794" s="164"/>
      <c r="M794" s="164"/>
      <c r="N794" s="164"/>
      <c r="O794" s="164"/>
      <c r="P794" s="164"/>
      <c r="Q794" s="164"/>
      <c r="R794" s="164"/>
      <c r="S794" s="164"/>
    </row>
    <row r="795" spans="1:19" ht="14.5" x14ac:dyDescent="0.35">
      <c r="A795" s="164"/>
      <c r="B795" s="164"/>
      <c r="C795" s="164"/>
      <c r="D795" s="164"/>
      <c r="E795" s="164"/>
      <c r="F795" s="164"/>
      <c r="G795" s="164"/>
      <c r="H795" s="164"/>
      <c r="I795" s="164"/>
      <c r="J795" s="164"/>
      <c r="K795" s="164"/>
      <c r="L795" s="164"/>
      <c r="M795" s="164"/>
      <c r="N795" s="164"/>
      <c r="O795" s="164"/>
      <c r="P795" s="164"/>
      <c r="Q795" s="164"/>
      <c r="R795" s="164"/>
      <c r="S795" s="164"/>
    </row>
    <row r="796" spans="1:19" ht="14.5" x14ac:dyDescent="0.35">
      <c r="A796" s="164"/>
      <c r="B796" s="164"/>
      <c r="C796" s="164"/>
      <c r="D796" s="164"/>
      <c r="E796" s="164"/>
      <c r="F796" s="164"/>
      <c r="G796" s="164"/>
      <c r="H796" s="164"/>
      <c r="I796" s="164"/>
      <c r="J796" s="164"/>
      <c r="K796" s="164"/>
      <c r="L796" s="164"/>
      <c r="M796" s="164"/>
      <c r="N796" s="164"/>
      <c r="O796" s="164"/>
      <c r="P796" s="164"/>
      <c r="Q796" s="164"/>
      <c r="R796" s="164"/>
      <c r="S796" s="164"/>
    </row>
    <row r="797" spans="1:19" ht="14.5" x14ac:dyDescent="0.35">
      <c r="A797" s="164"/>
      <c r="B797" s="164"/>
      <c r="C797" s="164"/>
      <c r="D797" s="164"/>
      <c r="E797" s="164"/>
      <c r="F797" s="164"/>
      <c r="G797" s="164"/>
      <c r="H797" s="164"/>
      <c r="I797" s="164"/>
      <c r="J797" s="164"/>
      <c r="K797" s="164"/>
      <c r="L797" s="164"/>
      <c r="M797" s="164"/>
      <c r="N797" s="164"/>
      <c r="O797" s="164"/>
      <c r="P797" s="164"/>
      <c r="Q797" s="164"/>
      <c r="R797" s="164"/>
      <c r="S797" s="164"/>
    </row>
    <row r="798" spans="1:19" ht="14.5" x14ac:dyDescent="0.35">
      <c r="A798" s="164"/>
      <c r="B798" s="164"/>
      <c r="C798" s="164"/>
      <c r="D798" s="164"/>
      <c r="E798" s="164"/>
      <c r="F798" s="164"/>
      <c r="G798" s="164"/>
      <c r="H798" s="164"/>
      <c r="I798" s="164"/>
      <c r="J798" s="164"/>
      <c r="K798" s="164"/>
      <c r="L798" s="164"/>
      <c r="M798" s="164"/>
      <c r="N798" s="164"/>
      <c r="O798" s="164"/>
      <c r="P798" s="164"/>
      <c r="Q798" s="164"/>
      <c r="R798" s="164"/>
      <c r="S798" s="164"/>
    </row>
    <row r="799" spans="1:19" ht="14.5" x14ac:dyDescent="0.35">
      <c r="A799" s="164"/>
      <c r="B799" s="164"/>
      <c r="C799" s="164"/>
      <c r="D799" s="164"/>
      <c r="E799" s="164"/>
      <c r="F799" s="164"/>
      <c r="G799" s="164"/>
      <c r="H799" s="164"/>
      <c r="I799" s="164"/>
      <c r="J799" s="164"/>
      <c r="K799" s="164"/>
      <c r="L799" s="164"/>
      <c r="M799" s="164"/>
      <c r="N799" s="164"/>
      <c r="O799" s="164"/>
      <c r="P799" s="164"/>
      <c r="Q799" s="164"/>
      <c r="R799" s="164"/>
      <c r="S799" s="164"/>
    </row>
    <row r="800" spans="1:19" ht="14.5" x14ac:dyDescent="0.35">
      <c r="A800" s="164"/>
      <c r="B800" s="164"/>
      <c r="C800" s="164"/>
      <c r="D800" s="164"/>
      <c r="E800" s="164"/>
      <c r="F800" s="164"/>
      <c r="G800" s="164"/>
      <c r="H800" s="164"/>
      <c r="I800" s="164"/>
      <c r="J800" s="164"/>
      <c r="K800" s="164"/>
      <c r="L800" s="164"/>
      <c r="M800" s="164"/>
      <c r="N800" s="164"/>
      <c r="O800" s="164"/>
      <c r="P800" s="164"/>
      <c r="Q800" s="164"/>
      <c r="R800" s="164"/>
      <c r="S800" s="164"/>
    </row>
    <row r="801" spans="1:19" ht="14.5" x14ac:dyDescent="0.35">
      <c r="A801" s="164"/>
      <c r="B801" s="164"/>
      <c r="C801" s="164"/>
      <c r="D801" s="164"/>
      <c r="E801" s="164"/>
      <c r="F801" s="164"/>
      <c r="G801" s="164"/>
      <c r="H801" s="164"/>
      <c r="I801" s="164"/>
      <c r="J801" s="164"/>
      <c r="K801" s="164"/>
      <c r="L801" s="164"/>
      <c r="M801" s="164"/>
      <c r="N801" s="164"/>
      <c r="O801" s="164"/>
      <c r="P801" s="164"/>
      <c r="Q801" s="164"/>
      <c r="R801" s="164"/>
      <c r="S801" s="164"/>
    </row>
    <row r="802" spans="1:19" ht="14.5" x14ac:dyDescent="0.35">
      <c r="A802" s="164"/>
      <c r="B802" s="164"/>
      <c r="C802" s="164"/>
      <c r="D802" s="164"/>
      <c r="E802" s="164"/>
      <c r="F802" s="164"/>
      <c r="G802" s="164"/>
      <c r="H802" s="164"/>
      <c r="I802" s="164"/>
      <c r="J802" s="164"/>
      <c r="K802" s="164"/>
      <c r="L802" s="164"/>
      <c r="M802" s="164"/>
      <c r="N802" s="164"/>
      <c r="O802" s="164"/>
      <c r="P802" s="164"/>
      <c r="Q802" s="164"/>
      <c r="R802" s="164"/>
      <c r="S802" s="164"/>
    </row>
    <row r="803" spans="1:19" ht="14.5" x14ac:dyDescent="0.35">
      <c r="A803" s="164"/>
      <c r="B803" s="164"/>
      <c r="C803" s="164"/>
      <c r="D803" s="164"/>
      <c r="E803" s="164"/>
      <c r="F803" s="164"/>
      <c r="G803" s="164"/>
      <c r="H803" s="164"/>
      <c r="I803" s="164"/>
      <c r="J803" s="164"/>
      <c r="K803" s="164"/>
      <c r="L803" s="164"/>
      <c r="M803" s="164"/>
      <c r="N803" s="164"/>
      <c r="O803" s="164"/>
      <c r="P803" s="164"/>
      <c r="Q803" s="164"/>
      <c r="R803" s="164"/>
      <c r="S803" s="164"/>
    </row>
    <row r="804" spans="1:19" ht="14.5" x14ac:dyDescent="0.35">
      <c r="A804" s="164"/>
      <c r="B804" s="164"/>
      <c r="C804" s="164"/>
      <c r="D804" s="164"/>
      <c r="E804" s="164"/>
      <c r="F804" s="164"/>
      <c r="G804" s="164"/>
      <c r="H804" s="164"/>
      <c r="I804" s="164"/>
      <c r="J804" s="164"/>
      <c r="K804" s="164"/>
      <c r="L804" s="164"/>
      <c r="M804" s="164"/>
      <c r="N804" s="164"/>
      <c r="O804" s="164"/>
      <c r="P804" s="164"/>
      <c r="Q804" s="164"/>
      <c r="R804" s="164"/>
      <c r="S804" s="164"/>
    </row>
    <row r="805" spans="1:19" ht="14.5" x14ac:dyDescent="0.35">
      <c r="A805" s="164"/>
      <c r="B805" s="164"/>
      <c r="C805" s="164"/>
      <c r="D805" s="164"/>
      <c r="E805" s="164"/>
      <c r="F805" s="164"/>
      <c r="G805" s="164"/>
      <c r="H805" s="164"/>
      <c r="I805" s="164"/>
      <c r="J805" s="164"/>
      <c r="K805" s="164"/>
      <c r="L805" s="164"/>
      <c r="M805" s="164"/>
      <c r="N805" s="164"/>
      <c r="O805" s="164"/>
      <c r="P805" s="164"/>
      <c r="Q805" s="164"/>
      <c r="R805" s="164"/>
      <c r="S805" s="164"/>
    </row>
    <row r="806" spans="1:19" ht="14.5" x14ac:dyDescent="0.35">
      <c r="A806" s="164"/>
      <c r="B806" s="164"/>
      <c r="C806" s="164"/>
      <c r="D806" s="164"/>
      <c r="E806" s="164"/>
      <c r="F806" s="164"/>
      <c r="G806" s="164"/>
      <c r="H806" s="164"/>
      <c r="I806" s="164"/>
      <c r="J806" s="164"/>
      <c r="K806" s="164"/>
      <c r="L806" s="164"/>
      <c r="M806" s="164"/>
      <c r="N806" s="164"/>
      <c r="O806" s="164"/>
      <c r="P806" s="164"/>
      <c r="Q806" s="164"/>
      <c r="R806" s="164"/>
      <c r="S806" s="164"/>
    </row>
    <row r="807" spans="1:19" ht="14.5" x14ac:dyDescent="0.35">
      <c r="A807" s="164"/>
      <c r="B807" s="164"/>
      <c r="C807" s="164"/>
      <c r="D807" s="164"/>
      <c r="E807" s="164"/>
      <c r="F807" s="164"/>
      <c r="G807" s="164"/>
      <c r="H807" s="164"/>
      <c r="I807" s="164"/>
      <c r="J807" s="164"/>
      <c r="K807" s="164"/>
      <c r="L807" s="164"/>
      <c r="M807" s="164"/>
      <c r="N807" s="164"/>
      <c r="O807" s="164"/>
      <c r="P807" s="164"/>
      <c r="Q807" s="164"/>
      <c r="R807" s="164"/>
      <c r="S807" s="164"/>
    </row>
    <row r="808" spans="1:19" ht="14.5" x14ac:dyDescent="0.35">
      <c r="A808" s="164"/>
      <c r="B808" s="164"/>
      <c r="C808" s="164"/>
      <c r="D808" s="164"/>
      <c r="E808" s="164"/>
      <c r="F808" s="164"/>
      <c r="G808" s="164"/>
      <c r="H808" s="164"/>
      <c r="I808" s="164"/>
      <c r="J808" s="164"/>
      <c r="K808" s="164"/>
      <c r="L808" s="164"/>
      <c r="M808" s="164"/>
      <c r="N808" s="164"/>
      <c r="O808" s="164"/>
      <c r="P808" s="164"/>
      <c r="Q808" s="164"/>
      <c r="R808" s="164"/>
      <c r="S808" s="164"/>
    </row>
    <row r="809" spans="1:19" ht="14.5" x14ac:dyDescent="0.35">
      <c r="A809" s="164"/>
      <c r="B809" s="164"/>
      <c r="C809" s="164"/>
      <c r="D809" s="164"/>
      <c r="E809" s="164"/>
      <c r="F809" s="164"/>
      <c r="G809" s="164"/>
      <c r="H809" s="164"/>
      <c r="I809" s="164"/>
      <c r="J809" s="164"/>
      <c r="K809" s="164"/>
      <c r="L809" s="164"/>
      <c r="M809" s="164"/>
      <c r="N809" s="164"/>
      <c r="O809" s="164"/>
      <c r="P809" s="164"/>
      <c r="Q809" s="164"/>
      <c r="R809" s="164"/>
      <c r="S809" s="164"/>
    </row>
    <row r="810" spans="1:19" ht="14.5" x14ac:dyDescent="0.35">
      <c r="A810" s="164"/>
      <c r="B810" s="164"/>
      <c r="C810" s="164"/>
      <c r="D810" s="164"/>
      <c r="E810" s="164"/>
      <c r="F810" s="164"/>
      <c r="G810" s="164"/>
      <c r="H810" s="164"/>
      <c r="I810" s="164"/>
      <c r="J810" s="164"/>
      <c r="K810" s="164"/>
      <c r="L810" s="164"/>
      <c r="M810" s="164"/>
      <c r="N810" s="164"/>
      <c r="O810" s="164"/>
      <c r="P810" s="164"/>
      <c r="Q810" s="164"/>
      <c r="R810" s="164"/>
      <c r="S810" s="164"/>
    </row>
    <row r="811" spans="1:19" ht="14.5" x14ac:dyDescent="0.35">
      <c r="A811" s="164"/>
      <c r="B811" s="164"/>
      <c r="C811" s="164"/>
      <c r="D811" s="164"/>
      <c r="E811" s="164"/>
      <c r="F811" s="164"/>
      <c r="G811" s="164"/>
      <c r="H811" s="164"/>
      <c r="I811" s="164"/>
      <c r="J811" s="164"/>
      <c r="K811" s="164"/>
      <c r="L811" s="164"/>
      <c r="M811" s="164"/>
      <c r="N811" s="164"/>
      <c r="O811" s="164"/>
      <c r="P811" s="164"/>
      <c r="Q811" s="164"/>
      <c r="R811" s="164"/>
      <c r="S811" s="164"/>
    </row>
    <row r="812" spans="1:19" ht="14.5" x14ac:dyDescent="0.35">
      <c r="A812" s="164"/>
      <c r="B812" s="164"/>
      <c r="C812" s="164"/>
      <c r="D812" s="164"/>
      <c r="E812" s="164"/>
      <c r="F812" s="164"/>
      <c r="G812" s="164"/>
      <c r="H812" s="164"/>
      <c r="I812" s="164"/>
      <c r="J812" s="164"/>
      <c r="K812" s="164"/>
      <c r="L812" s="164"/>
      <c r="M812" s="164"/>
      <c r="N812" s="164"/>
      <c r="O812" s="164"/>
      <c r="P812" s="164"/>
      <c r="Q812" s="164"/>
      <c r="R812" s="164"/>
      <c r="S812" s="164"/>
    </row>
    <row r="813" spans="1:19" ht="14.5" x14ac:dyDescent="0.35">
      <c r="A813" s="164"/>
      <c r="B813" s="164"/>
      <c r="C813" s="164"/>
      <c r="D813" s="164"/>
      <c r="E813" s="164"/>
      <c r="F813" s="164"/>
      <c r="G813" s="164"/>
      <c r="H813" s="164"/>
      <c r="I813" s="164"/>
      <c r="J813" s="164"/>
      <c r="K813" s="164"/>
      <c r="L813" s="164"/>
      <c r="M813" s="164"/>
      <c r="N813" s="164"/>
      <c r="O813" s="164"/>
      <c r="P813" s="164"/>
      <c r="Q813" s="164"/>
      <c r="R813" s="164"/>
      <c r="S813" s="164"/>
    </row>
    <row r="814" spans="1:19" ht="14.5" x14ac:dyDescent="0.35">
      <c r="A814" s="164"/>
      <c r="B814" s="164"/>
      <c r="C814" s="164"/>
      <c r="D814" s="164"/>
      <c r="E814" s="164"/>
      <c r="F814" s="164"/>
      <c r="G814" s="164"/>
      <c r="H814" s="164"/>
      <c r="I814" s="164"/>
      <c r="J814" s="164"/>
      <c r="K814" s="164"/>
      <c r="L814" s="164"/>
      <c r="M814" s="164"/>
      <c r="N814" s="164"/>
      <c r="O814" s="164"/>
      <c r="P814" s="164"/>
      <c r="Q814" s="164"/>
      <c r="R814" s="164"/>
      <c r="S814" s="164"/>
    </row>
    <row r="815" spans="1:19" ht="14.5" x14ac:dyDescent="0.35">
      <c r="A815" s="164"/>
      <c r="B815" s="164"/>
      <c r="C815" s="164"/>
      <c r="D815" s="164"/>
      <c r="E815" s="164"/>
      <c r="F815" s="164"/>
      <c r="G815" s="164"/>
      <c r="H815" s="164"/>
      <c r="I815" s="164"/>
      <c r="J815" s="164"/>
      <c r="K815" s="164"/>
      <c r="L815" s="164"/>
      <c r="M815" s="164"/>
      <c r="N815" s="164"/>
      <c r="O815" s="164"/>
      <c r="P815" s="164"/>
      <c r="Q815" s="164"/>
      <c r="R815" s="164"/>
      <c r="S815" s="164"/>
    </row>
    <row r="816" spans="1:19" ht="14.5" x14ac:dyDescent="0.35">
      <c r="A816" s="164"/>
      <c r="B816" s="164"/>
      <c r="C816" s="164"/>
      <c r="D816" s="164"/>
      <c r="E816" s="164"/>
      <c r="F816" s="164"/>
      <c r="G816" s="164"/>
      <c r="H816" s="164"/>
      <c r="I816" s="164"/>
      <c r="J816" s="164"/>
      <c r="K816" s="164"/>
      <c r="L816" s="164"/>
      <c r="M816" s="164"/>
      <c r="N816" s="164"/>
      <c r="O816" s="164"/>
      <c r="P816" s="164"/>
      <c r="Q816" s="164"/>
      <c r="R816" s="164"/>
      <c r="S816" s="164"/>
    </row>
    <row r="817" spans="1:19" ht="14.5" x14ac:dyDescent="0.35">
      <c r="A817" s="164"/>
      <c r="B817" s="164"/>
      <c r="C817" s="164"/>
      <c r="D817" s="164"/>
      <c r="E817" s="164"/>
      <c r="F817" s="164"/>
      <c r="G817" s="164"/>
      <c r="H817" s="164"/>
      <c r="I817" s="164"/>
      <c r="J817" s="164"/>
      <c r="K817" s="164"/>
      <c r="L817" s="164"/>
      <c r="M817" s="164"/>
      <c r="N817" s="164"/>
      <c r="O817" s="164"/>
      <c r="P817" s="164"/>
      <c r="Q817" s="164"/>
      <c r="R817" s="164"/>
      <c r="S817" s="164"/>
    </row>
    <row r="818" spans="1:19" ht="14.5" x14ac:dyDescent="0.35">
      <c r="A818" s="164"/>
      <c r="B818" s="164"/>
      <c r="C818" s="164"/>
      <c r="D818" s="164"/>
      <c r="E818" s="164"/>
      <c r="F818" s="164"/>
      <c r="G818" s="164"/>
      <c r="H818" s="164"/>
      <c r="I818" s="164"/>
      <c r="J818" s="164"/>
      <c r="K818" s="164"/>
      <c r="L818" s="164"/>
      <c r="M818" s="164"/>
      <c r="N818" s="164"/>
      <c r="O818" s="164"/>
      <c r="P818" s="164"/>
      <c r="Q818" s="164"/>
      <c r="R818" s="164"/>
      <c r="S818" s="164"/>
    </row>
    <row r="819" spans="1:19" ht="14.5" x14ac:dyDescent="0.35">
      <c r="A819" s="164"/>
      <c r="B819" s="164"/>
      <c r="C819" s="164"/>
      <c r="D819" s="164"/>
      <c r="E819" s="164"/>
      <c r="F819" s="164"/>
      <c r="G819" s="164"/>
      <c r="H819" s="164"/>
      <c r="I819" s="164"/>
      <c r="J819" s="164"/>
      <c r="K819" s="164"/>
      <c r="L819" s="164"/>
      <c r="M819" s="164"/>
      <c r="N819" s="164"/>
      <c r="O819" s="164"/>
      <c r="P819" s="164"/>
      <c r="Q819" s="164"/>
      <c r="R819" s="164"/>
      <c r="S819" s="164"/>
    </row>
    <row r="820" spans="1:19" ht="14.5" x14ac:dyDescent="0.35">
      <c r="A820" s="164"/>
      <c r="B820" s="164"/>
      <c r="C820" s="164"/>
      <c r="D820" s="164"/>
      <c r="E820" s="164"/>
      <c r="F820" s="164"/>
      <c r="G820" s="164"/>
      <c r="H820" s="164"/>
      <c r="I820" s="164"/>
      <c r="J820" s="164"/>
      <c r="K820" s="164"/>
      <c r="L820" s="164"/>
      <c r="M820" s="164"/>
      <c r="N820" s="164"/>
      <c r="O820" s="164"/>
      <c r="P820" s="164"/>
      <c r="Q820" s="164"/>
      <c r="R820" s="164"/>
      <c r="S820" s="164"/>
    </row>
    <row r="821" spans="1:19" ht="14.5" x14ac:dyDescent="0.35">
      <c r="A821" s="164"/>
      <c r="B821" s="164"/>
      <c r="C821" s="164"/>
      <c r="D821" s="164"/>
      <c r="E821" s="164"/>
      <c r="F821" s="164"/>
      <c r="G821" s="164"/>
      <c r="H821" s="164"/>
      <c r="I821" s="164"/>
      <c r="J821" s="164"/>
      <c r="K821" s="164"/>
      <c r="L821" s="164"/>
      <c r="M821" s="164"/>
      <c r="N821" s="164"/>
      <c r="O821" s="164"/>
      <c r="P821" s="164"/>
      <c r="Q821" s="164"/>
      <c r="R821" s="164"/>
      <c r="S821" s="164"/>
    </row>
    <row r="822" spans="1:19" ht="14.5" x14ac:dyDescent="0.35">
      <c r="A822" s="164"/>
      <c r="B822" s="164"/>
      <c r="C822" s="164"/>
      <c r="D822" s="164"/>
      <c r="E822" s="164"/>
      <c r="F822" s="164"/>
      <c r="G822" s="164"/>
      <c r="H822" s="164"/>
      <c r="I822" s="164"/>
      <c r="J822" s="164"/>
      <c r="K822" s="164"/>
      <c r="L822" s="164"/>
      <c r="M822" s="164"/>
      <c r="N822" s="164"/>
      <c r="O822" s="164"/>
      <c r="P822" s="164"/>
      <c r="Q822" s="164"/>
      <c r="R822" s="164"/>
      <c r="S822" s="164"/>
    </row>
    <row r="823" spans="1:19" ht="14.5" x14ac:dyDescent="0.35">
      <c r="A823" s="164"/>
      <c r="B823" s="164"/>
      <c r="C823" s="164"/>
      <c r="D823" s="164"/>
      <c r="E823" s="164"/>
      <c r="F823" s="164"/>
      <c r="G823" s="164"/>
      <c r="H823" s="164"/>
      <c r="I823" s="164"/>
      <c r="J823" s="164"/>
      <c r="K823" s="164"/>
      <c r="L823" s="164"/>
      <c r="M823" s="164"/>
      <c r="N823" s="164"/>
      <c r="O823" s="164"/>
      <c r="P823" s="164"/>
      <c r="Q823" s="164"/>
      <c r="R823" s="164"/>
      <c r="S823" s="164"/>
    </row>
    <row r="824" spans="1:19" ht="14.5" x14ac:dyDescent="0.35">
      <c r="A824" s="164"/>
      <c r="B824" s="164"/>
      <c r="C824" s="164"/>
      <c r="D824" s="164"/>
      <c r="E824" s="164"/>
      <c r="F824" s="164"/>
      <c r="G824" s="164"/>
      <c r="H824" s="164"/>
      <c r="I824" s="164"/>
      <c r="J824" s="164"/>
      <c r="K824" s="164"/>
      <c r="L824" s="164"/>
      <c r="M824" s="164"/>
      <c r="N824" s="164"/>
      <c r="O824" s="164"/>
      <c r="P824" s="164"/>
      <c r="Q824" s="164"/>
      <c r="R824" s="164"/>
      <c r="S824" s="164"/>
    </row>
    <row r="825" spans="1:19" ht="14.5" x14ac:dyDescent="0.35">
      <c r="A825" s="164"/>
      <c r="B825" s="164"/>
      <c r="C825" s="164"/>
      <c r="D825" s="164"/>
      <c r="E825" s="164"/>
      <c r="F825" s="164"/>
      <c r="G825" s="164"/>
      <c r="H825" s="164"/>
      <c r="I825" s="164"/>
      <c r="J825" s="164"/>
      <c r="K825" s="164"/>
      <c r="L825" s="164"/>
      <c r="M825" s="164"/>
      <c r="N825" s="164"/>
      <c r="O825" s="164"/>
      <c r="P825" s="164"/>
      <c r="Q825" s="164"/>
      <c r="R825" s="164"/>
      <c r="S825" s="164"/>
    </row>
    <row r="826" spans="1:19" ht="14.5" x14ac:dyDescent="0.35">
      <c r="A826" s="164"/>
      <c r="B826" s="164"/>
      <c r="C826" s="164"/>
      <c r="D826" s="164"/>
      <c r="E826" s="164"/>
      <c r="F826" s="164"/>
      <c r="G826" s="164"/>
      <c r="H826" s="164"/>
      <c r="I826" s="164"/>
      <c r="J826" s="164"/>
      <c r="K826" s="164"/>
      <c r="L826" s="164"/>
      <c r="M826" s="164"/>
      <c r="N826" s="164"/>
      <c r="O826" s="164"/>
      <c r="P826" s="164"/>
      <c r="Q826" s="164"/>
      <c r="R826" s="164"/>
      <c r="S826" s="164"/>
    </row>
    <row r="827" spans="1:19" ht="14.5" x14ac:dyDescent="0.35">
      <c r="A827" s="164"/>
      <c r="B827" s="164"/>
      <c r="C827" s="164"/>
      <c r="D827" s="164"/>
      <c r="E827" s="164"/>
      <c r="F827" s="164"/>
      <c r="G827" s="164"/>
      <c r="H827" s="164"/>
      <c r="I827" s="164"/>
      <c r="J827" s="164"/>
      <c r="K827" s="164"/>
      <c r="L827" s="164"/>
      <c r="M827" s="164"/>
      <c r="N827" s="164"/>
      <c r="O827" s="164"/>
      <c r="P827" s="164"/>
      <c r="Q827" s="164"/>
      <c r="R827" s="164"/>
      <c r="S827" s="164"/>
    </row>
    <row r="828" spans="1:19" ht="14.5" x14ac:dyDescent="0.35">
      <c r="A828" s="164"/>
      <c r="B828" s="164"/>
      <c r="C828" s="164"/>
      <c r="D828" s="164"/>
      <c r="E828" s="164"/>
      <c r="F828" s="164"/>
      <c r="G828" s="164"/>
      <c r="H828" s="164"/>
      <c r="I828" s="164"/>
      <c r="J828" s="164"/>
      <c r="K828" s="164"/>
      <c r="L828" s="164"/>
      <c r="M828" s="164"/>
      <c r="N828" s="164"/>
      <c r="O828" s="164"/>
      <c r="P828" s="164"/>
      <c r="Q828" s="164"/>
      <c r="R828" s="164"/>
      <c r="S828" s="164"/>
    </row>
    <row r="829" spans="1:19" ht="14.5" x14ac:dyDescent="0.35">
      <c r="A829" s="164"/>
      <c r="B829" s="164"/>
      <c r="C829" s="164"/>
      <c r="D829" s="164"/>
      <c r="E829" s="164"/>
      <c r="F829" s="164"/>
      <c r="G829" s="164"/>
      <c r="H829" s="164"/>
      <c r="I829" s="164"/>
      <c r="J829" s="164"/>
      <c r="K829" s="164"/>
      <c r="L829" s="164"/>
      <c r="M829" s="164"/>
      <c r="N829" s="164"/>
      <c r="O829" s="164"/>
      <c r="P829" s="164"/>
      <c r="Q829" s="164"/>
      <c r="R829" s="164"/>
      <c r="S829" s="164"/>
    </row>
    <row r="830" spans="1:19" ht="14.5" x14ac:dyDescent="0.35">
      <c r="A830" s="164"/>
      <c r="B830" s="164"/>
      <c r="C830" s="164"/>
      <c r="D830" s="164"/>
      <c r="E830" s="164"/>
      <c r="F830" s="164"/>
      <c r="G830" s="164"/>
      <c r="H830" s="164"/>
      <c r="I830" s="164"/>
      <c r="J830" s="164"/>
      <c r="K830" s="164"/>
      <c r="L830" s="164"/>
      <c r="M830" s="164"/>
      <c r="N830" s="164"/>
      <c r="O830" s="164"/>
      <c r="P830" s="164"/>
      <c r="Q830" s="164"/>
      <c r="R830" s="164"/>
      <c r="S830" s="164"/>
    </row>
    <row r="831" spans="1:19" ht="14.5" x14ac:dyDescent="0.35">
      <c r="A831" s="164"/>
      <c r="B831" s="164"/>
      <c r="C831" s="164"/>
      <c r="D831" s="164"/>
      <c r="E831" s="164"/>
      <c r="F831" s="164"/>
      <c r="G831" s="164"/>
      <c r="H831" s="164"/>
      <c r="I831" s="164"/>
      <c r="J831" s="164"/>
      <c r="K831" s="164"/>
      <c r="L831" s="164"/>
      <c r="M831" s="164"/>
      <c r="N831" s="164"/>
      <c r="O831" s="164"/>
      <c r="P831" s="164"/>
      <c r="Q831" s="164"/>
      <c r="R831" s="164"/>
      <c r="S831" s="164"/>
    </row>
    <row r="832" spans="1:19" ht="14.5" x14ac:dyDescent="0.35">
      <c r="A832" s="164"/>
      <c r="B832" s="164"/>
      <c r="C832" s="164"/>
      <c r="D832" s="164"/>
      <c r="E832" s="164"/>
      <c r="F832" s="164"/>
      <c r="G832" s="164"/>
      <c r="H832" s="164"/>
      <c r="I832" s="164"/>
      <c r="J832" s="164"/>
      <c r="K832" s="164"/>
      <c r="L832" s="164"/>
      <c r="M832" s="164"/>
      <c r="N832" s="164"/>
      <c r="O832" s="164"/>
      <c r="P832" s="164"/>
      <c r="Q832" s="164"/>
      <c r="R832" s="164"/>
      <c r="S832" s="164"/>
    </row>
    <row r="833" spans="1:19" ht="14.5" x14ac:dyDescent="0.35">
      <c r="A833" s="164"/>
      <c r="B833" s="164"/>
      <c r="C833" s="164"/>
      <c r="D833" s="164"/>
      <c r="E833" s="164"/>
      <c r="F833" s="164"/>
      <c r="G833" s="164"/>
      <c r="H833" s="164"/>
      <c r="I833" s="164"/>
      <c r="J833" s="164"/>
      <c r="K833" s="164"/>
      <c r="L833" s="164"/>
      <c r="M833" s="164"/>
      <c r="N833" s="164"/>
      <c r="O833" s="164"/>
      <c r="P833" s="164"/>
      <c r="Q833" s="164"/>
      <c r="R833" s="164"/>
      <c r="S833" s="164"/>
    </row>
    <row r="834" spans="1:19" ht="14.5" x14ac:dyDescent="0.35">
      <c r="A834" s="164"/>
      <c r="B834" s="164"/>
      <c r="C834" s="164"/>
      <c r="D834" s="164"/>
      <c r="E834" s="164"/>
      <c r="F834" s="164"/>
      <c r="G834" s="164"/>
      <c r="H834" s="164"/>
      <c r="I834" s="164"/>
      <c r="J834" s="164"/>
      <c r="K834" s="164"/>
      <c r="L834" s="164"/>
      <c r="M834" s="164"/>
      <c r="N834" s="164"/>
      <c r="O834" s="164"/>
      <c r="P834" s="164"/>
      <c r="Q834" s="164"/>
      <c r="R834" s="164"/>
      <c r="S834" s="164"/>
    </row>
    <row r="835" spans="1:19" ht="14.5" x14ac:dyDescent="0.35">
      <c r="A835" s="164"/>
      <c r="B835" s="164"/>
      <c r="C835" s="164"/>
      <c r="D835" s="164"/>
      <c r="E835" s="164"/>
      <c r="F835" s="164"/>
      <c r="G835" s="164"/>
      <c r="H835" s="164"/>
      <c r="I835" s="164"/>
      <c r="J835" s="164"/>
      <c r="K835" s="164"/>
      <c r="L835" s="164"/>
      <c r="M835" s="164"/>
      <c r="N835" s="164"/>
      <c r="O835" s="164"/>
      <c r="P835" s="164"/>
      <c r="Q835" s="164"/>
      <c r="R835" s="164"/>
      <c r="S835" s="164"/>
    </row>
    <row r="836" spans="1:19" ht="14.5" x14ac:dyDescent="0.35">
      <c r="A836" s="164"/>
      <c r="B836" s="164"/>
      <c r="C836" s="164"/>
      <c r="D836" s="164"/>
      <c r="E836" s="164"/>
      <c r="F836" s="164"/>
      <c r="G836" s="164"/>
      <c r="H836" s="164"/>
      <c r="I836" s="164"/>
      <c r="J836" s="164"/>
      <c r="K836" s="164"/>
      <c r="L836" s="164"/>
      <c r="M836" s="164"/>
      <c r="N836" s="164"/>
      <c r="O836" s="164"/>
      <c r="P836" s="164"/>
      <c r="Q836" s="164"/>
      <c r="R836" s="164"/>
      <c r="S836" s="164"/>
    </row>
    <row r="837" spans="1:19" ht="14.5" x14ac:dyDescent="0.35">
      <c r="A837" s="164"/>
      <c r="B837" s="164"/>
      <c r="C837" s="164"/>
      <c r="D837" s="164"/>
      <c r="E837" s="164"/>
      <c r="F837" s="164"/>
      <c r="G837" s="164"/>
      <c r="H837" s="164"/>
      <c r="I837" s="164"/>
      <c r="J837" s="164"/>
      <c r="K837" s="164"/>
      <c r="L837" s="164"/>
      <c r="M837" s="164"/>
      <c r="N837" s="164"/>
      <c r="O837" s="164"/>
      <c r="P837" s="164"/>
      <c r="Q837" s="164"/>
      <c r="R837" s="164"/>
      <c r="S837" s="164"/>
    </row>
    <row r="838" spans="1:19" ht="14.5" x14ac:dyDescent="0.35">
      <c r="A838" s="164"/>
      <c r="B838" s="164"/>
      <c r="C838" s="164"/>
      <c r="D838" s="164"/>
      <c r="E838" s="164"/>
      <c r="F838" s="164"/>
      <c r="G838" s="164"/>
      <c r="H838" s="164"/>
      <c r="I838" s="164"/>
      <c r="J838" s="164"/>
      <c r="K838" s="164"/>
      <c r="L838" s="164"/>
      <c r="M838" s="164"/>
      <c r="N838" s="164"/>
      <c r="O838" s="164"/>
      <c r="P838" s="164"/>
      <c r="Q838" s="164"/>
      <c r="R838" s="164"/>
      <c r="S838" s="164"/>
    </row>
    <row r="839" spans="1:19" ht="14.5" x14ac:dyDescent="0.35">
      <c r="A839" s="164"/>
      <c r="B839" s="164"/>
      <c r="C839" s="164"/>
      <c r="D839" s="164"/>
      <c r="E839" s="164"/>
      <c r="F839" s="164"/>
      <c r="G839" s="164"/>
      <c r="H839" s="164"/>
      <c r="I839" s="164"/>
      <c r="J839" s="164"/>
      <c r="K839" s="164"/>
      <c r="L839" s="164"/>
      <c r="M839" s="164"/>
      <c r="N839" s="164"/>
      <c r="O839" s="164"/>
      <c r="P839" s="164"/>
      <c r="Q839" s="164"/>
      <c r="R839" s="164"/>
      <c r="S839" s="164"/>
    </row>
    <row r="840" spans="1:19" ht="14.5" x14ac:dyDescent="0.35">
      <c r="A840" s="164"/>
      <c r="B840" s="164"/>
      <c r="C840" s="164"/>
      <c r="D840" s="164"/>
      <c r="E840" s="164"/>
      <c r="F840" s="164"/>
      <c r="G840" s="164"/>
      <c r="H840" s="164"/>
      <c r="I840" s="164"/>
      <c r="J840" s="164"/>
      <c r="K840" s="164"/>
      <c r="L840" s="164"/>
      <c r="M840" s="164"/>
      <c r="N840" s="164"/>
      <c r="O840" s="164"/>
      <c r="P840" s="164"/>
      <c r="Q840" s="164"/>
      <c r="R840" s="164"/>
      <c r="S840" s="164"/>
    </row>
    <row r="841" spans="1:19" ht="14.5" x14ac:dyDescent="0.35">
      <c r="A841" s="164"/>
      <c r="B841" s="164"/>
      <c r="C841" s="164"/>
      <c r="D841" s="164"/>
      <c r="E841" s="164"/>
      <c r="F841" s="164"/>
      <c r="G841" s="164"/>
      <c r="H841" s="164"/>
      <c r="I841" s="164"/>
      <c r="J841" s="164"/>
      <c r="K841" s="164"/>
      <c r="L841" s="164"/>
      <c r="M841" s="164"/>
      <c r="N841" s="164"/>
      <c r="O841" s="164"/>
      <c r="P841" s="164"/>
      <c r="Q841" s="164"/>
      <c r="R841" s="164"/>
      <c r="S841" s="164"/>
    </row>
    <row r="842" spans="1:19" ht="14.5" x14ac:dyDescent="0.35">
      <c r="A842" s="164"/>
      <c r="B842" s="164"/>
      <c r="C842" s="164"/>
      <c r="D842" s="164"/>
      <c r="E842" s="164"/>
      <c r="F842" s="164"/>
      <c r="G842" s="164"/>
      <c r="H842" s="164"/>
      <c r="I842" s="164"/>
      <c r="J842" s="164"/>
      <c r="K842" s="164"/>
      <c r="L842" s="164"/>
      <c r="M842" s="164"/>
      <c r="N842" s="164"/>
      <c r="O842" s="164"/>
      <c r="P842" s="164"/>
      <c r="Q842" s="164"/>
      <c r="R842" s="164"/>
      <c r="S842" s="164"/>
    </row>
    <row r="843" spans="1:19" ht="14.5" x14ac:dyDescent="0.35">
      <c r="A843" s="164"/>
      <c r="B843" s="164"/>
      <c r="C843" s="164"/>
      <c r="D843" s="164"/>
      <c r="E843" s="164"/>
      <c r="F843" s="164"/>
      <c r="G843" s="164"/>
      <c r="H843" s="164"/>
      <c r="I843" s="164"/>
      <c r="J843" s="164"/>
      <c r="K843" s="164"/>
      <c r="L843" s="164"/>
      <c r="M843" s="164"/>
      <c r="N843" s="164"/>
      <c r="O843" s="164"/>
      <c r="P843" s="164"/>
      <c r="Q843" s="164"/>
      <c r="R843" s="164"/>
      <c r="S843" s="164"/>
    </row>
    <row r="844" spans="1:19" ht="14.5" x14ac:dyDescent="0.35">
      <c r="A844" s="164"/>
      <c r="B844" s="164"/>
      <c r="C844" s="164"/>
      <c r="D844" s="164"/>
      <c r="E844" s="164"/>
      <c r="F844" s="164"/>
      <c r="G844" s="164"/>
      <c r="H844" s="164"/>
      <c r="I844" s="164"/>
      <c r="J844" s="164"/>
      <c r="K844" s="164"/>
      <c r="L844" s="164"/>
      <c r="M844" s="164"/>
      <c r="N844" s="164"/>
      <c r="O844" s="164"/>
      <c r="P844" s="164"/>
      <c r="Q844" s="164"/>
      <c r="R844" s="164"/>
      <c r="S844" s="164"/>
    </row>
    <row r="845" spans="1:19" ht="14.5" x14ac:dyDescent="0.35">
      <c r="A845" s="164"/>
      <c r="B845" s="164"/>
      <c r="C845" s="164"/>
      <c r="D845" s="164"/>
      <c r="E845" s="164"/>
      <c r="F845" s="164"/>
      <c r="G845" s="164"/>
      <c r="H845" s="164"/>
      <c r="I845" s="164"/>
      <c r="J845" s="164"/>
      <c r="K845" s="164"/>
      <c r="L845" s="164"/>
      <c r="M845" s="164"/>
      <c r="N845" s="164"/>
      <c r="O845" s="164"/>
      <c r="P845" s="164"/>
      <c r="Q845" s="164"/>
      <c r="R845" s="164"/>
      <c r="S845" s="164"/>
    </row>
    <row r="846" spans="1:19" ht="14.5" x14ac:dyDescent="0.35">
      <c r="A846" s="164"/>
      <c r="B846" s="164"/>
      <c r="C846" s="164"/>
      <c r="D846" s="164"/>
      <c r="E846" s="164"/>
      <c r="F846" s="164"/>
      <c r="G846" s="164"/>
      <c r="H846" s="164"/>
      <c r="I846" s="164"/>
      <c r="J846" s="164"/>
      <c r="K846" s="164"/>
      <c r="L846" s="164"/>
      <c r="M846" s="164"/>
      <c r="N846" s="164"/>
      <c r="O846" s="164"/>
      <c r="P846" s="164"/>
      <c r="Q846" s="164"/>
      <c r="R846" s="164"/>
      <c r="S846" s="164"/>
    </row>
    <row r="847" spans="1:19" ht="14.5" x14ac:dyDescent="0.35">
      <c r="A847" s="164"/>
      <c r="B847" s="164"/>
      <c r="C847" s="164"/>
      <c r="D847" s="164"/>
      <c r="E847" s="164"/>
      <c r="F847" s="164"/>
      <c r="G847" s="164"/>
      <c r="H847" s="164"/>
      <c r="I847" s="164"/>
      <c r="J847" s="164"/>
      <c r="K847" s="164"/>
      <c r="L847" s="164"/>
      <c r="M847" s="164"/>
      <c r="N847" s="164"/>
      <c r="O847" s="164"/>
      <c r="P847" s="164"/>
      <c r="Q847" s="164"/>
      <c r="R847" s="164"/>
      <c r="S847" s="164"/>
    </row>
    <row r="848" spans="1:19" ht="14.5" x14ac:dyDescent="0.35">
      <c r="A848" s="164"/>
      <c r="B848" s="164"/>
      <c r="C848" s="164"/>
      <c r="D848" s="164"/>
      <c r="E848" s="164"/>
      <c r="F848" s="164"/>
      <c r="G848" s="164"/>
      <c r="H848" s="164"/>
      <c r="I848" s="164"/>
      <c r="J848" s="164"/>
      <c r="K848" s="164"/>
      <c r="L848" s="164"/>
      <c r="M848" s="164"/>
      <c r="N848" s="164"/>
      <c r="O848" s="164"/>
      <c r="P848" s="164"/>
      <c r="Q848" s="164"/>
      <c r="R848" s="164"/>
      <c r="S848" s="164"/>
    </row>
    <row r="849" spans="1:19" ht="14.5" x14ac:dyDescent="0.35">
      <c r="A849" s="164"/>
      <c r="B849" s="164"/>
      <c r="C849" s="164"/>
      <c r="D849" s="164"/>
      <c r="E849" s="164"/>
      <c r="F849" s="164"/>
      <c r="G849" s="164"/>
      <c r="H849" s="164"/>
      <c r="I849" s="164"/>
      <c r="J849" s="164"/>
      <c r="K849" s="164"/>
      <c r="L849" s="164"/>
      <c r="M849" s="164"/>
      <c r="N849" s="164"/>
      <c r="O849" s="164"/>
      <c r="P849" s="164"/>
      <c r="Q849" s="164"/>
      <c r="R849" s="164"/>
      <c r="S849" s="164"/>
    </row>
    <row r="850" spans="1:19" ht="14.5" x14ac:dyDescent="0.35">
      <c r="A850" s="164"/>
      <c r="B850" s="164"/>
      <c r="C850" s="164"/>
      <c r="D850" s="164"/>
      <c r="E850" s="164"/>
      <c r="F850" s="164"/>
      <c r="G850" s="164"/>
      <c r="H850" s="164"/>
      <c r="I850" s="164"/>
      <c r="J850" s="164"/>
      <c r="K850" s="164"/>
      <c r="L850" s="164"/>
      <c r="M850" s="164"/>
      <c r="N850" s="164"/>
      <c r="O850" s="164"/>
      <c r="P850" s="164"/>
      <c r="Q850" s="164"/>
      <c r="R850" s="164"/>
      <c r="S850" s="164"/>
    </row>
    <row r="851" spans="1:19" ht="14.5" x14ac:dyDescent="0.35">
      <c r="A851" s="164"/>
      <c r="B851" s="164"/>
      <c r="C851" s="164"/>
      <c r="D851" s="164"/>
      <c r="E851" s="164"/>
      <c r="F851" s="164"/>
      <c r="G851" s="164"/>
      <c r="H851" s="164"/>
      <c r="I851" s="164"/>
      <c r="J851" s="164"/>
      <c r="K851" s="164"/>
      <c r="L851" s="164"/>
      <c r="M851" s="164"/>
      <c r="N851" s="164"/>
      <c r="O851" s="164"/>
      <c r="P851" s="164"/>
      <c r="Q851" s="164"/>
      <c r="R851" s="164"/>
      <c r="S851" s="164"/>
    </row>
    <row r="852" spans="1:19" ht="14.5" x14ac:dyDescent="0.35">
      <c r="A852" s="164"/>
      <c r="B852" s="164"/>
      <c r="C852" s="164"/>
      <c r="D852" s="164"/>
      <c r="E852" s="164"/>
      <c r="F852" s="164"/>
      <c r="G852" s="164"/>
      <c r="H852" s="164"/>
      <c r="I852" s="164"/>
      <c r="J852" s="164"/>
      <c r="K852" s="164"/>
      <c r="L852" s="164"/>
      <c r="M852" s="164"/>
      <c r="N852" s="164"/>
      <c r="O852" s="164"/>
      <c r="P852" s="164"/>
      <c r="Q852" s="164"/>
      <c r="R852" s="164"/>
      <c r="S852" s="164"/>
    </row>
    <row r="853" spans="1:19" ht="14.5" x14ac:dyDescent="0.35">
      <c r="A853" s="164"/>
      <c r="B853" s="164"/>
      <c r="C853" s="164"/>
      <c r="D853" s="164"/>
      <c r="E853" s="164"/>
      <c r="F853" s="164"/>
      <c r="G853" s="164"/>
      <c r="H853" s="164"/>
      <c r="I853" s="164"/>
      <c r="J853" s="164"/>
      <c r="K853" s="164"/>
      <c r="L853" s="164"/>
      <c r="M853" s="164"/>
      <c r="N853" s="164"/>
      <c r="O853" s="164"/>
      <c r="P853" s="164"/>
      <c r="Q853" s="164"/>
      <c r="R853" s="164"/>
      <c r="S853" s="164"/>
    </row>
    <row r="854" spans="1:19" ht="14.5" x14ac:dyDescent="0.35">
      <c r="A854" s="164"/>
      <c r="B854" s="164"/>
      <c r="C854" s="164"/>
      <c r="D854" s="164"/>
      <c r="E854" s="164"/>
      <c r="F854" s="164"/>
      <c r="G854" s="164"/>
      <c r="H854" s="164"/>
      <c r="I854" s="164"/>
      <c r="J854" s="164"/>
      <c r="K854" s="164"/>
      <c r="L854" s="164"/>
      <c r="M854" s="164"/>
      <c r="N854" s="164"/>
      <c r="O854" s="164"/>
      <c r="P854" s="164"/>
      <c r="Q854" s="164"/>
      <c r="R854" s="164"/>
      <c r="S854" s="164"/>
    </row>
    <row r="855" spans="1:19" ht="14.5" x14ac:dyDescent="0.35">
      <c r="A855" s="164"/>
      <c r="B855" s="164"/>
      <c r="C855" s="164"/>
      <c r="D855" s="164"/>
      <c r="E855" s="164"/>
      <c r="F855" s="164"/>
      <c r="G855" s="164"/>
      <c r="H855" s="164"/>
      <c r="I855" s="164"/>
      <c r="J855" s="164"/>
      <c r="K855" s="164"/>
      <c r="L855" s="164"/>
      <c r="M855" s="164"/>
      <c r="N855" s="164"/>
      <c r="O855" s="164"/>
      <c r="P855" s="164"/>
      <c r="Q855" s="164"/>
      <c r="R855" s="164"/>
      <c r="S855" s="164"/>
    </row>
    <row r="856" spans="1:19" ht="14.5" x14ac:dyDescent="0.35">
      <c r="A856" s="164"/>
      <c r="B856" s="164"/>
      <c r="C856" s="164"/>
      <c r="D856" s="164"/>
      <c r="E856" s="164"/>
      <c r="F856" s="164"/>
      <c r="G856" s="164"/>
      <c r="H856" s="164"/>
      <c r="I856" s="164"/>
      <c r="J856" s="164"/>
      <c r="K856" s="164"/>
      <c r="L856" s="164"/>
      <c r="M856" s="164"/>
      <c r="N856" s="164"/>
      <c r="O856" s="164"/>
      <c r="P856" s="164"/>
      <c r="Q856" s="164"/>
      <c r="R856" s="164"/>
      <c r="S856" s="164"/>
    </row>
    <row r="857" spans="1:19" ht="14.5" x14ac:dyDescent="0.35">
      <c r="A857" s="164"/>
      <c r="B857" s="164"/>
      <c r="C857" s="164"/>
      <c r="D857" s="164"/>
      <c r="E857" s="164"/>
      <c r="F857" s="164"/>
      <c r="G857" s="164"/>
      <c r="H857" s="164"/>
      <c r="I857" s="164"/>
      <c r="J857" s="164"/>
      <c r="K857" s="164"/>
      <c r="L857" s="164"/>
      <c r="M857" s="164"/>
      <c r="N857" s="164"/>
      <c r="O857" s="164"/>
      <c r="P857" s="164"/>
      <c r="Q857" s="164"/>
      <c r="R857" s="164"/>
      <c r="S857" s="164"/>
    </row>
    <row r="858" spans="1:19" ht="14.5" x14ac:dyDescent="0.35">
      <c r="A858" s="164"/>
      <c r="B858" s="164"/>
      <c r="C858" s="164"/>
      <c r="D858" s="164"/>
      <c r="E858" s="164"/>
      <c r="F858" s="164"/>
      <c r="G858" s="164"/>
      <c r="H858" s="164"/>
      <c r="I858" s="164"/>
      <c r="J858" s="164"/>
      <c r="K858" s="164"/>
      <c r="L858" s="164"/>
      <c r="M858" s="164"/>
      <c r="N858" s="164"/>
      <c r="O858" s="164"/>
      <c r="P858" s="164"/>
      <c r="Q858" s="164"/>
      <c r="R858" s="164"/>
      <c r="S858" s="164"/>
    </row>
    <row r="859" spans="1:19" ht="14.5" x14ac:dyDescent="0.35">
      <c r="A859" s="164"/>
      <c r="B859" s="164"/>
      <c r="C859" s="164"/>
      <c r="D859" s="164"/>
      <c r="E859" s="164"/>
      <c r="F859" s="164"/>
      <c r="G859" s="164"/>
      <c r="H859" s="164"/>
      <c r="I859" s="164"/>
      <c r="J859" s="164"/>
      <c r="K859" s="164"/>
      <c r="L859" s="164"/>
      <c r="M859" s="164"/>
      <c r="N859" s="164"/>
      <c r="O859" s="164"/>
      <c r="P859" s="164"/>
      <c r="Q859" s="164"/>
      <c r="R859" s="164"/>
      <c r="S859" s="164"/>
    </row>
    <row r="860" spans="1:19" ht="14.5" x14ac:dyDescent="0.35">
      <c r="A860" s="164"/>
      <c r="B860" s="164"/>
      <c r="C860" s="164"/>
      <c r="D860" s="164"/>
      <c r="E860" s="164"/>
      <c r="F860" s="164"/>
      <c r="G860" s="164"/>
      <c r="H860" s="164"/>
      <c r="I860" s="164"/>
      <c r="J860" s="164"/>
      <c r="K860" s="164"/>
      <c r="L860" s="164"/>
      <c r="M860" s="164"/>
      <c r="N860" s="164"/>
      <c r="O860" s="164"/>
      <c r="P860" s="164"/>
      <c r="Q860" s="164"/>
      <c r="R860" s="164"/>
      <c r="S860" s="164"/>
    </row>
    <row r="861" spans="1:19" ht="14.5" x14ac:dyDescent="0.35">
      <c r="A861" s="164"/>
      <c r="B861" s="164"/>
      <c r="C861" s="164"/>
      <c r="D861" s="164"/>
      <c r="E861" s="164"/>
      <c r="F861" s="164"/>
      <c r="G861" s="164"/>
      <c r="H861" s="164"/>
      <c r="I861" s="164"/>
      <c r="J861" s="164"/>
      <c r="K861" s="164"/>
      <c r="L861" s="164"/>
      <c r="M861" s="164"/>
      <c r="N861" s="164"/>
      <c r="O861" s="164"/>
      <c r="P861" s="164"/>
      <c r="Q861" s="164"/>
      <c r="R861" s="164"/>
      <c r="S861" s="164"/>
    </row>
    <row r="862" spans="1:19" ht="14.5" x14ac:dyDescent="0.35">
      <c r="A862" s="164"/>
      <c r="B862" s="164"/>
      <c r="C862" s="164"/>
      <c r="D862" s="164"/>
      <c r="E862" s="164"/>
      <c r="F862" s="164"/>
      <c r="G862" s="164"/>
      <c r="H862" s="164"/>
      <c r="I862" s="164"/>
      <c r="J862" s="164"/>
      <c r="K862" s="164"/>
      <c r="L862" s="164"/>
      <c r="M862" s="164"/>
      <c r="N862" s="164"/>
      <c r="O862" s="164"/>
      <c r="P862" s="164"/>
      <c r="Q862" s="164"/>
      <c r="R862" s="164"/>
      <c r="S862" s="164"/>
    </row>
    <row r="863" spans="1:19" ht="14.5" x14ac:dyDescent="0.35">
      <c r="A863" s="164"/>
      <c r="B863" s="164"/>
      <c r="C863" s="164"/>
      <c r="D863" s="164"/>
      <c r="E863" s="164"/>
      <c r="F863" s="164"/>
      <c r="G863" s="164"/>
      <c r="H863" s="164"/>
      <c r="I863" s="164"/>
      <c r="J863" s="164"/>
      <c r="K863" s="164"/>
      <c r="L863" s="164"/>
      <c r="M863" s="164"/>
      <c r="N863" s="164"/>
      <c r="O863" s="164"/>
      <c r="P863" s="164"/>
      <c r="Q863" s="164"/>
      <c r="R863" s="164"/>
      <c r="S863" s="164"/>
    </row>
    <row r="864" spans="1:19" ht="14.5" x14ac:dyDescent="0.35">
      <c r="A864" s="164"/>
      <c r="B864" s="164"/>
      <c r="C864" s="164"/>
      <c r="D864" s="164"/>
      <c r="E864" s="164"/>
      <c r="F864" s="164"/>
      <c r="G864" s="164"/>
      <c r="H864" s="164"/>
      <c r="I864" s="164"/>
      <c r="J864" s="164"/>
      <c r="K864" s="164"/>
      <c r="L864" s="164"/>
      <c r="M864" s="164"/>
      <c r="N864" s="164"/>
      <c r="O864" s="164"/>
      <c r="P864" s="164"/>
      <c r="Q864" s="164"/>
      <c r="R864" s="164"/>
      <c r="S864" s="164"/>
    </row>
    <row r="865" spans="1:19" ht="14.5" x14ac:dyDescent="0.35">
      <c r="A865" s="164"/>
      <c r="B865" s="164"/>
      <c r="C865" s="164"/>
      <c r="D865" s="164"/>
      <c r="E865" s="164"/>
      <c r="F865" s="164"/>
      <c r="G865" s="164"/>
      <c r="H865" s="164"/>
      <c r="I865" s="164"/>
      <c r="J865" s="164"/>
      <c r="K865" s="164"/>
      <c r="L865" s="164"/>
      <c r="M865" s="164"/>
      <c r="N865" s="164"/>
      <c r="O865" s="164"/>
      <c r="P865" s="164"/>
      <c r="Q865" s="164"/>
      <c r="R865" s="164"/>
      <c r="S865" s="164"/>
    </row>
    <row r="866" spans="1:19" ht="14.5" x14ac:dyDescent="0.35">
      <c r="A866" s="164"/>
      <c r="B866" s="164"/>
      <c r="C866" s="164"/>
      <c r="D866" s="164"/>
      <c r="E866" s="164"/>
      <c r="F866" s="164"/>
      <c r="G866" s="164"/>
      <c r="H866" s="164"/>
      <c r="I866" s="164"/>
      <c r="J866" s="164"/>
      <c r="K866" s="164"/>
      <c r="L866" s="164"/>
      <c r="M866" s="164"/>
      <c r="N866" s="164"/>
      <c r="O866" s="164"/>
      <c r="P866" s="164"/>
      <c r="Q866" s="164"/>
      <c r="R866" s="164"/>
      <c r="S866" s="164"/>
    </row>
    <row r="867" spans="1:19" ht="14.5" x14ac:dyDescent="0.35">
      <c r="A867" s="164"/>
      <c r="B867" s="164"/>
      <c r="C867" s="164"/>
      <c r="D867" s="164"/>
      <c r="E867" s="164"/>
      <c r="F867" s="164"/>
      <c r="G867" s="164"/>
      <c r="H867" s="164"/>
      <c r="I867" s="164"/>
      <c r="J867" s="164"/>
      <c r="K867" s="164"/>
      <c r="L867" s="164"/>
      <c r="M867" s="164"/>
      <c r="N867" s="164"/>
      <c r="O867" s="164"/>
      <c r="P867" s="164"/>
      <c r="Q867" s="164"/>
      <c r="R867" s="164"/>
      <c r="S867" s="164"/>
    </row>
    <row r="868" spans="1:19" ht="14.5" x14ac:dyDescent="0.35">
      <c r="A868" s="164"/>
      <c r="B868" s="164"/>
      <c r="C868" s="164"/>
      <c r="D868" s="164"/>
      <c r="E868" s="164"/>
      <c r="F868" s="164"/>
      <c r="G868" s="164"/>
      <c r="H868" s="164"/>
      <c r="I868" s="164"/>
      <c r="J868" s="164"/>
      <c r="K868" s="164"/>
      <c r="L868" s="164"/>
      <c r="M868" s="164"/>
      <c r="N868" s="164"/>
      <c r="O868" s="164"/>
      <c r="P868" s="164"/>
      <c r="Q868" s="164"/>
      <c r="R868" s="164"/>
      <c r="S868" s="164"/>
    </row>
    <row r="869" spans="1:19" ht="14.5" x14ac:dyDescent="0.35">
      <c r="A869" s="164"/>
      <c r="B869" s="164"/>
      <c r="C869" s="164"/>
      <c r="D869" s="164"/>
      <c r="E869" s="164"/>
      <c r="F869" s="164"/>
      <c r="G869" s="164"/>
      <c r="H869" s="164"/>
      <c r="I869" s="164"/>
      <c r="J869" s="164"/>
      <c r="K869" s="164"/>
      <c r="L869" s="164"/>
      <c r="M869" s="164"/>
      <c r="N869" s="164"/>
      <c r="O869" s="164"/>
      <c r="P869" s="164"/>
      <c r="Q869" s="164"/>
      <c r="R869" s="164"/>
      <c r="S869" s="164"/>
    </row>
    <row r="870" spans="1:19" ht="14.5" x14ac:dyDescent="0.35">
      <c r="A870" s="164"/>
      <c r="B870" s="164"/>
      <c r="C870" s="164"/>
      <c r="D870" s="164"/>
      <c r="E870" s="164"/>
      <c r="F870" s="164"/>
      <c r="G870" s="164"/>
      <c r="H870" s="164"/>
      <c r="I870" s="164"/>
      <c r="J870" s="164"/>
      <c r="K870" s="164"/>
      <c r="L870" s="164"/>
      <c r="M870" s="164"/>
      <c r="N870" s="164"/>
      <c r="O870" s="164"/>
      <c r="P870" s="164"/>
      <c r="Q870" s="164"/>
      <c r="R870" s="164"/>
      <c r="S870" s="164"/>
    </row>
    <row r="871" spans="1:19" ht="14.5" x14ac:dyDescent="0.35">
      <c r="A871" s="164"/>
      <c r="B871" s="164"/>
      <c r="C871" s="164"/>
      <c r="D871" s="164"/>
      <c r="E871" s="164"/>
      <c r="F871" s="164"/>
      <c r="G871" s="164"/>
      <c r="H871" s="164"/>
      <c r="I871" s="164"/>
      <c r="J871" s="164"/>
      <c r="K871" s="164"/>
      <c r="L871" s="164"/>
      <c r="M871" s="164"/>
      <c r="N871" s="164"/>
      <c r="O871" s="164"/>
      <c r="P871" s="164"/>
      <c r="Q871" s="164"/>
      <c r="R871" s="164"/>
      <c r="S871" s="164"/>
    </row>
    <row r="872" spans="1:19" ht="14.5" x14ac:dyDescent="0.35">
      <c r="A872" s="164"/>
      <c r="B872" s="164"/>
      <c r="C872" s="164"/>
      <c r="D872" s="164"/>
      <c r="E872" s="164"/>
      <c r="F872" s="164"/>
      <c r="G872" s="164"/>
      <c r="H872" s="164"/>
      <c r="I872" s="164"/>
      <c r="J872" s="164"/>
      <c r="K872" s="164"/>
      <c r="L872" s="164"/>
      <c r="M872" s="164"/>
      <c r="N872" s="164"/>
      <c r="O872" s="164"/>
      <c r="P872" s="164"/>
      <c r="Q872" s="164"/>
      <c r="R872" s="164"/>
      <c r="S872" s="164"/>
    </row>
    <row r="873" spans="1:19" ht="14.5" x14ac:dyDescent="0.35">
      <c r="A873" s="164"/>
      <c r="B873" s="164"/>
      <c r="C873" s="164"/>
      <c r="D873" s="164"/>
      <c r="E873" s="164"/>
      <c r="F873" s="164"/>
      <c r="G873" s="164"/>
      <c r="H873" s="164"/>
      <c r="I873" s="164"/>
      <c r="J873" s="164"/>
      <c r="K873" s="164"/>
      <c r="L873" s="164"/>
      <c r="M873" s="164"/>
      <c r="N873" s="164"/>
      <c r="O873" s="164"/>
      <c r="P873" s="164"/>
      <c r="Q873" s="164"/>
      <c r="R873" s="164"/>
      <c r="S873" s="164"/>
    </row>
    <row r="874" spans="1:19" ht="14.5" x14ac:dyDescent="0.35">
      <c r="A874" s="164"/>
      <c r="B874" s="164"/>
      <c r="C874" s="164"/>
      <c r="D874" s="164"/>
      <c r="E874" s="164"/>
      <c r="F874" s="164"/>
      <c r="G874" s="164"/>
      <c r="H874" s="164"/>
      <c r="I874" s="164"/>
      <c r="J874" s="164"/>
      <c r="K874" s="164"/>
      <c r="L874" s="164"/>
      <c r="M874" s="164"/>
      <c r="N874" s="164"/>
      <c r="O874" s="164"/>
      <c r="P874" s="164"/>
      <c r="Q874" s="164"/>
      <c r="R874" s="164"/>
      <c r="S874" s="164"/>
    </row>
    <row r="875" spans="1:19" ht="14.5" x14ac:dyDescent="0.35">
      <c r="A875" s="164"/>
      <c r="B875" s="164"/>
      <c r="C875" s="164"/>
      <c r="D875" s="164"/>
      <c r="E875" s="164"/>
      <c r="F875" s="164"/>
      <c r="G875" s="164"/>
      <c r="H875" s="164"/>
      <c r="I875" s="164"/>
      <c r="J875" s="164"/>
      <c r="K875" s="164"/>
      <c r="L875" s="164"/>
      <c r="M875" s="164"/>
      <c r="N875" s="164"/>
      <c r="O875" s="164"/>
      <c r="P875" s="164"/>
      <c r="Q875" s="164"/>
      <c r="R875" s="164"/>
      <c r="S875" s="164"/>
    </row>
    <row r="876" spans="1:19" ht="14.5" x14ac:dyDescent="0.35">
      <c r="A876" s="164"/>
      <c r="B876" s="164"/>
      <c r="C876" s="164"/>
      <c r="D876" s="164"/>
      <c r="E876" s="164"/>
      <c r="F876" s="164"/>
      <c r="G876" s="164"/>
      <c r="H876" s="164"/>
      <c r="I876" s="164"/>
      <c r="J876" s="164"/>
      <c r="K876" s="164"/>
      <c r="L876" s="164"/>
      <c r="M876" s="164"/>
      <c r="N876" s="164"/>
      <c r="O876" s="164"/>
      <c r="P876" s="164"/>
      <c r="Q876" s="164"/>
      <c r="R876" s="164"/>
      <c r="S876" s="164"/>
    </row>
    <row r="877" spans="1:19" ht="14.5" x14ac:dyDescent="0.35">
      <c r="A877" s="164"/>
      <c r="B877" s="164"/>
      <c r="C877" s="164"/>
      <c r="D877" s="164"/>
      <c r="E877" s="164"/>
      <c r="F877" s="164"/>
      <c r="G877" s="164"/>
      <c r="H877" s="164"/>
      <c r="I877" s="164"/>
      <c r="J877" s="164"/>
      <c r="K877" s="164"/>
      <c r="L877" s="164"/>
      <c r="M877" s="164"/>
      <c r="N877" s="164"/>
      <c r="O877" s="164"/>
      <c r="P877" s="164"/>
      <c r="Q877" s="164"/>
      <c r="R877" s="164"/>
      <c r="S877" s="164"/>
    </row>
    <row r="878" spans="1:19" ht="14.5" x14ac:dyDescent="0.35">
      <c r="A878" s="164"/>
      <c r="B878" s="164"/>
      <c r="C878" s="164"/>
      <c r="D878" s="164"/>
      <c r="E878" s="164"/>
      <c r="F878" s="164"/>
      <c r="G878" s="164"/>
      <c r="H878" s="164"/>
      <c r="I878" s="164"/>
      <c r="J878" s="164"/>
      <c r="K878" s="164"/>
      <c r="L878" s="164"/>
      <c r="M878" s="164"/>
      <c r="N878" s="164"/>
      <c r="O878" s="164"/>
      <c r="P878" s="164"/>
      <c r="Q878" s="164"/>
      <c r="R878" s="164"/>
      <c r="S878" s="164"/>
    </row>
    <row r="879" spans="1:19" ht="14.5" x14ac:dyDescent="0.35">
      <c r="A879" s="164"/>
      <c r="B879" s="164"/>
      <c r="C879" s="164"/>
      <c r="D879" s="164"/>
      <c r="E879" s="164"/>
      <c r="F879" s="164"/>
      <c r="G879" s="164"/>
      <c r="H879" s="164"/>
      <c r="I879" s="164"/>
      <c r="J879" s="164"/>
      <c r="K879" s="164"/>
      <c r="L879" s="164"/>
      <c r="M879" s="164"/>
      <c r="N879" s="164"/>
      <c r="O879" s="164"/>
      <c r="P879" s="164"/>
      <c r="Q879" s="164"/>
      <c r="R879" s="164"/>
      <c r="S879" s="164"/>
    </row>
    <row r="880" spans="1:19" ht="14.5" x14ac:dyDescent="0.35">
      <c r="A880" s="164"/>
      <c r="B880" s="164"/>
      <c r="C880" s="164"/>
      <c r="D880" s="164"/>
      <c r="E880" s="164"/>
      <c r="F880" s="164"/>
      <c r="G880" s="164"/>
      <c r="H880" s="164"/>
      <c r="I880" s="164"/>
      <c r="J880" s="164"/>
      <c r="K880" s="164"/>
      <c r="L880" s="164"/>
      <c r="M880" s="164"/>
      <c r="N880" s="164"/>
      <c r="O880" s="164"/>
      <c r="P880" s="164"/>
      <c r="Q880" s="164"/>
      <c r="R880" s="164"/>
      <c r="S880" s="164"/>
    </row>
    <row r="881" spans="1:19" ht="14.5" x14ac:dyDescent="0.35">
      <c r="A881" s="164"/>
      <c r="B881" s="164"/>
      <c r="C881" s="164"/>
      <c r="D881" s="164"/>
      <c r="E881" s="164"/>
      <c r="F881" s="164"/>
      <c r="G881" s="164"/>
      <c r="H881" s="164"/>
      <c r="I881" s="164"/>
      <c r="J881" s="164"/>
      <c r="K881" s="164"/>
      <c r="L881" s="164"/>
      <c r="M881" s="164"/>
      <c r="N881" s="164"/>
      <c r="O881" s="164"/>
      <c r="P881" s="164"/>
      <c r="Q881" s="164"/>
      <c r="R881" s="164"/>
      <c r="S881" s="164"/>
    </row>
    <row r="882" spans="1:19" ht="14.5" x14ac:dyDescent="0.35">
      <c r="A882" s="164"/>
      <c r="B882" s="164"/>
      <c r="C882" s="164"/>
      <c r="D882" s="164"/>
      <c r="E882" s="164"/>
      <c r="F882" s="164"/>
      <c r="G882" s="164"/>
      <c r="H882" s="164"/>
      <c r="I882" s="164"/>
      <c r="J882" s="164"/>
      <c r="K882" s="164"/>
      <c r="L882" s="164"/>
      <c r="M882" s="164"/>
      <c r="N882" s="164"/>
      <c r="O882" s="164"/>
      <c r="P882" s="164"/>
      <c r="Q882" s="164"/>
      <c r="R882" s="164"/>
      <c r="S882" s="164"/>
    </row>
    <row r="883" spans="1:19" ht="14.5" x14ac:dyDescent="0.35">
      <c r="A883" s="164"/>
      <c r="B883" s="164"/>
      <c r="C883" s="164"/>
      <c r="D883" s="164"/>
      <c r="E883" s="164"/>
      <c r="F883" s="164"/>
      <c r="G883" s="164"/>
      <c r="H883" s="164"/>
      <c r="I883" s="164"/>
      <c r="J883" s="164"/>
      <c r="K883" s="164"/>
      <c r="L883" s="164"/>
      <c r="M883" s="164"/>
      <c r="N883" s="164"/>
      <c r="O883" s="164"/>
      <c r="P883" s="164"/>
      <c r="Q883" s="164"/>
      <c r="R883" s="164"/>
      <c r="S883" s="164"/>
    </row>
    <row r="884" spans="1:19" ht="14.5" x14ac:dyDescent="0.35">
      <c r="A884" s="164"/>
      <c r="B884" s="164"/>
      <c r="C884" s="164"/>
      <c r="D884" s="164"/>
      <c r="E884" s="164"/>
      <c r="F884" s="164"/>
      <c r="G884" s="164"/>
      <c r="H884" s="164"/>
      <c r="I884" s="164"/>
      <c r="J884" s="164"/>
      <c r="K884" s="164"/>
      <c r="L884" s="164"/>
      <c r="M884" s="164"/>
      <c r="N884" s="164"/>
      <c r="O884" s="164"/>
      <c r="P884" s="164"/>
      <c r="Q884" s="164"/>
      <c r="R884" s="164"/>
      <c r="S884" s="164"/>
    </row>
    <row r="885" spans="1:19" ht="14.5" x14ac:dyDescent="0.35">
      <c r="A885" s="164"/>
      <c r="B885" s="164"/>
      <c r="C885" s="164"/>
      <c r="D885" s="164"/>
      <c r="E885" s="164"/>
      <c r="F885" s="164"/>
      <c r="G885" s="164"/>
      <c r="H885" s="164"/>
      <c r="I885" s="164"/>
      <c r="J885" s="164"/>
      <c r="K885" s="164"/>
      <c r="L885" s="164"/>
      <c r="M885" s="164"/>
      <c r="N885" s="164"/>
      <c r="O885" s="164"/>
      <c r="P885" s="164"/>
      <c r="Q885" s="164"/>
      <c r="R885" s="164"/>
      <c r="S885" s="164"/>
    </row>
    <row r="886" spans="1:19" ht="14.5" x14ac:dyDescent="0.35">
      <c r="A886" s="164"/>
      <c r="B886" s="164"/>
      <c r="C886" s="164"/>
      <c r="D886" s="164"/>
      <c r="E886" s="164"/>
      <c r="F886" s="164"/>
      <c r="G886" s="164"/>
      <c r="H886" s="164"/>
      <c r="I886" s="164"/>
      <c r="J886" s="164"/>
      <c r="K886" s="164"/>
      <c r="L886" s="164"/>
      <c r="M886" s="164"/>
      <c r="N886" s="164"/>
      <c r="O886" s="164"/>
      <c r="P886" s="164"/>
      <c r="Q886" s="164"/>
      <c r="R886" s="164"/>
      <c r="S886" s="164"/>
    </row>
    <row r="887" spans="1:19" ht="14.5" x14ac:dyDescent="0.35">
      <c r="A887" s="164"/>
      <c r="B887" s="164"/>
      <c r="C887" s="164"/>
      <c r="D887" s="164"/>
      <c r="E887" s="164"/>
      <c r="F887" s="164"/>
      <c r="G887" s="164"/>
      <c r="H887" s="164"/>
      <c r="I887" s="164"/>
      <c r="J887" s="164"/>
      <c r="K887" s="164"/>
      <c r="L887" s="164"/>
      <c r="M887" s="164"/>
      <c r="N887" s="164"/>
      <c r="O887" s="164"/>
      <c r="P887" s="164"/>
      <c r="Q887" s="164"/>
      <c r="R887" s="164"/>
      <c r="S887" s="164"/>
    </row>
    <row r="888" spans="1:19" ht="14.5" x14ac:dyDescent="0.35">
      <c r="A888" s="164"/>
      <c r="B888" s="164"/>
      <c r="C888" s="164"/>
      <c r="D888" s="164"/>
      <c r="E888" s="164"/>
      <c r="F888" s="164"/>
      <c r="G888" s="164"/>
      <c r="H888" s="164"/>
      <c r="I888" s="164"/>
      <c r="J888" s="164"/>
      <c r="K888" s="164"/>
      <c r="L888" s="164"/>
      <c r="M888" s="164"/>
      <c r="N888" s="164"/>
      <c r="O888" s="164"/>
      <c r="P888" s="164"/>
      <c r="Q888" s="164"/>
      <c r="R888" s="164"/>
      <c r="S888" s="164"/>
    </row>
    <row r="889" spans="1:19" ht="14.5" x14ac:dyDescent="0.35">
      <c r="A889" s="164"/>
      <c r="B889" s="164"/>
      <c r="C889" s="164"/>
      <c r="D889" s="164"/>
      <c r="E889" s="164"/>
      <c r="F889" s="164"/>
      <c r="G889" s="164"/>
      <c r="H889" s="164"/>
      <c r="I889" s="164"/>
      <c r="J889" s="164"/>
      <c r="K889" s="164"/>
      <c r="L889" s="164"/>
      <c r="M889" s="164"/>
      <c r="N889" s="164"/>
      <c r="O889" s="164"/>
      <c r="P889" s="164"/>
      <c r="Q889" s="164"/>
      <c r="R889" s="164"/>
      <c r="S889" s="164"/>
    </row>
    <row r="890" spans="1:19" ht="14.5" x14ac:dyDescent="0.35">
      <c r="A890" s="164"/>
      <c r="B890" s="164"/>
      <c r="C890" s="164"/>
      <c r="D890" s="164"/>
      <c r="E890" s="164"/>
      <c r="F890" s="164"/>
      <c r="G890" s="164"/>
      <c r="H890" s="164"/>
      <c r="I890" s="164"/>
      <c r="J890" s="164"/>
      <c r="K890" s="164"/>
      <c r="L890" s="164"/>
      <c r="M890" s="164"/>
      <c r="N890" s="164"/>
      <c r="O890" s="164"/>
      <c r="P890" s="164"/>
      <c r="Q890" s="164"/>
      <c r="R890" s="164"/>
      <c r="S890" s="164"/>
    </row>
    <row r="891" spans="1:19" ht="14.5" x14ac:dyDescent="0.35">
      <c r="A891" s="164"/>
      <c r="B891" s="164"/>
      <c r="C891" s="164"/>
      <c r="D891" s="164"/>
      <c r="E891" s="164"/>
      <c r="F891" s="164"/>
      <c r="G891" s="164"/>
      <c r="H891" s="164"/>
      <c r="I891" s="164"/>
      <c r="J891" s="164"/>
      <c r="K891" s="164"/>
      <c r="L891" s="164"/>
      <c r="M891" s="164"/>
      <c r="N891" s="164"/>
      <c r="O891" s="164"/>
      <c r="P891" s="164"/>
      <c r="Q891" s="164"/>
      <c r="R891" s="164"/>
      <c r="S891" s="164"/>
    </row>
    <row r="892" spans="1:19" ht="14.5" x14ac:dyDescent="0.35">
      <c r="A892" s="164"/>
      <c r="B892" s="164"/>
      <c r="C892" s="164"/>
      <c r="D892" s="164"/>
      <c r="E892" s="164"/>
      <c r="F892" s="164"/>
      <c r="G892" s="164"/>
      <c r="H892" s="164"/>
      <c r="I892" s="164"/>
      <c r="J892" s="164"/>
      <c r="K892" s="164"/>
      <c r="L892" s="164"/>
      <c r="M892" s="164"/>
      <c r="N892" s="164"/>
      <c r="O892" s="164"/>
      <c r="P892" s="164"/>
      <c r="Q892" s="164"/>
      <c r="R892" s="164"/>
      <c r="S892" s="164"/>
    </row>
    <row r="893" spans="1:19" ht="14.5" x14ac:dyDescent="0.35">
      <c r="A893" s="164"/>
      <c r="B893" s="164"/>
      <c r="C893" s="164"/>
      <c r="D893" s="164"/>
      <c r="E893" s="164"/>
      <c r="F893" s="164"/>
      <c r="G893" s="164"/>
      <c r="H893" s="164"/>
      <c r="I893" s="164"/>
      <c r="J893" s="164"/>
      <c r="K893" s="164"/>
      <c r="L893" s="164"/>
      <c r="M893" s="164"/>
      <c r="N893" s="164"/>
      <c r="O893" s="164"/>
      <c r="P893" s="164"/>
      <c r="Q893" s="164"/>
      <c r="R893" s="164"/>
      <c r="S893" s="164"/>
    </row>
    <row r="894" spans="1:19" ht="14.5" x14ac:dyDescent="0.35">
      <c r="A894" s="164"/>
      <c r="B894" s="164"/>
      <c r="C894" s="164"/>
      <c r="D894" s="164"/>
      <c r="E894" s="164"/>
      <c r="F894" s="164"/>
      <c r="G894" s="164"/>
      <c r="H894" s="164"/>
      <c r="I894" s="164"/>
      <c r="J894" s="164"/>
      <c r="K894" s="164"/>
      <c r="L894" s="164"/>
      <c r="M894" s="164"/>
      <c r="N894" s="164"/>
      <c r="O894" s="164"/>
      <c r="P894" s="164"/>
      <c r="Q894" s="164"/>
      <c r="R894" s="164"/>
      <c r="S894" s="164"/>
    </row>
    <row r="895" spans="1:19" ht="14.5" x14ac:dyDescent="0.35">
      <c r="A895" s="164"/>
      <c r="B895" s="164"/>
      <c r="C895" s="164"/>
      <c r="D895" s="164"/>
      <c r="E895" s="164"/>
      <c r="F895" s="164"/>
      <c r="G895" s="164"/>
      <c r="H895" s="164"/>
      <c r="I895" s="164"/>
      <c r="J895" s="164"/>
      <c r="K895" s="164"/>
      <c r="L895" s="164"/>
      <c r="M895" s="164"/>
      <c r="N895" s="164"/>
      <c r="O895" s="164"/>
      <c r="P895" s="164"/>
      <c r="Q895" s="164"/>
      <c r="R895" s="164"/>
      <c r="S895" s="164"/>
    </row>
    <row r="896" spans="1:19" ht="14.5" x14ac:dyDescent="0.35">
      <c r="A896" s="164"/>
      <c r="B896" s="164"/>
      <c r="C896" s="164"/>
      <c r="D896" s="164"/>
      <c r="E896" s="164"/>
      <c r="F896" s="164"/>
      <c r="G896" s="164"/>
      <c r="H896" s="164"/>
      <c r="I896" s="164"/>
      <c r="J896" s="164"/>
      <c r="K896" s="164"/>
      <c r="L896" s="164"/>
      <c r="M896" s="164"/>
      <c r="N896" s="164"/>
      <c r="O896" s="164"/>
      <c r="P896" s="164"/>
      <c r="Q896" s="164"/>
      <c r="R896" s="164"/>
      <c r="S896" s="164"/>
    </row>
    <row r="897" spans="1:19" ht="14.5" x14ac:dyDescent="0.35">
      <c r="A897" s="164"/>
      <c r="B897" s="164"/>
      <c r="C897" s="164"/>
      <c r="D897" s="164"/>
      <c r="E897" s="164"/>
      <c r="F897" s="164"/>
      <c r="G897" s="164"/>
      <c r="H897" s="164"/>
      <c r="I897" s="164"/>
      <c r="J897" s="164"/>
      <c r="K897" s="164"/>
      <c r="L897" s="164"/>
      <c r="M897" s="164"/>
      <c r="N897" s="164"/>
      <c r="O897" s="164"/>
      <c r="P897" s="164"/>
      <c r="Q897" s="164"/>
      <c r="R897" s="164"/>
      <c r="S897" s="164"/>
    </row>
    <row r="898" spans="1:19" ht="14.5" x14ac:dyDescent="0.35">
      <c r="A898" s="164"/>
      <c r="B898" s="164"/>
      <c r="C898" s="164"/>
      <c r="D898" s="164"/>
      <c r="E898" s="164"/>
      <c r="F898" s="164"/>
      <c r="G898" s="164"/>
      <c r="H898" s="164"/>
      <c r="I898" s="164"/>
      <c r="J898" s="164"/>
      <c r="K898" s="164"/>
      <c r="L898" s="164"/>
      <c r="M898" s="164"/>
      <c r="N898" s="164"/>
      <c r="O898" s="164"/>
      <c r="P898" s="164"/>
      <c r="Q898" s="164"/>
      <c r="R898" s="164"/>
      <c r="S898" s="164"/>
    </row>
    <row r="899" spans="1:19" ht="14.5" x14ac:dyDescent="0.35">
      <c r="A899" s="164"/>
      <c r="B899" s="164"/>
      <c r="C899" s="164"/>
      <c r="D899" s="164"/>
      <c r="E899" s="164"/>
      <c r="F899" s="164"/>
      <c r="G899" s="164"/>
      <c r="H899" s="164"/>
      <c r="I899" s="164"/>
      <c r="J899" s="164"/>
      <c r="K899" s="164"/>
      <c r="L899" s="164"/>
      <c r="M899" s="164"/>
      <c r="N899" s="164"/>
      <c r="O899" s="164"/>
      <c r="P899" s="164"/>
      <c r="Q899" s="164"/>
      <c r="R899" s="164"/>
      <c r="S899" s="164"/>
    </row>
    <row r="900" spans="1:19" ht="14.5" x14ac:dyDescent="0.35">
      <c r="A900" s="164"/>
      <c r="B900" s="164"/>
      <c r="C900" s="164"/>
      <c r="D900" s="164"/>
      <c r="E900" s="164"/>
      <c r="F900" s="164"/>
      <c r="G900" s="164"/>
      <c r="H900" s="164"/>
      <c r="I900" s="164"/>
      <c r="J900" s="164"/>
      <c r="K900" s="164"/>
      <c r="L900" s="164"/>
      <c r="M900" s="164"/>
      <c r="N900" s="164"/>
      <c r="O900" s="164"/>
      <c r="P900" s="164"/>
      <c r="Q900" s="164"/>
      <c r="R900" s="164"/>
      <c r="S900" s="164"/>
    </row>
    <row r="901" spans="1:19" ht="14.5" x14ac:dyDescent="0.35">
      <c r="A901" s="164"/>
      <c r="B901" s="164"/>
      <c r="C901" s="164"/>
      <c r="D901" s="164"/>
      <c r="E901" s="164"/>
      <c r="F901" s="164"/>
      <c r="G901" s="164"/>
      <c r="H901" s="164"/>
      <c r="I901" s="164"/>
      <c r="J901" s="164"/>
      <c r="K901" s="164"/>
      <c r="L901" s="164"/>
      <c r="M901" s="164"/>
      <c r="N901" s="164"/>
      <c r="O901" s="164"/>
      <c r="P901" s="164"/>
      <c r="Q901" s="164"/>
      <c r="R901" s="164"/>
      <c r="S901" s="164"/>
    </row>
    <row r="902" spans="1:19" ht="14.5" x14ac:dyDescent="0.35">
      <c r="A902" s="164"/>
      <c r="B902" s="164"/>
      <c r="C902" s="164"/>
      <c r="D902" s="164"/>
      <c r="E902" s="164"/>
      <c r="F902" s="164"/>
      <c r="G902" s="164"/>
      <c r="H902" s="164"/>
      <c r="I902" s="164"/>
      <c r="J902" s="164"/>
      <c r="K902" s="164"/>
      <c r="L902" s="164"/>
      <c r="M902" s="164"/>
      <c r="N902" s="164"/>
      <c r="O902" s="164"/>
      <c r="P902" s="164"/>
      <c r="Q902" s="164"/>
      <c r="R902" s="164"/>
      <c r="S902" s="164"/>
    </row>
    <row r="903" spans="1:19" ht="14.5" x14ac:dyDescent="0.35">
      <c r="A903" s="164"/>
      <c r="B903" s="164"/>
      <c r="C903" s="164"/>
      <c r="D903" s="164"/>
      <c r="E903" s="164"/>
      <c r="F903" s="164"/>
      <c r="G903" s="164"/>
      <c r="H903" s="164"/>
      <c r="I903" s="164"/>
      <c r="J903" s="164"/>
      <c r="K903" s="164"/>
      <c r="L903" s="164"/>
      <c r="M903" s="164"/>
      <c r="N903" s="164"/>
      <c r="O903" s="164"/>
      <c r="P903" s="164"/>
      <c r="Q903" s="164"/>
      <c r="R903" s="164"/>
      <c r="S903" s="164"/>
    </row>
    <row r="904" spans="1:19" ht="14.5" x14ac:dyDescent="0.35">
      <c r="A904" s="164"/>
      <c r="B904" s="164"/>
      <c r="C904" s="164"/>
      <c r="D904" s="164"/>
      <c r="E904" s="164"/>
      <c r="F904" s="164"/>
      <c r="G904" s="164"/>
      <c r="H904" s="164"/>
      <c r="I904" s="164"/>
      <c r="J904" s="164"/>
      <c r="K904" s="164"/>
      <c r="L904" s="164"/>
      <c r="M904" s="164"/>
      <c r="N904" s="164"/>
      <c r="O904" s="164"/>
      <c r="P904" s="164"/>
      <c r="Q904" s="164"/>
      <c r="R904" s="164"/>
      <c r="S904" s="164"/>
    </row>
    <row r="905" spans="1:19" ht="14.5" x14ac:dyDescent="0.35">
      <c r="A905" s="164"/>
      <c r="B905" s="164"/>
      <c r="C905" s="164"/>
      <c r="D905" s="164"/>
      <c r="E905" s="164"/>
      <c r="F905" s="164"/>
      <c r="G905" s="164"/>
      <c r="H905" s="164"/>
      <c r="I905" s="164"/>
      <c r="J905" s="164"/>
      <c r="K905" s="164"/>
      <c r="L905" s="164"/>
      <c r="M905" s="164"/>
      <c r="N905" s="164"/>
      <c r="O905" s="164"/>
      <c r="P905" s="164"/>
      <c r="Q905" s="164"/>
      <c r="R905" s="164"/>
      <c r="S905" s="164"/>
    </row>
    <row r="906" spans="1:19" ht="14.5" x14ac:dyDescent="0.35">
      <c r="A906" s="164"/>
      <c r="B906" s="164"/>
      <c r="C906" s="164"/>
      <c r="D906" s="164"/>
      <c r="E906" s="164"/>
      <c r="F906" s="164"/>
      <c r="G906" s="164"/>
      <c r="H906" s="164"/>
      <c r="I906" s="164"/>
      <c r="J906" s="164"/>
      <c r="K906" s="164"/>
      <c r="L906" s="164"/>
      <c r="M906" s="164"/>
      <c r="N906" s="164"/>
      <c r="O906" s="164"/>
      <c r="P906" s="164"/>
      <c r="Q906" s="164"/>
      <c r="R906" s="164"/>
      <c r="S906" s="164"/>
    </row>
    <row r="907" spans="1:19" ht="14.5" x14ac:dyDescent="0.35">
      <c r="A907" s="164"/>
      <c r="B907" s="164"/>
      <c r="C907" s="164"/>
      <c r="D907" s="164"/>
      <c r="E907" s="164"/>
      <c r="F907" s="164"/>
      <c r="G907" s="164"/>
      <c r="H907" s="164"/>
      <c r="I907" s="164"/>
      <c r="J907" s="164"/>
      <c r="K907" s="164"/>
      <c r="L907" s="164"/>
      <c r="M907" s="164"/>
      <c r="N907" s="164"/>
      <c r="O907" s="164"/>
      <c r="P907" s="164"/>
      <c r="Q907" s="164"/>
      <c r="R907" s="164"/>
      <c r="S907" s="164"/>
    </row>
    <row r="908" spans="1:19" ht="14.5" x14ac:dyDescent="0.35">
      <c r="A908" s="164"/>
      <c r="B908" s="164"/>
      <c r="C908" s="164"/>
      <c r="D908" s="164"/>
      <c r="E908" s="164"/>
      <c r="F908" s="164"/>
      <c r="G908" s="164"/>
      <c r="H908" s="164"/>
      <c r="I908" s="164"/>
      <c r="J908" s="164"/>
      <c r="K908" s="164"/>
      <c r="L908" s="164"/>
      <c r="M908" s="164"/>
      <c r="N908" s="164"/>
      <c r="O908" s="164"/>
      <c r="P908" s="164"/>
      <c r="Q908" s="164"/>
      <c r="R908" s="164"/>
      <c r="S908" s="164"/>
    </row>
    <row r="909" spans="1:19" ht="14.5" x14ac:dyDescent="0.35">
      <c r="A909" s="164"/>
      <c r="B909" s="164"/>
      <c r="C909" s="164"/>
      <c r="D909" s="164"/>
      <c r="E909" s="164"/>
      <c r="F909" s="164"/>
      <c r="G909" s="164"/>
      <c r="H909" s="164"/>
      <c r="I909" s="164"/>
      <c r="J909" s="164"/>
      <c r="K909" s="164"/>
      <c r="L909" s="164"/>
      <c r="M909" s="164"/>
      <c r="N909" s="164"/>
      <c r="O909" s="164"/>
      <c r="P909" s="164"/>
      <c r="Q909" s="164"/>
      <c r="R909" s="164"/>
      <c r="S909" s="164"/>
    </row>
    <row r="910" spans="1:19" ht="14.5" x14ac:dyDescent="0.35">
      <c r="A910" s="164"/>
      <c r="B910" s="164"/>
      <c r="C910" s="164"/>
      <c r="D910" s="164"/>
      <c r="E910" s="164"/>
      <c r="F910" s="164"/>
      <c r="G910" s="164"/>
      <c r="H910" s="164"/>
      <c r="I910" s="164"/>
      <c r="J910" s="164"/>
      <c r="K910" s="164"/>
      <c r="L910" s="164"/>
      <c r="M910" s="164"/>
      <c r="N910" s="164"/>
      <c r="O910" s="164"/>
      <c r="P910" s="164"/>
      <c r="Q910" s="164"/>
      <c r="R910" s="164"/>
      <c r="S910" s="164"/>
    </row>
    <row r="911" spans="1:19" ht="14.5" x14ac:dyDescent="0.35">
      <c r="A911" s="164"/>
      <c r="B911" s="164"/>
      <c r="C911" s="164"/>
      <c r="D911" s="164"/>
      <c r="E911" s="164"/>
      <c r="F911" s="164"/>
      <c r="G911" s="164"/>
      <c r="H911" s="164"/>
      <c r="I911" s="164"/>
      <c r="J911" s="164"/>
      <c r="K911" s="164"/>
      <c r="L911" s="164"/>
      <c r="M911" s="164"/>
      <c r="N911" s="164"/>
      <c r="O911" s="164"/>
      <c r="P911" s="164"/>
      <c r="Q911" s="164"/>
      <c r="R911" s="164"/>
      <c r="S911" s="164"/>
    </row>
    <row r="912" spans="1:19" ht="14.5" x14ac:dyDescent="0.35">
      <c r="A912" s="164"/>
      <c r="B912" s="164"/>
      <c r="C912" s="164"/>
      <c r="D912" s="164"/>
      <c r="E912" s="164"/>
      <c r="F912" s="164"/>
      <c r="G912" s="164"/>
      <c r="H912" s="164"/>
      <c r="I912" s="164"/>
      <c r="J912" s="164"/>
      <c r="K912" s="164"/>
      <c r="L912" s="164"/>
      <c r="M912" s="164"/>
      <c r="N912" s="164"/>
      <c r="O912" s="164"/>
      <c r="P912" s="164"/>
      <c r="Q912" s="164"/>
      <c r="R912" s="164"/>
      <c r="S912" s="164"/>
    </row>
    <row r="913" spans="1:19" ht="14.5" x14ac:dyDescent="0.35">
      <c r="A913" s="164"/>
      <c r="B913" s="164"/>
      <c r="C913" s="164"/>
      <c r="D913" s="164"/>
      <c r="E913" s="164"/>
      <c r="F913" s="164"/>
      <c r="G913" s="164"/>
      <c r="H913" s="164"/>
      <c r="I913" s="164"/>
      <c r="J913" s="164"/>
      <c r="K913" s="164"/>
      <c r="L913" s="164"/>
      <c r="M913" s="164"/>
      <c r="N913" s="164"/>
      <c r="O913" s="164"/>
      <c r="P913" s="164"/>
      <c r="Q913" s="164"/>
      <c r="R913" s="164"/>
      <c r="S913" s="164"/>
    </row>
    <row r="914" spans="1:19" ht="14.5" x14ac:dyDescent="0.35">
      <c r="A914" s="164"/>
      <c r="B914" s="164"/>
      <c r="C914" s="164"/>
      <c r="D914" s="164"/>
      <c r="E914" s="164"/>
      <c r="F914" s="164"/>
      <c r="G914" s="164"/>
      <c r="H914" s="164"/>
      <c r="I914" s="164"/>
      <c r="J914" s="164"/>
      <c r="K914" s="164"/>
      <c r="L914" s="164"/>
      <c r="M914" s="164"/>
      <c r="N914" s="164"/>
      <c r="O914" s="164"/>
      <c r="P914" s="164"/>
      <c r="Q914" s="164"/>
      <c r="R914" s="164"/>
      <c r="S914" s="164"/>
    </row>
    <row r="915" spans="1:19" ht="14.5" x14ac:dyDescent="0.35">
      <c r="A915" s="164"/>
      <c r="B915" s="164"/>
      <c r="C915" s="164"/>
      <c r="D915" s="164"/>
      <c r="E915" s="164"/>
      <c r="F915" s="164"/>
      <c r="G915" s="164"/>
      <c r="H915" s="164"/>
      <c r="I915" s="164"/>
      <c r="J915" s="164"/>
      <c r="K915" s="164"/>
      <c r="L915" s="164"/>
      <c r="M915" s="164"/>
      <c r="N915" s="164"/>
      <c r="O915" s="164"/>
      <c r="P915" s="164"/>
      <c r="Q915" s="164"/>
      <c r="R915" s="164"/>
      <c r="S915" s="164"/>
    </row>
    <row r="916" spans="1:19" ht="14.5" x14ac:dyDescent="0.35">
      <c r="A916" s="164"/>
      <c r="B916" s="164"/>
      <c r="C916" s="164"/>
      <c r="D916" s="164"/>
      <c r="E916" s="164"/>
      <c r="F916" s="164"/>
      <c r="G916" s="164"/>
      <c r="H916" s="164"/>
      <c r="I916" s="164"/>
      <c r="J916" s="164"/>
      <c r="K916" s="164"/>
      <c r="L916" s="164"/>
      <c r="M916" s="164"/>
      <c r="N916" s="164"/>
      <c r="O916" s="164"/>
      <c r="P916" s="164"/>
      <c r="Q916" s="164"/>
      <c r="R916" s="164"/>
      <c r="S916" s="164"/>
    </row>
    <row r="917" spans="1:19" ht="14.5" x14ac:dyDescent="0.35">
      <c r="A917" s="164"/>
      <c r="B917" s="164"/>
      <c r="C917" s="164"/>
      <c r="D917" s="164"/>
      <c r="E917" s="164"/>
      <c r="F917" s="164"/>
      <c r="G917" s="164"/>
      <c r="H917" s="164"/>
      <c r="I917" s="164"/>
      <c r="J917" s="164"/>
      <c r="K917" s="164"/>
      <c r="L917" s="164"/>
      <c r="M917" s="164"/>
      <c r="N917" s="164"/>
      <c r="O917" s="164"/>
      <c r="P917" s="164"/>
      <c r="Q917" s="164"/>
      <c r="R917" s="164"/>
      <c r="S917" s="164"/>
    </row>
    <row r="918" spans="1:19" ht="14.5" x14ac:dyDescent="0.35">
      <c r="A918" s="164"/>
      <c r="B918" s="164"/>
      <c r="C918" s="164"/>
      <c r="D918" s="164"/>
      <c r="E918" s="164"/>
      <c r="F918" s="164"/>
      <c r="G918" s="164"/>
      <c r="H918" s="164"/>
      <c r="I918" s="164"/>
      <c r="J918" s="164"/>
      <c r="K918" s="164"/>
      <c r="L918" s="164"/>
      <c r="M918" s="164"/>
      <c r="N918" s="164"/>
      <c r="O918" s="164"/>
      <c r="P918" s="164"/>
      <c r="Q918" s="164"/>
      <c r="R918" s="164"/>
      <c r="S918" s="164"/>
    </row>
    <row r="919" spans="1:19" ht="14.5" x14ac:dyDescent="0.35">
      <c r="A919" s="164"/>
      <c r="B919" s="164"/>
      <c r="C919" s="164"/>
      <c r="D919" s="164"/>
      <c r="E919" s="164"/>
      <c r="F919" s="164"/>
      <c r="G919" s="164"/>
      <c r="H919" s="164"/>
      <c r="I919" s="164"/>
      <c r="J919" s="164"/>
      <c r="K919" s="164"/>
      <c r="L919" s="164"/>
      <c r="M919" s="164"/>
      <c r="N919" s="164"/>
      <c r="O919" s="164"/>
      <c r="P919" s="164"/>
      <c r="Q919" s="164"/>
      <c r="R919" s="164"/>
      <c r="S919" s="164"/>
    </row>
    <row r="920" spans="1:19" ht="14.5" x14ac:dyDescent="0.35">
      <c r="A920" s="164"/>
      <c r="B920" s="164"/>
      <c r="C920" s="164"/>
      <c r="D920" s="164"/>
      <c r="E920" s="164"/>
      <c r="F920" s="164"/>
      <c r="G920" s="164"/>
      <c r="H920" s="164"/>
      <c r="I920" s="164"/>
      <c r="J920" s="164"/>
      <c r="K920" s="164"/>
      <c r="L920" s="164"/>
      <c r="M920" s="164"/>
      <c r="N920" s="164"/>
      <c r="O920" s="164"/>
      <c r="P920" s="164"/>
      <c r="Q920" s="164"/>
      <c r="R920" s="164"/>
      <c r="S920" s="164"/>
    </row>
    <row r="921" spans="1:19" ht="14.5" x14ac:dyDescent="0.35">
      <c r="A921" s="164"/>
      <c r="B921" s="164"/>
      <c r="C921" s="164"/>
      <c r="D921" s="164"/>
      <c r="E921" s="164"/>
      <c r="F921" s="164"/>
      <c r="G921" s="164"/>
      <c r="H921" s="164"/>
      <c r="I921" s="164"/>
      <c r="J921" s="164"/>
      <c r="K921" s="164"/>
      <c r="L921" s="164"/>
      <c r="M921" s="164"/>
      <c r="N921" s="164"/>
      <c r="O921" s="164"/>
      <c r="P921" s="164"/>
      <c r="Q921" s="164"/>
      <c r="R921" s="164"/>
      <c r="S921" s="164"/>
    </row>
    <row r="922" spans="1:19" ht="14.5" x14ac:dyDescent="0.35">
      <c r="A922" s="164"/>
      <c r="B922" s="164"/>
      <c r="C922" s="164"/>
      <c r="D922" s="164"/>
      <c r="E922" s="164"/>
      <c r="F922" s="164"/>
      <c r="G922" s="164"/>
      <c r="H922" s="164"/>
      <c r="I922" s="164"/>
      <c r="J922" s="164"/>
      <c r="K922" s="164"/>
      <c r="L922" s="164"/>
      <c r="M922" s="164"/>
      <c r="N922" s="164"/>
      <c r="O922" s="164"/>
      <c r="P922" s="164"/>
      <c r="Q922" s="164"/>
      <c r="R922" s="164"/>
      <c r="S922" s="164"/>
    </row>
    <row r="923" spans="1:19" ht="14.5" x14ac:dyDescent="0.35">
      <c r="A923" s="164"/>
      <c r="B923" s="164"/>
      <c r="C923" s="164"/>
      <c r="D923" s="164"/>
      <c r="E923" s="164"/>
      <c r="F923" s="164"/>
      <c r="G923" s="164"/>
      <c r="H923" s="164"/>
      <c r="I923" s="164"/>
      <c r="J923" s="164"/>
      <c r="K923" s="164"/>
      <c r="L923" s="164"/>
      <c r="M923" s="164"/>
      <c r="N923" s="164"/>
      <c r="O923" s="164"/>
      <c r="P923" s="164"/>
      <c r="Q923" s="164"/>
      <c r="R923" s="164"/>
      <c r="S923" s="164"/>
    </row>
    <row r="924" spans="1:19" ht="14.5" x14ac:dyDescent="0.35">
      <c r="A924" s="164"/>
      <c r="B924" s="164"/>
      <c r="C924" s="164"/>
      <c r="D924" s="164"/>
      <c r="E924" s="164"/>
      <c r="F924" s="164"/>
      <c r="G924" s="164"/>
      <c r="H924" s="164"/>
      <c r="I924" s="164"/>
      <c r="J924" s="164"/>
      <c r="K924" s="164"/>
      <c r="L924" s="164"/>
      <c r="M924" s="164"/>
      <c r="N924" s="164"/>
      <c r="O924" s="164"/>
      <c r="P924" s="164"/>
      <c r="Q924" s="164"/>
      <c r="R924" s="164"/>
      <c r="S924" s="164"/>
    </row>
    <row r="925" spans="1:19" ht="14.5" x14ac:dyDescent="0.35">
      <c r="A925" s="164"/>
      <c r="B925" s="164"/>
      <c r="C925" s="164"/>
      <c r="D925" s="164"/>
      <c r="E925" s="164"/>
      <c r="F925" s="164"/>
      <c r="G925" s="164"/>
      <c r="H925" s="164"/>
      <c r="I925" s="164"/>
      <c r="J925" s="164"/>
      <c r="K925" s="164"/>
      <c r="L925" s="164"/>
      <c r="M925" s="164"/>
      <c r="N925" s="164"/>
      <c r="O925" s="164"/>
      <c r="P925" s="164"/>
      <c r="Q925" s="164"/>
      <c r="R925" s="164"/>
      <c r="S925" s="164"/>
    </row>
    <row r="926" spans="1:19" ht="14.5" x14ac:dyDescent="0.35">
      <c r="A926" s="164"/>
      <c r="B926" s="164"/>
      <c r="C926" s="164"/>
      <c r="D926" s="164"/>
      <c r="E926" s="164"/>
      <c r="F926" s="164"/>
      <c r="G926" s="164"/>
      <c r="H926" s="164"/>
      <c r="I926" s="164"/>
      <c r="J926" s="164"/>
      <c r="K926" s="164"/>
      <c r="L926" s="164"/>
      <c r="M926" s="164"/>
      <c r="N926" s="164"/>
      <c r="O926" s="164"/>
      <c r="P926" s="164"/>
      <c r="Q926" s="164"/>
      <c r="R926" s="164"/>
      <c r="S926" s="164"/>
    </row>
    <row r="927" spans="1:19" ht="14.5" x14ac:dyDescent="0.35">
      <c r="A927" s="164"/>
      <c r="B927" s="164"/>
      <c r="C927" s="164"/>
      <c r="D927" s="164"/>
      <c r="E927" s="164"/>
      <c r="F927" s="164"/>
      <c r="G927" s="164"/>
      <c r="H927" s="164"/>
      <c r="I927" s="164"/>
      <c r="J927" s="164"/>
      <c r="K927" s="164"/>
      <c r="L927" s="164"/>
      <c r="M927" s="164"/>
      <c r="N927" s="164"/>
      <c r="O927" s="164"/>
      <c r="P927" s="164"/>
      <c r="Q927" s="164"/>
      <c r="R927" s="164"/>
      <c r="S927" s="164"/>
    </row>
    <row r="928" spans="1:19" ht="14.5" x14ac:dyDescent="0.35">
      <c r="A928" s="164"/>
      <c r="B928" s="164"/>
      <c r="C928" s="164"/>
      <c r="D928" s="164"/>
      <c r="E928" s="164"/>
      <c r="F928" s="164"/>
      <c r="G928" s="164"/>
      <c r="H928" s="164"/>
      <c r="I928" s="164"/>
      <c r="J928" s="164"/>
      <c r="K928" s="164"/>
      <c r="L928" s="164"/>
      <c r="M928" s="164"/>
      <c r="N928" s="164"/>
      <c r="O928" s="164"/>
      <c r="P928" s="164"/>
      <c r="Q928" s="164"/>
      <c r="R928" s="164"/>
      <c r="S928" s="164"/>
    </row>
    <row r="929" spans="1:19" ht="14.5" x14ac:dyDescent="0.35">
      <c r="A929" s="164"/>
      <c r="B929" s="164"/>
      <c r="C929" s="164"/>
      <c r="D929" s="164"/>
      <c r="E929" s="164"/>
      <c r="F929" s="164"/>
      <c r="G929" s="164"/>
      <c r="H929" s="164"/>
      <c r="I929" s="164"/>
      <c r="J929" s="164"/>
      <c r="K929" s="164"/>
      <c r="L929" s="164"/>
      <c r="M929" s="164"/>
      <c r="N929" s="164"/>
      <c r="O929" s="164"/>
      <c r="P929" s="164"/>
      <c r="Q929" s="164"/>
      <c r="R929" s="164"/>
      <c r="S929" s="164"/>
    </row>
    <row r="930" spans="1:19" ht="14.5" x14ac:dyDescent="0.35">
      <c r="A930" s="164"/>
      <c r="B930" s="164"/>
      <c r="C930" s="164"/>
      <c r="D930" s="164"/>
      <c r="E930" s="164"/>
      <c r="F930" s="164"/>
      <c r="G930" s="164"/>
      <c r="H930" s="164"/>
      <c r="I930" s="164"/>
      <c r="J930" s="164"/>
      <c r="K930" s="164"/>
      <c r="L930" s="164"/>
      <c r="M930" s="164"/>
      <c r="N930" s="164"/>
      <c r="O930" s="164"/>
      <c r="P930" s="164"/>
      <c r="Q930" s="164"/>
      <c r="R930" s="164"/>
      <c r="S930" s="164"/>
    </row>
    <row r="931" spans="1:19" ht="14.5" x14ac:dyDescent="0.35">
      <c r="A931" s="164"/>
      <c r="B931" s="164"/>
      <c r="C931" s="164"/>
      <c r="D931" s="164"/>
      <c r="E931" s="164"/>
      <c r="F931" s="164"/>
      <c r="G931" s="164"/>
      <c r="H931" s="164"/>
      <c r="I931" s="164"/>
      <c r="J931" s="164"/>
      <c r="K931" s="164"/>
      <c r="L931" s="164"/>
      <c r="M931" s="164"/>
      <c r="N931" s="164"/>
      <c r="O931" s="164"/>
      <c r="P931" s="164"/>
      <c r="Q931" s="164"/>
      <c r="R931" s="164"/>
      <c r="S931" s="164"/>
    </row>
    <row r="932" spans="1:19" ht="14.5" x14ac:dyDescent="0.35">
      <c r="A932" s="164"/>
      <c r="B932" s="164"/>
      <c r="C932" s="164"/>
      <c r="D932" s="164"/>
      <c r="E932" s="164"/>
      <c r="F932" s="164"/>
      <c r="G932" s="164"/>
      <c r="H932" s="164"/>
      <c r="I932" s="164"/>
      <c r="J932" s="164"/>
      <c r="K932" s="164"/>
      <c r="L932" s="164"/>
      <c r="M932" s="164"/>
      <c r="N932" s="164"/>
      <c r="O932" s="164"/>
      <c r="P932" s="164"/>
      <c r="Q932" s="164"/>
      <c r="R932" s="164"/>
      <c r="S932" s="164"/>
    </row>
    <row r="933" spans="1:19" ht="14.5" x14ac:dyDescent="0.35">
      <c r="A933" s="164"/>
      <c r="B933" s="164"/>
      <c r="C933" s="164"/>
      <c r="D933" s="164"/>
      <c r="E933" s="164"/>
      <c r="F933" s="164"/>
      <c r="G933" s="164"/>
      <c r="H933" s="164"/>
      <c r="I933" s="164"/>
      <c r="J933" s="164"/>
      <c r="K933" s="164"/>
      <c r="L933" s="164"/>
      <c r="M933" s="164"/>
      <c r="N933" s="164"/>
      <c r="O933" s="164"/>
      <c r="P933" s="164"/>
      <c r="Q933" s="164"/>
      <c r="R933" s="164"/>
      <c r="S933" s="164"/>
    </row>
    <row r="934" spans="1:19" ht="14.5" x14ac:dyDescent="0.35">
      <c r="A934" s="164"/>
      <c r="B934" s="164"/>
      <c r="C934" s="164"/>
      <c r="D934" s="164"/>
      <c r="E934" s="164"/>
      <c r="F934" s="164"/>
      <c r="G934" s="164"/>
      <c r="H934" s="164"/>
      <c r="I934" s="164"/>
      <c r="J934" s="164"/>
      <c r="K934" s="164"/>
      <c r="L934" s="164"/>
      <c r="M934" s="164"/>
      <c r="N934" s="164"/>
      <c r="O934" s="164"/>
      <c r="P934" s="164"/>
      <c r="Q934" s="164"/>
      <c r="R934" s="164"/>
      <c r="S934" s="164"/>
    </row>
    <row r="935" spans="1:19" ht="14.5" x14ac:dyDescent="0.35">
      <c r="A935" s="164"/>
      <c r="B935" s="164"/>
      <c r="C935" s="164"/>
      <c r="D935" s="164"/>
      <c r="E935" s="164"/>
      <c r="F935" s="164"/>
      <c r="G935" s="164"/>
      <c r="H935" s="164"/>
      <c r="I935" s="164"/>
      <c r="J935" s="164"/>
      <c r="K935" s="164"/>
      <c r="L935" s="164"/>
      <c r="M935" s="164"/>
      <c r="N935" s="164"/>
      <c r="O935" s="164"/>
      <c r="P935" s="164"/>
      <c r="Q935" s="164"/>
      <c r="R935" s="164"/>
      <c r="S935" s="164"/>
    </row>
    <row r="936" spans="1:19" ht="14.5" x14ac:dyDescent="0.35">
      <c r="A936" s="164"/>
      <c r="B936" s="164"/>
      <c r="C936" s="164"/>
      <c r="D936" s="164"/>
      <c r="E936" s="164"/>
      <c r="F936" s="164"/>
      <c r="G936" s="164"/>
      <c r="H936" s="164"/>
      <c r="I936" s="164"/>
      <c r="J936" s="164"/>
      <c r="K936" s="164"/>
      <c r="L936" s="164"/>
      <c r="M936" s="164"/>
      <c r="N936" s="164"/>
      <c r="O936" s="164"/>
      <c r="P936" s="164"/>
      <c r="Q936" s="164"/>
      <c r="R936" s="164"/>
      <c r="S936" s="164"/>
    </row>
    <row r="937" spans="1:19" ht="14.5" x14ac:dyDescent="0.35">
      <c r="A937" s="164"/>
      <c r="B937" s="164"/>
      <c r="C937" s="164"/>
      <c r="D937" s="164"/>
      <c r="E937" s="164"/>
      <c r="F937" s="164"/>
      <c r="G937" s="164"/>
      <c r="H937" s="164"/>
      <c r="I937" s="164"/>
      <c r="J937" s="164"/>
      <c r="K937" s="164"/>
      <c r="L937" s="164"/>
      <c r="M937" s="164"/>
      <c r="N937" s="164"/>
      <c r="O937" s="164"/>
      <c r="P937" s="164"/>
      <c r="Q937" s="164"/>
      <c r="R937" s="164"/>
      <c r="S937" s="164"/>
    </row>
    <row r="938" spans="1:19" ht="14.5" x14ac:dyDescent="0.35">
      <c r="A938" s="164"/>
      <c r="B938" s="164"/>
      <c r="C938" s="164"/>
      <c r="D938" s="164"/>
      <c r="E938" s="164"/>
      <c r="F938" s="164"/>
      <c r="G938" s="164"/>
      <c r="H938" s="164"/>
      <c r="I938" s="164"/>
      <c r="J938" s="164"/>
      <c r="K938" s="164"/>
      <c r="L938" s="164"/>
      <c r="M938" s="164"/>
      <c r="N938" s="164"/>
      <c r="O938" s="164"/>
      <c r="P938" s="164"/>
      <c r="Q938" s="164"/>
      <c r="R938" s="164"/>
      <c r="S938" s="164"/>
    </row>
    <row r="939" spans="1:19" ht="14.5" x14ac:dyDescent="0.35">
      <c r="A939" s="164"/>
      <c r="B939" s="164"/>
      <c r="C939" s="164"/>
      <c r="D939" s="164"/>
      <c r="E939" s="164"/>
      <c r="F939" s="164"/>
      <c r="G939" s="164"/>
      <c r="H939" s="164"/>
      <c r="I939" s="164"/>
      <c r="J939" s="164"/>
      <c r="K939" s="164"/>
      <c r="L939" s="164"/>
      <c r="M939" s="164"/>
      <c r="N939" s="164"/>
      <c r="O939" s="164"/>
      <c r="P939" s="164"/>
      <c r="Q939" s="164"/>
      <c r="R939" s="164"/>
      <c r="S939" s="164"/>
    </row>
    <row r="940" spans="1:19" ht="14.5" x14ac:dyDescent="0.35">
      <c r="A940" s="164"/>
      <c r="B940" s="164"/>
      <c r="C940" s="164"/>
      <c r="D940" s="164"/>
      <c r="E940" s="164"/>
      <c r="F940" s="164"/>
      <c r="G940" s="164"/>
      <c r="H940" s="164"/>
      <c r="I940" s="164"/>
      <c r="J940" s="164"/>
      <c r="K940" s="164"/>
      <c r="L940" s="164"/>
      <c r="M940" s="164"/>
      <c r="N940" s="164"/>
      <c r="O940" s="164"/>
      <c r="P940" s="164"/>
      <c r="Q940" s="164"/>
      <c r="R940" s="164"/>
      <c r="S940" s="164"/>
    </row>
    <row r="941" spans="1:19" ht="14.5" x14ac:dyDescent="0.35">
      <c r="A941" s="164"/>
      <c r="B941" s="164"/>
      <c r="C941" s="164"/>
      <c r="D941" s="164"/>
      <c r="E941" s="164"/>
      <c r="F941" s="164"/>
      <c r="G941" s="164"/>
      <c r="H941" s="164"/>
      <c r="I941" s="164"/>
      <c r="J941" s="164"/>
      <c r="K941" s="164"/>
      <c r="L941" s="164"/>
      <c r="M941" s="164"/>
      <c r="N941" s="164"/>
      <c r="O941" s="164"/>
      <c r="P941" s="164"/>
      <c r="Q941" s="164"/>
      <c r="R941" s="164"/>
      <c r="S941" s="164"/>
    </row>
    <row r="942" spans="1:19" ht="14.5" x14ac:dyDescent="0.35">
      <c r="A942" s="164"/>
      <c r="B942" s="164"/>
      <c r="C942" s="164"/>
      <c r="D942" s="164"/>
      <c r="E942" s="164"/>
      <c r="F942" s="164"/>
      <c r="G942" s="164"/>
      <c r="H942" s="164"/>
      <c r="I942" s="164"/>
      <c r="J942" s="164"/>
      <c r="K942" s="164"/>
      <c r="L942" s="164"/>
      <c r="M942" s="164"/>
      <c r="N942" s="164"/>
      <c r="O942" s="164"/>
      <c r="P942" s="164"/>
      <c r="Q942" s="164"/>
      <c r="R942" s="164"/>
      <c r="S942" s="164"/>
    </row>
    <row r="943" spans="1:19" ht="14.5" x14ac:dyDescent="0.35">
      <c r="A943" s="164"/>
      <c r="B943" s="164"/>
      <c r="C943" s="164"/>
      <c r="D943" s="164"/>
      <c r="E943" s="164"/>
      <c r="F943" s="164"/>
      <c r="G943" s="164"/>
      <c r="H943" s="164"/>
      <c r="I943" s="164"/>
      <c r="J943" s="164"/>
      <c r="K943" s="164"/>
      <c r="L943" s="164"/>
      <c r="M943" s="164"/>
      <c r="N943" s="164"/>
      <c r="O943" s="164"/>
      <c r="P943" s="164"/>
      <c r="Q943" s="164"/>
      <c r="R943" s="164"/>
      <c r="S943" s="164"/>
    </row>
    <row r="944" spans="1:19" ht="14.5" x14ac:dyDescent="0.35">
      <c r="A944" s="164"/>
      <c r="B944" s="164"/>
      <c r="C944" s="164"/>
      <c r="D944" s="164"/>
      <c r="E944" s="164"/>
      <c r="F944" s="164"/>
      <c r="G944" s="164"/>
      <c r="H944" s="164"/>
      <c r="I944" s="164"/>
      <c r="J944" s="164"/>
      <c r="K944" s="164"/>
      <c r="L944" s="164"/>
      <c r="M944" s="164"/>
      <c r="N944" s="164"/>
      <c r="O944" s="164"/>
      <c r="P944" s="164"/>
      <c r="Q944" s="164"/>
      <c r="R944" s="164"/>
      <c r="S944" s="164"/>
    </row>
    <row r="945" spans="1:19" ht="14.5" x14ac:dyDescent="0.35">
      <c r="A945" s="164"/>
      <c r="B945" s="164"/>
      <c r="C945" s="164"/>
      <c r="D945" s="164"/>
      <c r="E945" s="164"/>
      <c r="F945" s="164"/>
      <c r="G945" s="164"/>
      <c r="H945" s="164"/>
      <c r="I945" s="164"/>
      <c r="J945" s="164"/>
      <c r="K945" s="164"/>
      <c r="L945" s="164"/>
      <c r="M945" s="164"/>
      <c r="N945" s="164"/>
      <c r="O945" s="164"/>
      <c r="P945" s="164"/>
      <c r="Q945" s="164"/>
      <c r="R945" s="164"/>
      <c r="S945" s="164"/>
    </row>
    <row r="946" spans="1:19" ht="14.5" x14ac:dyDescent="0.35">
      <c r="A946" s="164"/>
      <c r="B946" s="164"/>
      <c r="C946" s="164"/>
      <c r="D946" s="164"/>
      <c r="E946" s="164"/>
      <c r="F946" s="164"/>
      <c r="G946" s="164"/>
      <c r="H946" s="164"/>
      <c r="I946" s="164"/>
      <c r="J946" s="164"/>
      <c r="K946" s="164"/>
      <c r="L946" s="164"/>
      <c r="M946" s="164"/>
      <c r="N946" s="164"/>
      <c r="O946" s="164"/>
      <c r="P946" s="164"/>
      <c r="Q946" s="164"/>
      <c r="R946" s="164"/>
      <c r="S946" s="164"/>
    </row>
    <row r="947" spans="1:19" ht="14.5" x14ac:dyDescent="0.35">
      <c r="A947" s="164"/>
      <c r="B947" s="164"/>
      <c r="C947" s="164"/>
      <c r="D947" s="164"/>
      <c r="E947" s="164"/>
      <c r="F947" s="164"/>
      <c r="G947" s="164"/>
      <c r="H947" s="164"/>
      <c r="I947" s="164"/>
      <c r="J947" s="164"/>
      <c r="K947" s="164"/>
      <c r="L947" s="164"/>
      <c r="M947" s="164"/>
      <c r="N947" s="164"/>
      <c r="O947" s="164"/>
      <c r="P947" s="164"/>
      <c r="Q947" s="164"/>
      <c r="R947" s="164"/>
      <c r="S947" s="164"/>
    </row>
    <row r="948" spans="1:19" ht="14.5" x14ac:dyDescent="0.35">
      <c r="A948" s="164"/>
      <c r="B948" s="164"/>
      <c r="C948" s="164"/>
      <c r="D948" s="164"/>
      <c r="E948" s="164"/>
      <c r="F948" s="164"/>
      <c r="G948" s="164"/>
      <c r="H948" s="164"/>
      <c r="I948" s="164"/>
      <c r="J948" s="164"/>
      <c r="K948" s="164"/>
      <c r="L948" s="164"/>
      <c r="M948" s="164"/>
      <c r="N948" s="164"/>
      <c r="O948" s="164"/>
      <c r="P948" s="164"/>
      <c r="Q948" s="164"/>
      <c r="R948" s="164"/>
      <c r="S948" s="164"/>
    </row>
    <row r="949" spans="1:19" ht="14.5" x14ac:dyDescent="0.35">
      <c r="A949" s="164"/>
      <c r="B949" s="164"/>
      <c r="C949" s="164"/>
      <c r="D949" s="164"/>
      <c r="E949" s="164"/>
      <c r="F949" s="164"/>
      <c r="G949" s="164"/>
      <c r="H949" s="164"/>
      <c r="I949" s="164"/>
      <c r="J949" s="164"/>
      <c r="K949" s="164"/>
      <c r="L949" s="164"/>
      <c r="M949" s="164"/>
      <c r="N949" s="164"/>
      <c r="O949" s="164"/>
      <c r="P949" s="164"/>
      <c r="Q949" s="164"/>
      <c r="R949" s="164"/>
      <c r="S949" s="164"/>
    </row>
    <row r="950" spans="1:19" ht="14.5" x14ac:dyDescent="0.35">
      <c r="A950" s="164"/>
      <c r="B950" s="164"/>
      <c r="C950" s="164"/>
      <c r="D950" s="164"/>
      <c r="E950" s="164"/>
      <c r="F950" s="164"/>
      <c r="G950" s="164"/>
      <c r="H950" s="164"/>
      <c r="I950" s="164"/>
      <c r="J950" s="164"/>
      <c r="K950" s="164"/>
      <c r="L950" s="164"/>
      <c r="M950" s="164"/>
      <c r="N950" s="164"/>
      <c r="O950" s="164"/>
      <c r="P950" s="164"/>
      <c r="Q950" s="164"/>
      <c r="R950" s="164"/>
      <c r="S950" s="164"/>
    </row>
    <row r="951" spans="1:19" ht="14.5" x14ac:dyDescent="0.35">
      <c r="A951" s="164"/>
      <c r="B951" s="164"/>
      <c r="C951" s="164"/>
      <c r="D951" s="164"/>
      <c r="E951" s="164"/>
      <c r="F951" s="164"/>
      <c r="G951" s="164"/>
      <c r="H951" s="164"/>
      <c r="I951" s="164"/>
      <c r="J951" s="164"/>
      <c r="K951" s="164"/>
      <c r="L951" s="164"/>
      <c r="M951" s="164"/>
      <c r="N951" s="164"/>
      <c r="O951" s="164"/>
      <c r="P951" s="164"/>
      <c r="Q951" s="164"/>
      <c r="R951" s="164"/>
      <c r="S951" s="164"/>
    </row>
    <row r="952" spans="1:19" ht="14.5" x14ac:dyDescent="0.35">
      <c r="A952" s="164"/>
      <c r="B952" s="164"/>
      <c r="C952" s="164"/>
      <c r="D952" s="164"/>
      <c r="E952" s="164"/>
      <c r="F952" s="164"/>
      <c r="G952" s="164"/>
      <c r="H952" s="164"/>
      <c r="I952" s="164"/>
      <c r="J952" s="164"/>
      <c r="K952" s="164"/>
      <c r="L952" s="164"/>
      <c r="M952" s="164"/>
      <c r="N952" s="164"/>
      <c r="O952" s="164"/>
      <c r="P952" s="164"/>
      <c r="Q952" s="164"/>
      <c r="R952" s="164"/>
      <c r="S952" s="164"/>
    </row>
    <row r="953" spans="1:19" ht="14.5" x14ac:dyDescent="0.35">
      <c r="A953" s="164"/>
      <c r="B953" s="164"/>
      <c r="C953" s="164"/>
      <c r="D953" s="164"/>
      <c r="E953" s="164"/>
      <c r="F953" s="164"/>
      <c r="G953" s="164"/>
      <c r="H953" s="164"/>
      <c r="I953" s="164"/>
      <c r="J953" s="164"/>
      <c r="K953" s="164"/>
      <c r="L953" s="164"/>
      <c r="M953" s="164"/>
      <c r="N953" s="164"/>
      <c r="O953" s="164"/>
      <c r="P953" s="164"/>
      <c r="Q953" s="164"/>
      <c r="R953" s="164"/>
      <c r="S953" s="164"/>
    </row>
    <row r="954" spans="1:19" ht="14.5" x14ac:dyDescent="0.35">
      <c r="A954" s="164"/>
      <c r="B954" s="164"/>
      <c r="C954" s="164"/>
      <c r="D954" s="164"/>
      <c r="E954" s="164"/>
      <c r="F954" s="164"/>
      <c r="G954" s="164"/>
      <c r="H954" s="164"/>
      <c r="I954" s="164"/>
      <c r="J954" s="164"/>
      <c r="K954" s="164"/>
      <c r="L954" s="164"/>
      <c r="M954" s="164"/>
      <c r="N954" s="164"/>
      <c r="O954" s="164"/>
      <c r="P954" s="164"/>
      <c r="Q954" s="164"/>
      <c r="R954" s="164"/>
      <c r="S954" s="164"/>
    </row>
    <row r="955" spans="1:19" ht="14.5" x14ac:dyDescent="0.35">
      <c r="A955" s="164"/>
      <c r="B955" s="164"/>
      <c r="C955" s="164"/>
      <c r="D955" s="164"/>
      <c r="E955" s="164"/>
      <c r="F955" s="164"/>
      <c r="G955" s="164"/>
      <c r="H955" s="164"/>
      <c r="I955" s="164"/>
      <c r="J955" s="164"/>
      <c r="K955" s="164"/>
      <c r="L955" s="164"/>
      <c r="M955" s="164"/>
      <c r="N955" s="164"/>
      <c r="O955" s="164"/>
      <c r="P955" s="164"/>
      <c r="Q955" s="164"/>
      <c r="R955" s="164"/>
      <c r="S955" s="164"/>
    </row>
    <row r="956" spans="1:19" ht="14.5" x14ac:dyDescent="0.35">
      <c r="A956" s="164"/>
      <c r="B956" s="164"/>
      <c r="C956" s="164"/>
      <c r="D956" s="164"/>
      <c r="E956" s="164"/>
      <c r="F956" s="164"/>
      <c r="G956" s="164"/>
      <c r="H956" s="164"/>
      <c r="I956" s="164"/>
      <c r="J956" s="164"/>
      <c r="K956" s="164"/>
      <c r="L956" s="164"/>
      <c r="M956" s="164"/>
      <c r="N956" s="164"/>
      <c r="O956" s="164"/>
      <c r="P956" s="164"/>
      <c r="Q956" s="164"/>
      <c r="R956" s="164"/>
      <c r="S956" s="164"/>
    </row>
    <row r="957" spans="1:19" ht="14.5" x14ac:dyDescent="0.35">
      <c r="A957" s="164"/>
      <c r="B957" s="164"/>
      <c r="C957" s="164"/>
      <c r="D957" s="164"/>
      <c r="E957" s="164"/>
      <c r="F957" s="164"/>
      <c r="G957" s="164"/>
      <c r="H957" s="164"/>
      <c r="I957" s="164"/>
      <c r="J957" s="164"/>
      <c r="K957" s="164"/>
      <c r="L957" s="164"/>
      <c r="M957" s="164"/>
      <c r="N957" s="164"/>
      <c r="O957" s="164"/>
      <c r="P957" s="164"/>
      <c r="Q957" s="164"/>
      <c r="R957" s="164"/>
      <c r="S957" s="164"/>
    </row>
    <row r="958" spans="1:19" ht="14.5" x14ac:dyDescent="0.35">
      <c r="A958" s="164"/>
      <c r="B958" s="164"/>
      <c r="C958" s="164"/>
      <c r="D958" s="164"/>
      <c r="E958" s="164"/>
      <c r="F958" s="164"/>
      <c r="G958" s="164"/>
      <c r="H958" s="164"/>
      <c r="I958" s="164"/>
      <c r="J958" s="164"/>
      <c r="K958" s="164"/>
      <c r="L958" s="164"/>
      <c r="M958" s="164"/>
      <c r="N958" s="164"/>
      <c r="O958" s="164"/>
      <c r="P958" s="164"/>
      <c r="Q958" s="164"/>
      <c r="R958" s="164"/>
      <c r="S958" s="164"/>
    </row>
    <row r="959" spans="1:19" ht="14.5" x14ac:dyDescent="0.35">
      <c r="A959" s="164"/>
      <c r="B959" s="164"/>
      <c r="C959" s="164"/>
      <c r="D959" s="164"/>
      <c r="E959" s="164"/>
      <c r="F959" s="164"/>
      <c r="G959" s="164"/>
      <c r="H959" s="164"/>
      <c r="I959" s="164"/>
      <c r="J959" s="164"/>
      <c r="K959" s="164"/>
      <c r="L959" s="164"/>
      <c r="M959" s="164"/>
      <c r="N959" s="164"/>
      <c r="O959" s="164"/>
      <c r="P959" s="164"/>
      <c r="Q959" s="164"/>
      <c r="R959" s="164"/>
      <c r="S959" s="164"/>
    </row>
    <row r="960" spans="1:19" ht="14.5" x14ac:dyDescent="0.35">
      <c r="A960" s="164"/>
      <c r="B960" s="164"/>
      <c r="C960" s="164"/>
      <c r="D960" s="164"/>
      <c r="E960" s="164"/>
      <c r="F960" s="164"/>
      <c r="G960" s="164"/>
      <c r="H960" s="164"/>
      <c r="I960" s="164"/>
      <c r="J960" s="164"/>
      <c r="K960" s="164"/>
      <c r="L960" s="164"/>
      <c r="M960" s="164"/>
      <c r="N960" s="164"/>
      <c r="O960" s="164"/>
      <c r="P960" s="164"/>
      <c r="Q960" s="164"/>
      <c r="R960" s="164"/>
      <c r="S960" s="164"/>
    </row>
    <row r="961" spans="1:19" ht="14.5" x14ac:dyDescent="0.35">
      <c r="A961" s="164"/>
      <c r="B961" s="164"/>
      <c r="C961" s="164"/>
      <c r="D961" s="164"/>
      <c r="E961" s="164"/>
      <c r="F961" s="164"/>
      <c r="G961" s="164"/>
      <c r="H961" s="164"/>
      <c r="I961" s="164"/>
      <c r="J961" s="164"/>
      <c r="K961" s="164"/>
      <c r="L961" s="164"/>
      <c r="M961" s="164"/>
      <c r="N961" s="164"/>
      <c r="O961" s="164"/>
      <c r="P961" s="164"/>
      <c r="Q961" s="164"/>
      <c r="R961" s="164"/>
      <c r="S961" s="164"/>
    </row>
    <row r="962" spans="1:19" ht="14.5" x14ac:dyDescent="0.35">
      <c r="A962" s="164"/>
      <c r="B962" s="164"/>
      <c r="C962" s="164"/>
      <c r="D962" s="164"/>
      <c r="E962" s="164"/>
      <c r="F962" s="164"/>
      <c r="G962" s="164"/>
      <c r="H962" s="164"/>
      <c r="I962" s="164"/>
      <c r="J962" s="164"/>
      <c r="K962" s="164"/>
      <c r="L962" s="164"/>
      <c r="M962" s="164"/>
      <c r="N962" s="164"/>
      <c r="O962" s="164"/>
      <c r="P962" s="164"/>
      <c r="Q962" s="164"/>
      <c r="R962" s="164"/>
      <c r="S962" s="164"/>
    </row>
    <row r="963" spans="1:19" ht="14.5" x14ac:dyDescent="0.35">
      <c r="A963" s="164"/>
      <c r="B963" s="164"/>
      <c r="C963" s="164"/>
      <c r="D963" s="164"/>
      <c r="E963" s="164"/>
      <c r="F963" s="164"/>
      <c r="G963" s="164"/>
      <c r="H963" s="164"/>
      <c r="I963" s="164"/>
      <c r="J963" s="164"/>
      <c r="K963" s="164"/>
      <c r="L963" s="164"/>
      <c r="M963" s="164"/>
      <c r="N963" s="164"/>
      <c r="O963" s="164"/>
      <c r="P963" s="164"/>
      <c r="Q963" s="164"/>
      <c r="R963" s="164"/>
      <c r="S963" s="164"/>
    </row>
    <row r="964" spans="1:19" ht="14.5" x14ac:dyDescent="0.35">
      <c r="A964" s="164"/>
      <c r="B964" s="164"/>
      <c r="C964" s="164"/>
      <c r="D964" s="164"/>
      <c r="E964" s="164"/>
      <c r="F964" s="164"/>
      <c r="G964" s="164"/>
      <c r="H964" s="164"/>
      <c r="I964" s="164"/>
      <c r="J964" s="164"/>
      <c r="K964" s="164"/>
      <c r="L964" s="164"/>
      <c r="M964" s="164"/>
      <c r="N964" s="164"/>
      <c r="O964" s="164"/>
      <c r="P964" s="164"/>
      <c r="Q964" s="164"/>
      <c r="R964" s="164"/>
      <c r="S964" s="164"/>
    </row>
    <row r="965" spans="1:19" ht="14.5" x14ac:dyDescent="0.35">
      <c r="A965" s="164"/>
      <c r="B965" s="164"/>
      <c r="C965" s="164"/>
      <c r="D965" s="164"/>
      <c r="E965" s="164"/>
      <c r="F965" s="164"/>
      <c r="G965" s="164"/>
      <c r="H965" s="164"/>
      <c r="I965" s="164"/>
      <c r="J965" s="164"/>
      <c r="K965" s="164"/>
      <c r="L965" s="164"/>
      <c r="M965" s="164"/>
      <c r="N965" s="164"/>
      <c r="O965" s="164"/>
      <c r="P965" s="164"/>
      <c r="Q965" s="164"/>
      <c r="R965" s="164"/>
      <c r="S965" s="164"/>
    </row>
    <row r="966" spans="1:19" ht="14.5" x14ac:dyDescent="0.35">
      <c r="A966" s="164"/>
      <c r="B966" s="164"/>
      <c r="C966" s="164"/>
      <c r="D966" s="164"/>
      <c r="E966" s="164"/>
      <c r="F966" s="164"/>
      <c r="G966" s="164"/>
      <c r="H966" s="164"/>
      <c r="I966" s="164"/>
      <c r="J966" s="164"/>
      <c r="K966" s="164"/>
      <c r="L966" s="164"/>
      <c r="M966" s="164"/>
      <c r="N966" s="164"/>
      <c r="O966" s="164"/>
      <c r="P966" s="164"/>
      <c r="Q966" s="164"/>
      <c r="R966" s="164"/>
      <c r="S966" s="164"/>
    </row>
    <row r="967" spans="1:19" ht="14.5" x14ac:dyDescent="0.35">
      <c r="A967" s="164"/>
      <c r="B967" s="164"/>
      <c r="C967" s="164"/>
      <c r="D967" s="164"/>
      <c r="E967" s="164"/>
      <c r="F967" s="164"/>
      <c r="G967" s="164"/>
      <c r="H967" s="164"/>
      <c r="I967" s="164"/>
      <c r="J967" s="164"/>
      <c r="K967" s="164"/>
      <c r="L967" s="164"/>
      <c r="M967" s="164"/>
      <c r="N967" s="164"/>
      <c r="O967" s="164"/>
      <c r="P967" s="164"/>
      <c r="Q967" s="164"/>
      <c r="R967" s="164"/>
      <c r="S967" s="164"/>
    </row>
    <row r="968" spans="1:19" ht="14.5" x14ac:dyDescent="0.35">
      <c r="A968" s="164"/>
      <c r="B968" s="164"/>
      <c r="C968" s="164"/>
      <c r="D968" s="164"/>
      <c r="E968" s="164"/>
      <c r="F968" s="164"/>
      <c r="G968" s="164"/>
      <c r="H968" s="164"/>
      <c r="I968" s="164"/>
      <c r="J968" s="164"/>
      <c r="K968" s="164"/>
      <c r="L968" s="164"/>
      <c r="M968" s="164"/>
      <c r="N968" s="164"/>
      <c r="O968" s="164"/>
      <c r="P968" s="164"/>
      <c r="Q968" s="164"/>
      <c r="R968" s="164"/>
      <c r="S968" s="164"/>
    </row>
    <row r="969" spans="1:19" ht="14.5" x14ac:dyDescent="0.35">
      <c r="A969" s="164"/>
      <c r="B969" s="164"/>
      <c r="C969" s="164"/>
      <c r="D969" s="164"/>
      <c r="E969" s="164"/>
      <c r="F969" s="164"/>
      <c r="G969" s="164"/>
      <c r="H969" s="164"/>
      <c r="I969" s="164"/>
      <c r="J969" s="164"/>
      <c r="K969" s="164"/>
      <c r="L969" s="164"/>
      <c r="M969" s="164"/>
      <c r="N969" s="164"/>
      <c r="O969" s="164"/>
      <c r="P969" s="164"/>
      <c r="Q969" s="164"/>
      <c r="R969" s="164"/>
      <c r="S969" s="164"/>
    </row>
    <row r="970" spans="1:19" ht="14.5" x14ac:dyDescent="0.35">
      <c r="A970" s="164"/>
      <c r="B970" s="164"/>
      <c r="C970" s="164"/>
      <c r="D970" s="164"/>
      <c r="E970" s="164"/>
      <c r="F970" s="164"/>
      <c r="G970" s="164"/>
      <c r="H970" s="164"/>
      <c r="I970" s="164"/>
      <c r="J970" s="164"/>
      <c r="K970" s="164"/>
      <c r="L970" s="164"/>
      <c r="M970" s="164"/>
      <c r="N970" s="164"/>
      <c r="O970" s="164"/>
      <c r="P970" s="164"/>
      <c r="Q970" s="164"/>
      <c r="R970" s="164"/>
      <c r="S970" s="164"/>
    </row>
    <row r="971" spans="1:19" ht="14.5" x14ac:dyDescent="0.35">
      <c r="A971" s="164"/>
      <c r="B971" s="164"/>
      <c r="C971" s="164"/>
      <c r="D971" s="164"/>
      <c r="E971" s="164"/>
      <c r="F971" s="164"/>
      <c r="G971" s="164"/>
      <c r="H971" s="164"/>
      <c r="I971" s="164"/>
      <c r="J971" s="164"/>
      <c r="K971" s="164"/>
      <c r="L971" s="164"/>
      <c r="M971" s="164"/>
      <c r="N971" s="164"/>
      <c r="O971" s="164"/>
      <c r="P971" s="164"/>
      <c r="Q971" s="164"/>
      <c r="R971" s="164"/>
      <c r="S971" s="164"/>
    </row>
    <row r="972" spans="1:19" ht="14.5" x14ac:dyDescent="0.35">
      <c r="A972" s="164"/>
      <c r="B972" s="164"/>
      <c r="C972" s="164"/>
      <c r="D972" s="164"/>
      <c r="E972" s="164"/>
      <c r="F972" s="164"/>
      <c r="G972" s="164"/>
      <c r="H972" s="164"/>
      <c r="I972" s="164"/>
      <c r="J972" s="164"/>
      <c r="K972" s="164"/>
      <c r="L972" s="164"/>
      <c r="M972" s="164"/>
      <c r="N972" s="164"/>
      <c r="O972" s="164"/>
      <c r="P972" s="164"/>
      <c r="Q972" s="164"/>
      <c r="R972" s="164"/>
      <c r="S972" s="164"/>
    </row>
    <row r="973" spans="1:19" ht="14.5" x14ac:dyDescent="0.35">
      <c r="A973" s="164"/>
      <c r="B973" s="164"/>
      <c r="C973" s="164"/>
      <c r="D973" s="164"/>
      <c r="E973" s="164"/>
      <c r="F973" s="164"/>
      <c r="G973" s="164"/>
      <c r="H973" s="164"/>
      <c r="I973" s="164"/>
      <c r="J973" s="164"/>
      <c r="K973" s="164"/>
      <c r="L973" s="164"/>
      <c r="M973" s="164"/>
      <c r="N973" s="164"/>
      <c r="O973" s="164"/>
      <c r="P973" s="164"/>
      <c r="Q973" s="164"/>
      <c r="R973" s="164"/>
      <c r="S973" s="164"/>
    </row>
    <row r="974" spans="1:19" ht="14.5" x14ac:dyDescent="0.35">
      <c r="A974" s="164"/>
      <c r="B974" s="164"/>
      <c r="C974" s="164"/>
      <c r="D974" s="164"/>
      <c r="E974" s="164"/>
      <c r="F974" s="164"/>
      <c r="G974" s="164"/>
      <c r="H974" s="164"/>
      <c r="I974" s="164"/>
      <c r="J974" s="164"/>
      <c r="K974" s="164"/>
      <c r="L974" s="164"/>
      <c r="M974" s="164"/>
      <c r="N974" s="164"/>
      <c r="O974" s="164"/>
      <c r="P974" s="164"/>
      <c r="Q974" s="164"/>
      <c r="R974" s="164"/>
      <c r="S974" s="164"/>
    </row>
    <row r="975" spans="1:19" ht="14.5" x14ac:dyDescent="0.35">
      <c r="A975" s="164"/>
      <c r="B975" s="164"/>
      <c r="C975" s="164"/>
      <c r="D975" s="164"/>
      <c r="E975" s="164"/>
      <c r="F975" s="164"/>
      <c r="G975" s="164"/>
      <c r="H975" s="164"/>
      <c r="I975" s="164"/>
      <c r="J975" s="164"/>
      <c r="K975" s="164"/>
      <c r="L975" s="164"/>
      <c r="M975" s="164"/>
      <c r="N975" s="164"/>
      <c r="O975" s="164"/>
      <c r="P975" s="164"/>
      <c r="Q975" s="164"/>
      <c r="R975" s="164"/>
      <c r="S975" s="164"/>
    </row>
    <row r="976" spans="1:19" ht="14.5" x14ac:dyDescent="0.35">
      <c r="A976" s="164"/>
      <c r="B976" s="164"/>
      <c r="C976" s="164"/>
      <c r="D976" s="164"/>
      <c r="E976" s="164"/>
      <c r="F976" s="164"/>
      <c r="G976" s="164"/>
      <c r="H976" s="164"/>
      <c r="I976" s="164"/>
      <c r="J976" s="164"/>
      <c r="K976" s="164"/>
      <c r="L976" s="164"/>
      <c r="M976" s="164"/>
      <c r="N976" s="164"/>
      <c r="O976" s="164"/>
      <c r="P976" s="164"/>
      <c r="Q976" s="164"/>
      <c r="R976" s="164"/>
      <c r="S976" s="164"/>
    </row>
    <row r="977" spans="1:19" ht="14.5" x14ac:dyDescent="0.35">
      <c r="A977" s="164"/>
      <c r="B977" s="164"/>
      <c r="C977" s="164"/>
      <c r="D977" s="164"/>
      <c r="E977" s="164"/>
      <c r="F977" s="164"/>
      <c r="G977" s="164"/>
      <c r="H977" s="164"/>
      <c r="I977" s="164"/>
      <c r="J977" s="164"/>
      <c r="K977" s="164"/>
      <c r="L977" s="164"/>
      <c r="M977" s="164"/>
      <c r="N977" s="164"/>
      <c r="O977" s="164"/>
      <c r="P977" s="164"/>
      <c r="Q977" s="164"/>
      <c r="R977" s="164"/>
      <c r="S977" s="164"/>
    </row>
    <row r="978" spans="1:19" ht="14.5" x14ac:dyDescent="0.35">
      <c r="A978" s="164"/>
      <c r="B978" s="164"/>
      <c r="C978" s="164"/>
      <c r="D978" s="164"/>
      <c r="E978" s="164"/>
      <c r="F978" s="164"/>
      <c r="G978" s="164"/>
      <c r="H978" s="164"/>
      <c r="I978" s="164"/>
      <c r="J978" s="164"/>
      <c r="K978" s="164"/>
      <c r="L978" s="164"/>
      <c r="M978" s="164"/>
      <c r="N978" s="164"/>
      <c r="O978" s="164"/>
      <c r="P978" s="164"/>
      <c r="Q978" s="164"/>
      <c r="R978" s="164"/>
      <c r="S978" s="164"/>
    </row>
    <row r="979" spans="1:19" ht="14.5" x14ac:dyDescent="0.35">
      <c r="A979" s="164"/>
      <c r="B979" s="164"/>
      <c r="C979" s="164"/>
      <c r="D979" s="164"/>
      <c r="E979" s="164"/>
      <c r="F979" s="164"/>
      <c r="G979" s="164"/>
      <c r="H979" s="164"/>
      <c r="I979" s="164"/>
      <c r="J979" s="164"/>
      <c r="K979" s="164"/>
      <c r="L979" s="164"/>
      <c r="M979" s="164"/>
      <c r="N979" s="164"/>
      <c r="O979" s="164"/>
      <c r="P979" s="164"/>
      <c r="Q979" s="164"/>
      <c r="R979" s="164"/>
      <c r="S979" s="164"/>
    </row>
    <row r="980" spans="1:19" ht="14.5" x14ac:dyDescent="0.35">
      <c r="A980" s="164"/>
      <c r="B980" s="164"/>
      <c r="C980" s="164"/>
      <c r="D980" s="164"/>
      <c r="E980" s="164"/>
      <c r="F980" s="164"/>
      <c r="G980" s="164"/>
      <c r="H980" s="164"/>
      <c r="I980" s="164"/>
      <c r="J980" s="164"/>
      <c r="K980" s="164"/>
      <c r="L980" s="164"/>
      <c r="M980" s="164"/>
      <c r="N980" s="164"/>
      <c r="O980" s="164"/>
      <c r="P980" s="164"/>
      <c r="Q980" s="164"/>
      <c r="R980" s="164"/>
      <c r="S980" s="164"/>
    </row>
    <row r="981" spans="1:19" ht="14.5" x14ac:dyDescent="0.35">
      <c r="A981" s="164"/>
      <c r="B981" s="164"/>
      <c r="C981" s="164"/>
      <c r="D981" s="164"/>
      <c r="E981" s="164"/>
      <c r="F981" s="164"/>
      <c r="G981" s="164"/>
      <c r="H981" s="164"/>
      <c r="I981" s="164"/>
      <c r="J981" s="164"/>
      <c r="K981" s="164"/>
      <c r="L981" s="164"/>
      <c r="M981" s="164"/>
      <c r="N981" s="164"/>
      <c r="O981" s="164"/>
      <c r="P981" s="164"/>
      <c r="Q981" s="164"/>
      <c r="R981" s="164"/>
      <c r="S981" s="164"/>
    </row>
    <row r="982" spans="1:19" ht="14.5" x14ac:dyDescent="0.35">
      <c r="A982" s="164"/>
      <c r="B982" s="164"/>
      <c r="C982" s="164"/>
      <c r="D982" s="164"/>
      <c r="E982" s="164"/>
      <c r="F982" s="164"/>
      <c r="G982" s="164"/>
      <c r="H982" s="164"/>
      <c r="I982" s="164"/>
      <c r="J982" s="164"/>
      <c r="K982" s="164"/>
      <c r="L982" s="164"/>
      <c r="M982" s="164"/>
      <c r="N982" s="164"/>
      <c r="O982" s="164"/>
      <c r="P982" s="164"/>
      <c r="Q982" s="164"/>
      <c r="R982" s="164"/>
      <c r="S982" s="164"/>
    </row>
    <row r="983" spans="1:19" ht="14.5" x14ac:dyDescent="0.35">
      <c r="A983" s="164"/>
      <c r="B983" s="164"/>
      <c r="C983" s="164"/>
      <c r="D983" s="164"/>
      <c r="E983" s="164"/>
      <c r="F983" s="164"/>
      <c r="G983" s="164"/>
      <c r="H983" s="164"/>
      <c r="I983" s="164"/>
      <c r="J983" s="164"/>
      <c r="K983" s="164"/>
      <c r="L983" s="164"/>
      <c r="M983" s="164"/>
      <c r="N983" s="164"/>
      <c r="O983" s="164"/>
      <c r="P983" s="164"/>
      <c r="Q983" s="164"/>
      <c r="R983" s="164"/>
      <c r="S983" s="164"/>
    </row>
    <row r="984" spans="1:19" ht="14.5" x14ac:dyDescent="0.35">
      <c r="A984" s="164"/>
      <c r="B984" s="164"/>
      <c r="C984" s="164"/>
      <c r="D984" s="164"/>
      <c r="E984" s="164"/>
      <c r="F984" s="164"/>
      <c r="G984" s="164"/>
      <c r="H984" s="164"/>
      <c r="I984" s="164"/>
      <c r="J984" s="164"/>
      <c r="K984" s="164"/>
      <c r="L984" s="164"/>
      <c r="M984" s="164"/>
      <c r="N984" s="164"/>
      <c r="O984" s="164"/>
      <c r="P984" s="164"/>
      <c r="Q984" s="164"/>
      <c r="R984" s="164"/>
      <c r="S984" s="164"/>
    </row>
    <row r="985" spans="1:19" ht="14.5" x14ac:dyDescent="0.35">
      <c r="A985" s="164"/>
      <c r="B985" s="164"/>
      <c r="C985" s="164"/>
      <c r="D985" s="164"/>
      <c r="E985" s="164"/>
      <c r="F985" s="164"/>
      <c r="G985" s="164"/>
      <c r="H985" s="164"/>
      <c r="I985" s="164"/>
      <c r="J985" s="164"/>
      <c r="K985" s="164"/>
      <c r="L985" s="164"/>
      <c r="M985" s="164"/>
      <c r="N985" s="164"/>
      <c r="O985" s="164"/>
      <c r="P985" s="164"/>
      <c r="Q985" s="164"/>
      <c r="R985" s="164"/>
      <c r="S985" s="164"/>
    </row>
    <row r="986" spans="1:19" ht="14.5" x14ac:dyDescent="0.35">
      <c r="A986" s="164"/>
      <c r="B986" s="164"/>
      <c r="C986" s="164"/>
      <c r="D986" s="164"/>
      <c r="E986" s="164"/>
      <c r="F986" s="164"/>
      <c r="G986" s="164"/>
      <c r="H986" s="164"/>
      <c r="I986" s="164"/>
      <c r="J986" s="164"/>
      <c r="K986" s="164"/>
      <c r="L986" s="164"/>
      <c r="M986" s="164"/>
      <c r="N986" s="164"/>
      <c r="O986" s="164"/>
      <c r="P986" s="164"/>
      <c r="Q986" s="164"/>
      <c r="R986" s="164"/>
      <c r="S986" s="164"/>
    </row>
    <row r="987" spans="1:19" ht="14.5" x14ac:dyDescent="0.35">
      <c r="A987" s="164"/>
      <c r="B987" s="164"/>
      <c r="C987" s="164"/>
      <c r="D987" s="164"/>
      <c r="E987" s="164"/>
      <c r="F987" s="164"/>
      <c r="G987" s="164"/>
      <c r="H987" s="164"/>
      <c r="I987" s="164"/>
      <c r="J987" s="164"/>
      <c r="K987" s="164"/>
      <c r="L987" s="164"/>
      <c r="M987" s="164"/>
      <c r="N987" s="164"/>
      <c r="O987" s="164"/>
      <c r="P987" s="164"/>
      <c r="Q987" s="164"/>
      <c r="R987" s="164"/>
      <c r="S987" s="164"/>
    </row>
    <row r="988" spans="1:19" ht="14.5" x14ac:dyDescent="0.35">
      <c r="A988" s="164"/>
      <c r="B988" s="164"/>
      <c r="C988" s="164"/>
      <c r="D988" s="164"/>
      <c r="E988" s="164"/>
      <c r="F988" s="164"/>
      <c r="G988" s="164"/>
      <c r="H988" s="164"/>
      <c r="I988" s="164"/>
      <c r="J988" s="164"/>
      <c r="K988" s="164"/>
      <c r="L988" s="164"/>
      <c r="M988" s="164"/>
      <c r="N988" s="164"/>
      <c r="O988" s="164"/>
      <c r="P988" s="164"/>
      <c r="Q988" s="164"/>
      <c r="R988" s="164"/>
      <c r="S988" s="164"/>
    </row>
    <row r="989" spans="1:19" ht="14.5" x14ac:dyDescent="0.35">
      <c r="A989" s="164"/>
      <c r="B989" s="164"/>
      <c r="C989" s="164"/>
      <c r="D989" s="164"/>
      <c r="E989" s="164"/>
      <c r="F989" s="164"/>
      <c r="G989" s="164"/>
      <c r="H989" s="164"/>
      <c r="I989" s="164"/>
      <c r="J989" s="164"/>
      <c r="K989" s="164"/>
      <c r="L989" s="164"/>
      <c r="M989" s="164"/>
      <c r="N989" s="164"/>
      <c r="O989" s="164"/>
      <c r="P989" s="164"/>
      <c r="Q989" s="164"/>
      <c r="R989" s="164"/>
      <c r="S989" s="164"/>
    </row>
    <row r="990" spans="1:19" ht="14.5" x14ac:dyDescent="0.35">
      <c r="A990" s="164"/>
      <c r="B990" s="164"/>
      <c r="C990" s="164"/>
      <c r="D990" s="164"/>
      <c r="E990" s="164"/>
      <c r="F990" s="164"/>
      <c r="G990" s="164"/>
      <c r="H990" s="164"/>
      <c r="I990" s="164"/>
      <c r="J990" s="164"/>
      <c r="K990" s="164"/>
      <c r="L990" s="164"/>
      <c r="M990" s="164"/>
      <c r="N990" s="164"/>
      <c r="O990" s="164"/>
      <c r="P990" s="164"/>
      <c r="Q990" s="164"/>
      <c r="R990" s="164"/>
      <c r="S990" s="164"/>
    </row>
    <row r="991" spans="1:19" ht="14.5" x14ac:dyDescent="0.35">
      <c r="A991" s="164"/>
      <c r="B991" s="164"/>
      <c r="C991" s="164"/>
      <c r="D991" s="164"/>
      <c r="E991" s="164"/>
      <c r="F991" s="164"/>
      <c r="G991" s="164"/>
      <c r="H991" s="164"/>
      <c r="I991" s="164"/>
      <c r="J991" s="164"/>
      <c r="K991" s="164"/>
      <c r="L991" s="164"/>
      <c r="M991" s="164"/>
      <c r="N991" s="164"/>
      <c r="O991" s="164"/>
      <c r="P991" s="164"/>
      <c r="Q991" s="164"/>
      <c r="R991" s="164"/>
      <c r="S991" s="164"/>
    </row>
    <row r="992" spans="1:19" ht="14.5" x14ac:dyDescent="0.35">
      <c r="A992" s="164"/>
      <c r="B992" s="164"/>
      <c r="C992" s="164"/>
      <c r="D992" s="164"/>
      <c r="E992" s="164"/>
      <c r="F992" s="164"/>
      <c r="G992" s="164"/>
      <c r="H992" s="164"/>
      <c r="I992" s="164"/>
      <c r="J992" s="164"/>
      <c r="K992" s="164"/>
      <c r="L992" s="164"/>
      <c r="M992" s="164"/>
      <c r="N992" s="164"/>
      <c r="O992" s="164"/>
      <c r="P992" s="164"/>
      <c r="Q992" s="164"/>
      <c r="R992" s="164"/>
      <c r="S992" s="164"/>
    </row>
    <row r="993" spans="1:19" ht="14.5" x14ac:dyDescent="0.35">
      <c r="A993" s="164"/>
      <c r="B993" s="164"/>
      <c r="C993" s="164"/>
      <c r="D993" s="164"/>
      <c r="E993" s="164"/>
      <c r="F993" s="164"/>
      <c r="G993" s="164"/>
      <c r="H993" s="164"/>
      <c r="I993" s="164"/>
      <c r="J993" s="164"/>
      <c r="K993" s="164"/>
      <c r="L993" s="164"/>
      <c r="M993" s="164"/>
      <c r="N993" s="164"/>
      <c r="O993" s="164"/>
      <c r="P993" s="164"/>
      <c r="Q993" s="164"/>
      <c r="R993" s="164"/>
      <c r="S993" s="164"/>
    </row>
    <row r="994" spans="1:19" ht="14.5" x14ac:dyDescent="0.35">
      <c r="A994" s="164"/>
      <c r="B994" s="164"/>
      <c r="C994" s="164"/>
      <c r="D994" s="164"/>
      <c r="E994" s="164"/>
      <c r="F994" s="164"/>
      <c r="G994" s="164"/>
      <c r="H994" s="164"/>
      <c r="I994" s="164"/>
      <c r="J994" s="164"/>
      <c r="K994" s="164"/>
      <c r="L994" s="164"/>
      <c r="M994" s="164"/>
      <c r="N994" s="164"/>
      <c r="O994" s="164"/>
      <c r="P994" s="164"/>
      <c r="Q994" s="164"/>
      <c r="R994" s="164"/>
      <c r="S994" s="164"/>
    </row>
    <row r="995" spans="1:19" ht="14.5" x14ac:dyDescent="0.35">
      <c r="A995" s="164"/>
      <c r="B995" s="164"/>
      <c r="C995" s="164"/>
      <c r="D995" s="164"/>
      <c r="E995" s="164"/>
      <c r="F995" s="164"/>
      <c r="G995" s="164"/>
      <c r="H995" s="164"/>
      <c r="I995" s="164"/>
      <c r="J995" s="164"/>
      <c r="K995" s="164"/>
      <c r="L995" s="164"/>
      <c r="M995" s="164"/>
      <c r="N995" s="164"/>
      <c r="O995" s="164"/>
      <c r="P995" s="164"/>
      <c r="Q995" s="164"/>
      <c r="R995" s="164"/>
      <c r="S995" s="164"/>
    </row>
    <row r="996" spans="1:19" ht="14.5" x14ac:dyDescent="0.35">
      <c r="A996" s="164"/>
      <c r="B996" s="164"/>
      <c r="C996" s="164"/>
      <c r="D996" s="164"/>
      <c r="E996" s="164"/>
      <c r="F996" s="164"/>
      <c r="G996" s="164"/>
      <c r="H996" s="164"/>
      <c r="I996" s="164"/>
      <c r="J996" s="164"/>
      <c r="K996" s="164"/>
      <c r="L996" s="164"/>
      <c r="M996" s="164"/>
      <c r="N996" s="164"/>
      <c r="O996" s="164"/>
      <c r="P996" s="164"/>
      <c r="Q996" s="164"/>
      <c r="R996" s="164"/>
      <c r="S996" s="164"/>
    </row>
    <row r="997" spans="1:19" ht="14.5" x14ac:dyDescent="0.35">
      <c r="A997" s="164"/>
      <c r="B997" s="164"/>
      <c r="C997" s="164"/>
      <c r="D997" s="164"/>
      <c r="E997" s="164"/>
      <c r="F997" s="164"/>
      <c r="G997" s="164"/>
      <c r="H997" s="164"/>
      <c r="I997" s="164"/>
      <c r="J997" s="164"/>
      <c r="K997" s="164"/>
      <c r="L997" s="164"/>
      <c r="M997" s="164"/>
      <c r="N997" s="164"/>
      <c r="O997" s="164"/>
      <c r="P997" s="164"/>
      <c r="Q997" s="164"/>
      <c r="R997" s="164"/>
      <c r="S997" s="164"/>
    </row>
    <row r="998" spans="1:19" ht="14.5" x14ac:dyDescent="0.35">
      <c r="A998" s="164"/>
      <c r="B998" s="164"/>
      <c r="C998" s="164"/>
      <c r="D998" s="164"/>
      <c r="E998" s="164"/>
      <c r="F998" s="164"/>
      <c r="G998" s="164"/>
      <c r="H998" s="164"/>
      <c r="I998" s="164"/>
      <c r="J998" s="164"/>
      <c r="K998" s="164"/>
      <c r="L998" s="164"/>
      <c r="M998" s="164"/>
      <c r="N998" s="164"/>
      <c r="O998" s="164"/>
      <c r="P998" s="164"/>
      <c r="Q998" s="164"/>
      <c r="R998" s="164"/>
      <c r="S998" s="164"/>
    </row>
    <row r="999" spans="1:19" ht="14.5" x14ac:dyDescent="0.35">
      <c r="A999" s="164"/>
      <c r="B999" s="164"/>
      <c r="C999" s="164"/>
      <c r="D999" s="164"/>
      <c r="E999" s="164"/>
      <c r="F999" s="164"/>
      <c r="G999" s="164"/>
      <c r="H999" s="164"/>
      <c r="I999" s="164"/>
      <c r="J999" s="164"/>
      <c r="K999" s="164"/>
      <c r="L999" s="164"/>
      <c r="M999" s="164"/>
      <c r="N999" s="164"/>
      <c r="O999" s="164"/>
      <c r="P999" s="164"/>
      <c r="Q999" s="164"/>
      <c r="R999" s="164"/>
      <c r="S999" s="164"/>
    </row>
    <row r="1000" spans="1:19"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row>
    <row r="1001" spans="1:19"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row>
    <row r="1002" spans="1:19"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row>
    <row r="1003" spans="1:19"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row>
    <row r="1004" spans="1:19"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row>
    <row r="1005" spans="1:19"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row>
    <row r="1006" spans="1:19" ht="14.5" x14ac:dyDescent="0.35">
      <c r="A1006" s="164"/>
      <c r="B1006" s="164"/>
      <c r="C1006" s="164"/>
      <c r="D1006" s="164"/>
      <c r="E1006" s="164"/>
      <c r="F1006" s="164"/>
      <c r="G1006" s="164"/>
      <c r="H1006" s="164"/>
      <c r="I1006" s="164"/>
      <c r="J1006" s="164"/>
      <c r="K1006" s="164"/>
      <c r="L1006" s="164"/>
      <c r="M1006" s="164"/>
      <c r="N1006" s="164"/>
      <c r="O1006" s="164"/>
      <c r="P1006" s="164"/>
      <c r="Q1006" s="164"/>
      <c r="R1006" s="164"/>
      <c r="S1006" s="164"/>
    </row>
    <row r="1007" spans="1:19" ht="14.5" x14ac:dyDescent="0.35">
      <c r="A1007" s="164"/>
      <c r="B1007" s="164"/>
      <c r="C1007" s="164"/>
      <c r="D1007" s="164"/>
      <c r="E1007" s="164"/>
      <c r="F1007" s="164"/>
      <c r="G1007" s="164"/>
      <c r="H1007" s="164"/>
      <c r="I1007" s="164"/>
      <c r="J1007" s="164"/>
      <c r="K1007" s="164"/>
      <c r="L1007" s="164"/>
      <c r="M1007" s="164"/>
      <c r="N1007" s="164"/>
      <c r="O1007" s="164"/>
      <c r="P1007" s="164"/>
      <c r="Q1007" s="164"/>
      <c r="R1007" s="164"/>
      <c r="S1007" s="164"/>
    </row>
    <row r="1008" spans="1:19" ht="14.5" x14ac:dyDescent="0.35">
      <c r="A1008" s="164"/>
      <c r="B1008" s="164"/>
      <c r="C1008" s="164"/>
      <c r="D1008" s="164"/>
      <c r="E1008" s="164"/>
      <c r="F1008" s="164"/>
      <c r="G1008" s="164"/>
      <c r="H1008" s="164"/>
      <c r="I1008" s="164"/>
      <c r="J1008" s="164"/>
      <c r="K1008" s="164"/>
      <c r="L1008" s="164"/>
      <c r="M1008" s="164"/>
      <c r="N1008" s="164"/>
      <c r="O1008" s="164"/>
      <c r="P1008" s="164"/>
      <c r="Q1008" s="164"/>
      <c r="R1008" s="164"/>
      <c r="S1008" s="164"/>
    </row>
    <row r="1009" spans="1:19" ht="14.5" x14ac:dyDescent="0.35">
      <c r="A1009" s="164"/>
      <c r="B1009" s="164"/>
      <c r="C1009" s="164"/>
      <c r="D1009" s="164"/>
      <c r="E1009" s="164"/>
      <c r="F1009" s="164"/>
      <c r="G1009" s="164"/>
      <c r="H1009" s="164"/>
      <c r="I1009" s="164"/>
      <c r="J1009" s="164"/>
      <c r="K1009" s="164"/>
      <c r="L1009" s="164"/>
      <c r="M1009" s="164"/>
      <c r="N1009" s="164"/>
      <c r="O1009" s="164"/>
      <c r="P1009" s="164"/>
      <c r="Q1009" s="164"/>
      <c r="R1009" s="164"/>
      <c r="S1009" s="164"/>
    </row>
    <row r="1010" spans="1:19" ht="14.5" x14ac:dyDescent="0.35">
      <c r="A1010" s="164"/>
      <c r="B1010" s="164"/>
      <c r="C1010" s="164"/>
      <c r="D1010" s="164"/>
      <c r="E1010" s="164"/>
      <c r="F1010" s="164"/>
      <c r="G1010" s="164"/>
      <c r="H1010" s="164"/>
      <c r="I1010" s="164"/>
      <c r="J1010" s="164"/>
      <c r="K1010" s="164"/>
      <c r="L1010" s="164"/>
      <c r="M1010" s="164"/>
      <c r="N1010" s="164"/>
      <c r="O1010" s="164"/>
      <c r="P1010" s="164"/>
      <c r="Q1010" s="164"/>
      <c r="R1010" s="164"/>
      <c r="S1010"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D8F5-85ED-48A8-95EF-2F1C493766A1}">
  <dimension ref="A1:U1002"/>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3" width="19.81640625" style="382" customWidth="1"/>
    <col min="4" max="21" width="9.1796875" style="382" customWidth="1"/>
    <col min="22" max="16384" width="14.453125" style="382"/>
  </cols>
  <sheetData>
    <row r="1" spans="1:21"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c r="U1" s="164"/>
    </row>
    <row r="2" spans="1:21" ht="14.5" x14ac:dyDescent="0.35">
      <c r="A2" s="163" t="str">
        <f>'7'!A2</f>
        <v>Notes forming part of financial statement</v>
      </c>
      <c r="B2" s="164"/>
      <c r="C2" s="164"/>
      <c r="D2" s="164"/>
      <c r="E2" s="164"/>
      <c r="F2" s="164"/>
      <c r="G2" s="164"/>
      <c r="H2" s="164"/>
      <c r="I2" s="164"/>
      <c r="J2" s="164"/>
      <c r="K2" s="164"/>
      <c r="L2" s="164"/>
      <c r="M2" s="164"/>
      <c r="N2" s="164"/>
      <c r="O2" s="164"/>
      <c r="P2" s="164"/>
      <c r="Q2" s="164"/>
      <c r="R2" s="164"/>
      <c r="S2" s="164"/>
      <c r="T2" s="164"/>
      <c r="U2" s="164"/>
    </row>
    <row r="3" spans="1:21" ht="14.5" x14ac:dyDescent="0.35">
      <c r="A3" s="164"/>
      <c r="B3" s="164"/>
      <c r="C3" s="164"/>
      <c r="D3" s="164"/>
      <c r="E3" s="164"/>
      <c r="F3" s="164"/>
      <c r="G3" s="164"/>
      <c r="H3" s="164"/>
      <c r="I3" s="164"/>
      <c r="J3" s="164"/>
      <c r="K3" s="164"/>
      <c r="L3" s="164"/>
      <c r="M3" s="164"/>
      <c r="N3" s="164"/>
      <c r="O3" s="164"/>
      <c r="P3" s="164"/>
      <c r="Q3" s="164"/>
      <c r="R3" s="164"/>
      <c r="S3" s="164"/>
      <c r="T3" s="164"/>
      <c r="U3" s="164"/>
    </row>
    <row r="4" spans="1:21" ht="14.5" x14ac:dyDescent="0.35">
      <c r="A4" s="285" t="s">
        <v>242</v>
      </c>
      <c r="B4" s="164"/>
      <c r="C4" s="164"/>
      <c r="D4" s="164"/>
      <c r="E4" s="164"/>
      <c r="F4" s="164"/>
      <c r="G4" s="164"/>
      <c r="H4" s="164"/>
      <c r="I4" s="164"/>
      <c r="J4" s="164"/>
      <c r="K4" s="164"/>
      <c r="L4" s="164"/>
      <c r="M4" s="164"/>
      <c r="N4" s="164"/>
      <c r="O4" s="164"/>
      <c r="P4" s="164"/>
      <c r="Q4" s="164"/>
      <c r="R4" s="164"/>
      <c r="S4" s="164"/>
      <c r="T4" s="164"/>
      <c r="U4" s="164"/>
    </row>
    <row r="5" spans="1:21" ht="14.5" x14ac:dyDescent="0.35">
      <c r="A5" s="285"/>
      <c r="B5" s="164"/>
      <c r="C5" s="412" t="str">
        <f>'7'!C5</f>
        <v>( Amt in Rs.)</v>
      </c>
      <c r="D5" s="164"/>
      <c r="E5" s="164"/>
      <c r="F5" s="164"/>
      <c r="G5" s="164"/>
      <c r="H5" s="164"/>
      <c r="I5" s="164"/>
      <c r="J5" s="164"/>
      <c r="K5" s="164"/>
      <c r="L5" s="164"/>
      <c r="M5" s="164"/>
      <c r="N5" s="164"/>
      <c r="O5" s="164"/>
      <c r="P5" s="164"/>
      <c r="Q5" s="164"/>
      <c r="R5" s="164"/>
      <c r="S5" s="164"/>
      <c r="T5" s="164"/>
      <c r="U5" s="164"/>
    </row>
    <row r="6" spans="1:21" ht="38.25" customHeight="1" x14ac:dyDescent="0.35">
      <c r="A6" s="413" t="s">
        <v>3</v>
      </c>
      <c r="B6" s="414" t="str">
        <f>'6'!B6</f>
        <v>As at 
March 31, 2026</v>
      </c>
      <c r="C6" s="414" t="str">
        <f>'6'!C6</f>
        <v>As at 
March 31, 2025</v>
      </c>
      <c r="D6" s="164"/>
      <c r="E6" s="164"/>
      <c r="F6" s="164"/>
      <c r="G6" s="164"/>
      <c r="H6" s="164"/>
      <c r="I6" s="164"/>
      <c r="J6" s="164"/>
      <c r="K6" s="164"/>
      <c r="L6" s="164"/>
      <c r="M6" s="164"/>
      <c r="N6" s="164"/>
      <c r="O6" s="164"/>
      <c r="P6" s="164"/>
      <c r="Q6" s="164"/>
      <c r="R6" s="164"/>
      <c r="S6" s="164"/>
      <c r="T6" s="164"/>
      <c r="U6" s="164"/>
    </row>
    <row r="7" spans="1:21" ht="14.5" x14ac:dyDescent="0.35">
      <c r="A7" s="440"/>
      <c r="B7" s="441"/>
      <c r="C7" s="442"/>
      <c r="D7" s="164"/>
      <c r="E7" s="164"/>
      <c r="F7" s="164"/>
      <c r="G7" s="164"/>
      <c r="H7" s="164"/>
      <c r="I7" s="164"/>
      <c r="J7" s="164"/>
      <c r="K7" s="164"/>
      <c r="L7" s="164"/>
      <c r="M7" s="164"/>
      <c r="N7" s="164"/>
      <c r="O7" s="164"/>
      <c r="P7" s="164"/>
      <c r="Q7" s="164"/>
      <c r="R7" s="164"/>
      <c r="S7" s="164"/>
      <c r="T7" s="164"/>
      <c r="U7" s="164"/>
    </row>
    <row r="8" spans="1:21" s="388" customFormat="1" ht="14.5" x14ac:dyDescent="0.35">
      <c r="A8" s="415" t="s">
        <v>243</v>
      </c>
      <c r="B8" s="421">
        <v>0</v>
      </c>
      <c r="C8" s="421">
        <v>0</v>
      </c>
      <c r="D8" s="171"/>
      <c r="E8" s="171"/>
      <c r="F8" s="171"/>
      <c r="G8" s="171"/>
      <c r="H8" s="171"/>
      <c r="I8" s="171"/>
      <c r="J8" s="171"/>
      <c r="K8" s="171"/>
      <c r="L8" s="171"/>
      <c r="M8" s="171"/>
      <c r="N8" s="171"/>
      <c r="O8" s="171"/>
      <c r="P8" s="171"/>
      <c r="Q8" s="171"/>
      <c r="R8" s="171"/>
      <c r="S8" s="171"/>
      <c r="T8" s="171"/>
      <c r="U8" s="171"/>
    </row>
    <row r="9" spans="1:21" ht="14.5" x14ac:dyDescent="0.35">
      <c r="A9" s="391"/>
      <c r="B9" s="422"/>
      <c r="C9" s="422"/>
      <c r="D9" s="164"/>
      <c r="E9" s="164"/>
      <c r="F9" s="164"/>
      <c r="G9" s="164"/>
      <c r="H9" s="164"/>
      <c r="I9" s="164"/>
      <c r="J9" s="164"/>
      <c r="K9" s="164"/>
      <c r="L9" s="164"/>
      <c r="M9" s="164"/>
      <c r="N9" s="164"/>
      <c r="O9" s="164"/>
      <c r="P9" s="164"/>
      <c r="Q9" s="164"/>
      <c r="R9" s="164"/>
      <c r="S9" s="164"/>
      <c r="T9" s="164"/>
      <c r="U9" s="164"/>
    </row>
    <row r="10" spans="1:21" ht="14.5" x14ac:dyDescent="0.35">
      <c r="A10" s="396" t="str">
        <f>'7'!A10</f>
        <v>Total</v>
      </c>
      <c r="B10" s="417">
        <f t="shared" ref="B10:C10" si="0">SUM(B8:B9)</f>
        <v>0</v>
      </c>
      <c r="C10" s="423">
        <f t="shared" si="0"/>
        <v>0</v>
      </c>
      <c r="D10" s="164"/>
      <c r="E10" s="164"/>
      <c r="F10" s="164"/>
      <c r="G10" s="164"/>
      <c r="H10" s="164"/>
      <c r="I10" s="164"/>
      <c r="J10" s="164"/>
      <c r="K10" s="164"/>
      <c r="L10" s="164"/>
      <c r="M10" s="164"/>
      <c r="N10" s="164"/>
      <c r="O10" s="164"/>
      <c r="P10" s="164"/>
      <c r="Q10" s="164"/>
      <c r="R10" s="164"/>
      <c r="S10" s="164"/>
      <c r="T10" s="164"/>
      <c r="U10" s="164"/>
    </row>
    <row r="11" spans="1:21" ht="14.5" x14ac:dyDescent="0.35">
      <c r="A11" s="164"/>
      <c r="B11" s="164"/>
      <c r="C11" s="164"/>
      <c r="D11" s="164"/>
      <c r="E11" s="164"/>
      <c r="F11" s="164"/>
      <c r="G11" s="164"/>
      <c r="H11" s="164"/>
      <c r="I11" s="164"/>
      <c r="J11" s="164"/>
      <c r="K11" s="164"/>
      <c r="L11" s="164"/>
      <c r="M11" s="164"/>
      <c r="N11" s="164"/>
      <c r="O11" s="164"/>
      <c r="P11" s="164"/>
      <c r="Q11" s="164"/>
      <c r="R11" s="164"/>
      <c r="S11" s="164"/>
      <c r="T11" s="164"/>
      <c r="U11" s="164"/>
    </row>
    <row r="12" spans="1:21" ht="14.5" x14ac:dyDescent="0.35">
      <c r="A12" s="164"/>
      <c r="B12" s="164"/>
      <c r="C12" s="164"/>
      <c r="D12" s="164"/>
      <c r="E12" s="164"/>
      <c r="F12" s="164"/>
      <c r="G12" s="164"/>
      <c r="H12" s="164"/>
      <c r="I12" s="164"/>
      <c r="J12" s="164"/>
      <c r="K12" s="164"/>
      <c r="L12" s="164"/>
      <c r="M12" s="164"/>
      <c r="N12" s="164"/>
      <c r="O12" s="164"/>
      <c r="P12" s="164"/>
      <c r="Q12" s="164"/>
      <c r="R12" s="164"/>
      <c r="S12" s="164"/>
      <c r="T12" s="164"/>
      <c r="U12" s="164"/>
    </row>
    <row r="13" spans="1:21" ht="14.5" x14ac:dyDescent="0.35">
      <c r="A13" s="164"/>
      <c r="B13" s="164"/>
      <c r="C13" s="164"/>
      <c r="D13" s="164"/>
      <c r="E13" s="164"/>
      <c r="F13" s="164"/>
      <c r="G13" s="164"/>
      <c r="H13" s="164"/>
      <c r="I13" s="164"/>
      <c r="J13" s="164"/>
      <c r="K13" s="164"/>
      <c r="L13" s="164"/>
      <c r="M13" s="164"/>
      <c r="N13" s="164"/>
      <c r="O13" s="164"/>
      <c r="P13" s="164"/>
      <c r="Q13" s="164"/>
      <c r="R13" s="164"/>
      <c r="S13" s="164"/>
      <c r="T13" s="164"/>
      <c r="U13" s="164"/>
    </row>
    <row r="14" spans="1:21" ht="14.5" x14ac:dyDescent="0.35">
      <c r="A14" s="164"/>
      <c r="B14" s="164"/>
      <c r="C14" s="164"/>
      <c r="D14" s="164"/>
      <c r="E14" s="164"/>
      <c r="F14" s="164"/>
      <c r="G14" s="164"/>
      <c r="H14" s="164"/>
      <c r="I14" s="164"/>
      <c r="J14" s="164"/>
      <c r="K14" s="164"/>
      <c r="L14" s="164"/>
      <c r="M14" s="164"/>
      <c r="N14" s="164"/>
      <c r="O14" s="164"/>
      <c r="P14" s="164"/>
      <c r="Q14" s="164"/>
      <c r="R14" s="164"/>
      <c r="S14" s="164"/>
      <c r="T14" s="164"/>
      <c r="U14" s="164"/>
    </row>
    <row r="15" spans="1:21" ht="14.5" x14ac:dyDescent="0.35">
      <c r="A15" s="164"/>
      <c r="B15" s="164"/>
      <c r="C15" s="164"/>
      <c r="D15" s="164"/>
      <c r="E15" s="164"/>
      <c r="F15" s="164"/>
      <c r="G15" s="164"/>
      <c r="H15" s="164"/>
      <c r="I15" s="164"/>
      <c r="J15" s="164"/>
      <c r="K15" s="164"/>
      <c r="L15" s="164"/>
      <c r="M15" s="164"/>
      <c r="N15" s="164"/>
      <c r="O15" s="164"/>
      <c r="P15" s="164"/>
      <c r="Q15" s="164"/>
      <c r="R15" s="164"/>
      <c r="S15" s="164"/>
      <c r="T15" s="164"/>
      <c r="U15" s="164"/>
    </row>
    <row r="16" spans="1:21" ht="14.5" x14ac:dyDescent="0.35">
      <c r="A16" s="164"/>
      <c r="B16" s="164"/>
      <c r="C16" s="164"/>
      <c r="D16" s="164"/>
      <c r="E16" s="164"/>
      <c r="F16" s="164"/>
      <c r="G16" s="164"/>
      <c r="H16" s="164"/>
      <c r="I16" s="164"/>
      <c r="J16" s="164"/>
      <c r="K16" s="164"/>
      <c r="L16" s="164"/>
      <c r="M16" s="164"/>
      <c r="N16" s="164"/>
      <c r="O16" s="164"/>
      <c r="P16" s="164"/>
      <c r="Q16" s="164"/>
      <c r="R16" s="164"/>
      <c r="S16" s="164"/>
      <c r="T16" s="164"/>
      <c r="U16" s="164"/>
    </row>
    <row r="17" spans="1:21" ht="14.5" x14ac:dyDescent="0.35">
      <c r="A17" s="164"/>
      <c r="B17" s="164"/>
      <c r="C17" s="164"/>
      <c r="D17" s="164"/>
      <c r="E17" s="164"/>
      <c r="F17" s="164"/>
      <c r="G17" s="164"/>
      <c r="H17" s="164"/>
      <c r="I17" s="164"/>
      <c r="J17" s="164"/>
      <c r="K17" s="164"/>
      <c r="L17" s="164"/>
      <c r="M17" s="164"/>
      <c r="N17" s="164"/>
      <c r="O17" s="164"/>
      <c r="P17" s="164"/>
      <c r="Q17" s="164"/>
      <c r="R17" s="164"/>
      <c r="S17" s="164"/>
      <c r="T17" s="164"/>
      <c r="U17" s="164"/>
    </row>
    <row r="18" spans="1:21" ht="14.5" x14ac:dyDescent="0.35">
      <c r="A18" s="164"/>
      <c r="B18" s="164"/>
      <c r="C18" s="164"/>
      <c r="D18" s="164"/>
      <c r="E18" s="164"/>
      <c r="F18" s="164"/>
      <c r="G18" s="164"/>
      <c r="H18" s="164"/>
      <c r="I18" s="164"/>
      <c r="J18" s="164"/>
      <c r="K18" s="164"/>
      <c r="L18" s="164"/>
      <c r="M18" s="164"/>
      <c r="N18" s="164"/>
      <c r="O18" s="164"/>
      <c r="P18" s="164"/>
      <c r="Q18" s="164"/>
      <c r="R18" s="164"/>
      <c r="S18" s="164"/>
      <c r="T18" s="164"/>
      <c r="U18" s="164"/>
    </row>
    <row r="19" spans="1:21" ht="14.5" x14ac:dyDescent="0.35">
      <c r="A19" s="164"/>
      <c r="B19" s="164"/>
      <c r="C19" s="164"/>
      <c r="D19" s="164"/>
      <c r="E19" s="164"/>
      <c r="F19" s="164"/>
      <c r="G19" s="164"/>
      <c r="H19" s="164"/>
      <c r="I19" s="164"/>
      <c r="J19" s="164"/>
      <c r="K19" s="164"/>
      <c r="L19" s="164"/>
      <c r="M19" s="164"/>
      <c r="N19" s="164"/>
      <c r="O19" s="164"/>
      <c r="P19" s="164"/>
      <c r="Q19" s="164"/>
      <c r="R19" s="164"/>
      <c r="S19" s="164"/>
      <c r="T19" s="164"/>
      <c r="U19" s="164"/>
    </row>
    <row r="20" spans="1:21" ht="14.5" x14ac:dyDescent="0.35">
      <c r="A20" s="164"/>
      <c r="B20" s="164"/>
      <c r="C20" s="164"/>
      <c r="D20" s="164"/>
      <c r="E20" s="164"/>
      <c r="F20" s="164"/>
      <c r="G20" s="164"/>
      <c r="H20" s="164"/>
      <c r="I20" s="164"/>
      <c r="J20" s="164"/>
      <c r="K20" s="164"/>
      <c r="L20" s="164"/>
      <c r="M20" s="164"/>
      <c r="N20" s="164"/>
      <c r="O20" s="164"/>
      <c r="P20" s="164"/>
      <c r="Q20" s="164"/>
      <c r="R20" s="164"/>
      <c r="S20" s="164"/>
      <c r="T20" s="164"/>
      <c r="U20" s="164"/>
    </row>
    <row r="21" spans="1:21" ht="14.5" x14ac:dyDescent="0.35">
      <c r="A21" s="164"/>
      <c r="B21" s="164"/>
      <c r="C21" s="164"/>
      <c r="D21" s="164"/>
      <c r="E21" s="164"/>
      <c r="F21" s="164"/>
      <c r="G21" s="164"/>
      <c r="H21" s="164"/>
      <c r="I21" s="164"/>
      <c r="J21" s="164"/>
      <c r="K21" s="164"/>
      <c r="L21" s="164"/>
      <c r="M21" s="164"/>
      <c r="N21" s="164"/>
      <c r="O21" s="164"/>
      <c r="P21" s="164"/>
      <c r="Q21" s="164"/>
      <c r="R21" s="164"/>
      <c r="S21" s="164"/>
      <c r="T21" s="164"/>
      <c r="U21" s="164"/>
    </row>
    <row r="22" spans="1:21" ht="14.5" x14ac:dyDescent="0.35">
      <c r="A22" s="164"/>
      <c r="B22" s="164"/>
      <c r="C22" s="164"/>
      <c r="D22" s="164"/>
      <c r="E22" s="164"/>
      <c r="F22" s="164"/>
      <c r="G22" s="164"/>
      <c r="H22" s="164"/>
      <c r="I22" s="164"/>
      <c r="J22" s="164"/>
      <c r="K22" s="164"/>
      <c r="L22" s="164"/>
      <c r="M22" s="164"/>
      <c r="N22" s="164"/>
      <c r="O22" s="164"/>
      <c r="P22" s="164"/>
      <c r="Q22" s="164"/>
      <c r="R22" s="164"/>
      <c r="S22" s="164"/>
      <c r="T22" s="164"/>
      <c r="U22" s="164"/>
    </row>
    <row r="23" spans="1:21" ht="14.5" x14ac:dyDescent="0.35">
      <c r="A23" s="164"/>
      <c r="B23" s="164"/>
      <c r="C23" s="164"/>
      <c r="D23" s="164"/>
      <c r="E23" s="164"/>
      <c r="F23" s="164"/>
      <c r="G23" s="164"/>
      <c r="H23" s="164"/>
      <c r="I23" s="164"/>
      <c r="J23" s="164"/>
      <c r="K23" s="164"/>
      <c r="L23" s="164"/>
      <c r="M23" s="164"/>
      <c r="N23" s="164"/>
      <c r="O23" s="164"/>
      <c r="P23" s="164"/>
      <c r="Q23" s="164"/>
      <c r="R23" s="164"/>
      <c r="S23" s="164"/>
      <c r="T23" s="164"/>
      <c r="U23" s="164"/>
    </row>
    <row r="24" spans="1:21" ht="14.5" x14ac:dyDescent="0.35">
      <c r="A24" s="164"/>
      <c r="B24" s="164"/>
      <c r="C24" s="164"/>
      <c r="D24" s="164"/>
      <c r="E24" s="164"/>
      <c r="F24" s="164"/>
      <c r="G24" s="164"/>
      <c r="H24" s="164"/>
      <c r="I24" s="164"/>
      <c r="J24" s="164"/>
      <c r="K24" s="164"/>
      <c r="L24" s="164"/>
      <c r="M24" s="164"/>
      <c r="N24" s="164"/>
      <c r="O24" s="164"/>
      <c r="P24" s="164"/>
      <c r="Q24" s="164"/>
      <c r="R24" s="164"/>
      <c r="S24" s="164"/>
      <c r="T24" s="164"/>
      <c r="U24" s="164"/>
    </row>
    <row r="25" spans="1:21" ht="14.5" x14ac:dyDescent="0.35">
      <c r="A25" s="164"/>
      <c r="B25" s="164"/>
      <c r="C25" s="164"/>
      <c r="D25" s="164"/>
      <c r="E25" s="164"/>
      <c r="F25" s="164"/>
      <c r="G25" s="164"/>
      <c r="H25" s="164"/>
      <c r="I25" s="164"/>
      <c r="J25" s="164"/>
      <c r="K25" s="164"/>
      <c r="L25" s="164"/>
      <c r="M25" s="164"/>
      <c r="N25" s="164"/>
      <c r="O25" s="164"/>
      <c r="P25" s="164"/>
      <c r="Q25" s="164"/>
      <c r="R25" s="164"/>
      <c r="S25" s="164"/>
      <c r="T25" s="164"/>
      <c r="U25" s="164"/>
    </row>
    <row r="26" spans="1:21" ht="14.5" x14ac:dyDescent="0.35">
      <c r="A26" s="164"/>
      <c r="B26" s="164"/>
      <c r="C26" s="164"/>
      <c r="D26" s="164"/>
      <c r="E26" s="164"/>
      <c r="F26" s="164"/>
      <c r="G26" s="164"/>
      <c r="H26" s="164"/>
      <c r="I26" s="164"/>
      <c r="J26" s="164"/>
      <c r="K26" s="164"/>
      <c r="L26" s="164"/>
      <c r="M26" s="164"/>
      <c r="N26" s="164"/>
      <c r="O26" s="164"/>
      <c r="P26" s="164"/>
      <c r="Q26" s="164"/>
      <c r="R26" s="164"/>
      <c r="S26" s="164"/>
      <c r="T26" s="164"/>
      <c r="U26" s="164"/>
    </row>
    <row r="27" spans="1:21" ht="14.5" x14ac:dyDescent="0.35">
      <c r="A27" s="164"/>
      <c r="B27" s="164"/>
      <c r="C27" s="164"/>
      <c r="D27" s="164"/>
      <c r="E27" s="164"/>
      <c r="F27" s="164"/>
      <c r="G27" s="164"/>
      <c r="H27" s="164"/>
      <c r="I27" s="164"/>
      <c r="J27" s="164"/>
      <c r="K27" s="164"/>
      <c r="L27" s="164"/>
      <c r="M27" s="164"/>
      <c r="N27" s="164"/>
      <c r="O27" s="164"/>
      <c r="P27" s="164"/>
      <c r="Q27" s="164"/>
      <c r="R27" s="164"/>
      <c r="S27" s="164"/>
      <c r="T27" s="164"/>
      <c r="U27" s="164"/>
    </row>
    <row r="28" spans="1:21" ht="14.5" x14ac:dyDescent="0.35">
      <c r="A28" s="164"/>
      <c r="B28" s="164"/>
      <c r="C28" s="164"/>
      <c r="D28" s="164"/>
      <c r="E28" s="164"/>
      <c r="F28" s="164"/>
      <c r="G28" s="164"/>
      <c r="H28" s="164"/>
      <c r="I28" s="164"/>
      <c r="J28" s="164"/>
      <c r="K28" s="164"/>
      <c r="L28" s="164"/>
      <c r="M28" s="164"/>
      <c r="N28" s="164"/>
      <c r="O28" s="164"/>
      <c r="P28" s="164"/>
      <c r="Q28" s="164"/>
      <c r="R28" s="164"/>
      <c r="S28" s="164"/>
      <c r="T28" s="164"/>
      <c r="U28" s="164"/>
    </row>
    <row r="29" spans="1:21" ht="14.5" x14ac:dyDescent="0.35">
      <c r="A29" s="164"/>
      <c r="B29" s="164"/>
      <c r="C29" s="164"/>
      <c r="D29" s="164"/>
      <c r="E29" s="164"/>
      <c r="F29" s="164"/>
      <c r="G29" s="164"/>
      <c r="H29" s="164"/>
      <c r="I29" s="164"/>
      <c r="J29" s="164"/>
      <c r="K29" s="164"/>
      <c r="L29" s="164"/>
      <c r="M29" s="164"/>
      <c r="N29" s="164"/>
      <c r="O29" s="164"/>
      <c r="P29" s="164"/>
      <c r="Q29" s="164"/>
      <c r="R29" s="164"/>
      <c r="S29" s="164"/>
      <c r="T29" s="164"/>
      <c r="U29" s="164"/>
    </row>
    <row r="30" spans="1:21" ht="14.5" x14ac:dyDescent="0.35">
      <c r="A30" s="164"/>
      <c r="B30" s="164"/>
      <c r="C30" s="164"/>
      <c r="D30" s="164"/>
      <c r="E30" s="164"/>
      <c r="F30" s="164"/>
      <c r="G30" s="164"/>
      <c r="H30" s="164"/>
      <c r="I30" s="164"/>
      <c r="J30" s="164"/>
      <c r="K30" s="164"/>
      <c r="L30" s="164"/>
      <c r="M30" s="164"/>
      <c r="N30" s="164"/>
      <c r="O30" s="164"/>
      <c r="P30" s="164"/>
      <c r="Q30" s="164"/>
      <c r="R30" s="164"/>
      <c r="S30" s="164"/>
      <c r="T30" s="164"/>
      <c r="U30" s="164"/>
    </row>
    <row r="31" spans="1:21" ht="14.5" x14ac:dyDescent="0.35">
      <c r="A31" s="164"/>
      <c r="B31" s="164"/>
      <c r="C31" s="164"/>
      <c r="D31" s="164"/>
      <c r="E31" s="164"/>
      <c r="F31" s="164"/>
      <c r="G31" s="164"/>
      <c r="H31" s="164"/>
      <c r="I31" s="164"/>
      <c r="J31" s="164"/>
      <c r="K31" s="164"/>
      <c r="L31" s="164"/>
      <c r="M31" s="164"/>
      <c r="N31" s="164"/>
      <c r="O31" s="164"/>
      <c r="P31" s="164"/>
      <c r="Q31" s="164"/>
      <c r="R31" s="164"/>
      <c r="S31" s="164"/>
      <c r="T31" s="164"/>
      <c r="U31" s="164"/>
    </row>
    <row r="32" spans="1:21" ht="14.5" x14ac:dyDescent="0.35">
      <c r="A32" s="164"/>
      <c r="B32" s="164"/>
      <c r="C32" s="164"/>
      <c r="D32" s="164"/>
      <c r="E32" s="164"/>
      <c r="F32" s="164"/>
      <c r="G32" s="164"/>
      <c r="H32" s="164"/>
      <c r="I32" s="164"/>
      <c r="J32" s="164"/>
      <c r="K32" s="164"/>
      <c r="L32" s="164"/>
      <c r="M32" s="164"/>
      <c r="N32" s="164"/>
      <c r="O32" s="164"/>
      <c r="P32" s="164"/>
      <c r="Q32" s="164"/>
      <c r="R32" s="164"/>
      <c r="S32" s="164"/>
      <c r="T32" s="164"/>
      <c r="U32" s="164"/>
    </row>
    <row r="33" spans="1:21" ht="14.5" x14ac:dyDescent="0.35">
      <c r="A33" s="164"/>
      <c r="B33" s="164"/>
      <c r="C33" s="164"/>
      <c r="D33" s="164"/>
      <c r="E33" s="164"/>
      <c r="F33" s="164"/>
      <c r="G33" s="164"/>
      <c r="H33" s="164"/>
      <c r="I33" s="164"/>
      <c r="J33" s="164"/>
      <c r="K33" s="164"/>
      <c r="L33" s="164"/>
      <c r="M33" s="164"/>
      <c r="N33" s="164"/>
      <c r="O33" s="164"/>
      <c r="P33" s="164"/>
      <c r="Q33" s="164"/>
      <c r="R33" s="164"/>
      <c r="S33" s="164"/>
      <c r="T33" s="164"/>
      <c r="U33" s="164"/>
    </row>
    <row r="34" spans="1:21" ht="14.5" x14ac:dyDescent="0.35">
      <c r="A34" s="164"/>
      <c r="B34" s="164"/>
      <c r="C34" s="164"/>
      <c r="D34" s="164"/>
      <c r="E34" s="164"/>
      <c r="F34" s="164"/>
      <c r="G34" s="164"/>
      <c r="H34" s="164"/>
      <c r="I34" s="164"/>
      <c r="J34" s="164"/>
      <c r="K34" s="164"/>
      <c r="L34" s="164"/>
      <c r="M34" s="164"/>
      <c r="N34" s="164"/>
      <c r="O34" s="164"/>
      <c r="P34" s="164"/>
      <c r="Q34" s="164"/>
      <c r="R34" s="164"/>
      <c r="S34" s="164"/>
      <c r="T34" s="164"/>
      <c r="U34" s="164"/>
    </row>
    <row r="35" spans="1:21" ht="14.5" x14ac:dyDescent="0.35">
      <c r="A35" s="164"/>
      <c r="B35" s="164"/>
      <c r="C35" s="164"/>
      <c r="D35" s="164"/>
      <c r="E35" s="164"/>
      <c r="F35" s="164"/>
      <c r="G35" s="164"/>
      <c r="H35" s="164"/>
      <c r="I35" s="164"/>
      <c r="J35" s="164"/>
      <c r="K35" s="164"/>
      <c r="L35" s="164"/>
      <c r="M35" s="164"/>
      <c r="N35" s="164"/>
      <c r="O35" s="164"/>
      <c r="P35" s="164"/>
      <c r="Q35" s="164"/>
      <c r="R35" s="164"/>
      <c r="S35" s="164"/>
      <c r="T35" s="164"/>
      <c r="U35" s="164"/>
    </row>
    <row r="36" spans="1:21" ht="14.5" x14ac:dyDescent="0.35">
      <c r="A36" s="164"/>
      <c r="B36" s="164"/>
      <c r="C36" s="164"/>
      <c r="D36" s="164"/>
      <c r="E36" s="164"/>
      <c r="F36" s="164"/>
      <c r="G36" s="164"/>
      <c r="H36" s="164"/>
      <c r="I36" s="164"/>
      <c r="J36" s="164"/>
      <c r="K36" s="164"/>
      <c r="L36" s="164"/>
      <c r="M36" s="164"/>
      <c r="N36" s="164"/>
      <c r="O36" s="164"/>
      <c r="P36" s="164"/>
      <c r="Q36" s="164"/>
      <c r="R36" s="164"/>
      <c r="S36" s="164"/>
      <c r="T36" s="164"/>
      <c r="U36" s="164"/>
    </row>
    <row r="37" spans="1:21" ht="14.5" x14ac:dyDescent="0.35">
      <c r="A37" s="164"/>
      <c r="B37" s="164"/>
      <c r="C37" s="164"/>
      <c r="D37" s="164"/>
      <c r="E37" s="164"/>
      <c r="F37" s="164"/>
      <c r="G37" s="164"/>
      <c r="H37" s="164"/>
      <c r="I37" s="164"/>
      <c r="J37" s="164"/>
      <c r="K37" s="164"/>
      <c r="L37" s="164"/>
      <c r="M37" s="164"/>
      <c r="N37" s="164"/>
      <c r="O37" s="164"/>
      <c r="P37" s="164"/>
      <c r="Q37" s="164"/>
      <c r="R37" s="164"/>
      <c r="S37" s="164"/>
      <c r="T37" s="164"/>
      <c r="U37" s="164"/>
    </row>
    <row r="38" spans="1:21" ht="14.5" x14ac:dyDescent="0.35">
      <c r="A38" s="164"/>
      <c r="B38" s="164"/>
      <c r="C38" s="164"/>
      <c r="D38" s="164"/>
      <c r="E38" s="164"/>
      <c r="F38" s="164"/>
      <c r="G38" s="164"/>
      <c r="H38" s="164"/>
      <c r="I38" s="164"/>
      <c r="J38" s="164"/>
      <c r="K38" s="164"/>
      <c r="L38" s="164"/>
      <c r="M38" s="164"/>
      <c r="N38" s="164"/>
      <c r="O38" s="164"/>
      <c r="P38" s="164"/>
      <c r="Q38" s="164"/>
      <c r="R38" s="164"/>
      <c r="S38" s="164"/>
      <c r="T38" s="164"/>
      <c r="U38" s="164"/>
    </row>
    <row r="39" spans="1:21" ht="14.5" x14ac:dyDescent="0.35">
      <c r="A39" s="164"/>
      <c r="B39" s="164"/>
      <c r="C39" s="164"/>
      <c r="D39" s="164"/>
      <c r="E39" s="164"/>
      <c r="F39" s="164"/>
      <c r="G39" s="164"/>
      <c r="H39" s="164"/>
      <c r="I39" s="164"/>
      <c r="J39" s="164"/>
      <c r="K39" s="164"/>
      <c r="L39" s="164"/>
      <c r="M39" s="164"/>
      <c r="N39" s="164"/>
      <c r="O39" s="164"/>
      <c r="P39" s="164"/>
      <c r="Q39" s="164"/>
      <c r="R39" s="164"/>
      <c r="S39" s="164"/>
      <c r="T39" s="164"/>
      <c r="U39" s="164"/>
    </row>
    <row r="40" spans="1:21" ht="14.5" x14ac:dyDescent="0.35">
      <c r="A40" s="164"/>
      <c r="B40" s="164"/>
      <c r="C40" s="164"/>
      <c r="D40" s="164"/>
      <c r="E40" s="164"/>
      <c r="F40" s="164"/>
      <c r="G40" s="164"/>
      <c r="H40" s="164"/>
      <c r="I40" s="164"/>
      <c r="J40" s="164"/>
      <c r="K40" s="164"/>
      <c r="L40" s="164"/>
      <c r="M40" s="164"/>
      <c r="N40" s="164"/>
      <c r="O40" s="164"/>
      <c r="P40" s="164"/>
      <c r="Q40" s="164"/>
      <c r="R40" s="164"/>
      <c r="S40" s="164"/>
      <c r="T40" s="164"/>
      <c r="U40" s="164"/>
    </row>
    <row r="41" spans="1:21" ht="14.5" x14ac:dyDescent="0.35">
      <c r="A41" s="164"/>
      <c r="B41" s="164"/>
      <c r="C41" s="164"/>
      <c r="D41" s="164"/>
      <c r="E41" s="164"/>
      <c r="F41" s="164"/>
      <c r="G41" s="164"/>
      <c r="H41" s="164"/>
      <c r="I41" s="164"/>
      <c r="J41" s="164"/>
      <c r="K41" s="164"/>
      <c r="L41" s="164"/>
      <c r="M41" s="164"/>
      <c r="N41" s="164"/>
      <c r="O41" s="164"/>
      <c r="P41" s="164"/>
      <c r="Q41" s="164"/>
      <c r="R41" s="164"/>
      <c r="S41" s="164"/>
      <c r="T41" s="164"/>
      <c r="U41" s="164"/>
    </row>
    <row r="42" spans="1:21" ht="14.5" x14ac:dyDescent="0.35">
      <c r="A42" s="164"/>
      <c r="B42" s="164"/>
      <c r="C42" s="164"/>
      <c r="D42" s="164"/>
      <c r="E42" s="164"/>
      <c r="F42" s="164"/>
      <c r="G42" s="164"/>
      <c r="H42" s="164"/>
      <c r="I42" s="164"/>
      <c r="J42" s="164"/>
      <c r="K42" s="164"/>
      <c r="L42" s="164"/>
      <c r="M42" s="164"/>
      <c r="N42" s="164"/>
      <c r="O42" s="164"/>
      <c r="P42" s="164"/>
      <c r="Q42" s="164"/>
      <c r="R42" s="164"/>
      <c r="S42" s="164"/>
      <c r="T42" s="164"/>
      <c r="U42" s="164"/>
    </row>
    <row r="43" spans="1:21" ht="14.5" x14ac:dyDescent="0.35">
      <c r="A43" s="164"/>
      <c r="B43" s="164"/>
      <c r="C43" s="164"/>
      <c r="D43" s="164"/>
      <c r="E43" s="164"/>
      <c r="F43" s="164"/>
      <c r="G43" s="164"/>
      <c r="H43" s="164"/>
      <c r="I43" s="164"/>
      <c r="J43" s="164"/>
      <c r="K43" s="164"/>
      <c r="L43" s="164"/>
      <c r="M43" s="164"/>
      <c r="N43" s="164"/>
      <c r="O43" s="164"/>
      <c r="P43" s="164"/>
      <c r="Q43" s="164"/>
      <c r="R43" s="164"/>
      <c r="S43" s="164"/>
      <c r="T43" s="164"/>
      <c r="U43" s="164"/>
    </row>
    <row r="44" spans="1:21" ht="14.5" x14ac:dyDescent="0.35">
      <c r="A44" s="164"/>
      <c r="B44" s="164"/>
      <c r="C44" s="164"/>
      <c r="D44" s="164"/>
      <c r="E44" s="164"/>
      <c r="F44" s="164"/>
      <c r="G44" s="164"/>
      <c r="H44" s="164"/>
      <c r="I44" s="164"/>
      <c r="J44" s="164"/>
      <c r="K44" s="164"/>
      <c r="L44" s="164"/>
      <c r="M44" s="164"/>
      <c r="N44" s="164"/>
      <c r="O44" s="164"/>
      <c r="P44" s="164"/>
      <c r="Q44" s="164"/>
      <c r="R44" s="164"/>
      <c r="S44" s="164"/>
      <c r="T44" s="164"/>
      <c r="U44" s="164"/>
    </row>
    <row r="45" spans="1:21" ht="14.5" x14ac:dyDescent="0.35">
      <c r="A45" s="164"/>
      <c r="B45" s="164"/>
      <c r="C45" s="164"/>
      <c r="D45" s="164"/>
      <c r="E45" s="164"/>
      <c r="F45" s="164"/>
      <c r="G45" s="164"/>
      <c r="H45" s="164"/>
      <c r="I45" s="164"/>
      <c r="J45" s="164"/>
      <c r="K45" s="164"/>
      <c r="L45" s="164"/>
      <c r="M45" s="164"/>
      <c r="N45" s="164"/>
      <c r="O45" s="164"/>
      <c r="P45" s="164"/>
      <c r="Q45" s="164"/>
      <c r="R45" s="164"/>
      <c r="S45" s="164"/>
      <c r="T45" s="164"/>
      <c r="U45" s="164"/>
    </row>
    <row r="46" spans="1:21" ht="14.5" x14ac:dyDescent="0.35">
      <c r="A46" s="164"/>
      <c r="B46" s="164"/>
      <c r="C46" s="164"/>
      <c r="D46" s="164"/>
      <c r="E46" s="164"/>
      <c r="F46" s="164"/>
      <c r="G46" s="164"/>
      <c r="H46" s="164"/>
      <c r="I46" s="164"/>
      <c r="J46" s="164"/>
      <c r="K46" s="164"/>
      <c r="L46" s="164"/>
      <c r="M46" s="164"/>
      <c r="N46" s="164"/>
      <c r="O46" s="164"/>
      <c r="P46" s="164"/>
      <c r="Q46" s="164"/>
      <c r="R46" s="164"/>
      <c r="S46" s="164"/>
      <c r="T46" s="164"/>
      <c r="U46" s="164"/>
    </row>
    <row r="47" spans="1:21" ht="14.5" x14ac:dyDescent="0.35">
      <c r="A47" s="164"/>
      <c r="B47" s="164"/>
      <c r="C47" s="164"/>
      <c r="D47" s="164"/>
      <c r="E47" s="164"/>
      <c r="F47" s="164"/>
      <c r="G47" s="164"/>
      <c r="H47" s="164"/>
      <c r="I47" s="164"/>
      <c r="J47" s="164"/>
      <c r="K47" s="164"/>
      <c r="L47" s="164"/>
      <c r="M47" s="164"/>
      <c r="N47" s="164"/>
      <c r="O47" s="164"/>
      <c r="P47" s="164"/>
      <c r="Q47" s="164"/>
      <c r="R47" s="164"/>
      <c r="S47" s="164"/>
      <c r="T47" s="164"/>
      <c r="U47" s="164"/>
    </row>
    <row r="48" spans="1:21" ht="14.5" x14ac:dyDescent="0.35">
      <c r="A48" s="164"/>
      <c r="B48" s="164"/>
      <c r="C48" s="164"/>
      <c r="D48" s="164"/>
      <c r="E48" s="164"/>
      <c r="F48" s="164"/>
      <c r="G48" s="164"/>
      <c r="H48" s="164"/>
      <c r="I48" s="164"/>
      <c r="J48" s="164"/>
      <c r="K48" s="164"/>
      <c r="L48" s="164"/>
      <c r="M48" s="164"/>
      <c r="N48" s="164"/>
      <c r="O48" s="164"/>
      <c r="P48" s="164"/>
      <c r="Q48" s="164"/>
      <c r="R48" s="164"/>
      <c r="S48" s="164"/>
      <c r="T48" s="164"/>
      <c r="U48" s="164"/>
    </row>
    <row r="49" spans="1:21" ht="14.5" x14ac:dyDescent="0.35">
      <c r="A49" s="164"/>
      <c r="B49" s="164"/>
      <c r="C49" s="164"/>
      <c r="D49" s="164"/>
      <c r="E49" s="164"/>
      <c r="F49" s="164"/>
      <c r="G49" s="164"/>
      <c r="H49" s="164"/>
      <c r="I49" s="164"/>
      <c r="J49" s="164"/>
      <c r="K49" s="164"/>
      <c r="L49" s="164"/>
      <c r="M49" s="164"/>
      <c r="N49" s="164"/>
      <c r="O49" s="164"/>
      <c r="P49" s="164"/>
      <c r="Q49" s="164"/>
      <c r="R49" s="164"/>
      <c r="S49" s="164"/>
      <c r="T49" s="164"/>
      <c r="U49" s="164"/>
    </row>
    <row r="50" spans="1:21" ht="14.5" x14ac:dyDescent="0.35">
      <c r="A50" s="164"/>
      <c r="B50" s="164"/>
      <c r="C50" s="164"/>
      <c r="D50" s="164"/>
      <c r="E50" s="164"/>
      <c r="F50" s="164"/>
      <c r="G50" s="164"/>
      <c r="H50" s="164"/>
      <c r="I50" s="164"/>
      <c r="J50" s="164"/>
      <c r="K50" s="164"/>
      <c r="L50" s="164"/>
      <c r="M50" s="164"/>
      <c r="N50" s="164"/>
      <c r="O50" s="164"/>
      <c r="P50" s="164"/>
      <c r="Q50" s="164"/>
      <c r="R50" s="164"/>
      <c r="S50" s="164"/>
      <c r="T50" s="164"/>
      <c r="U50" s="164"/>
    </row>
    <row r="51" spans="1:21" ht="14.5" x14ac:dyDescent="0.35">
      <c r="A51" s="164"/>
      <c r="B51" s="164"/>
      <c r="C51" s="164"/>
      <c r="D51" s="164"/>
      <c r="E51" s="164"/>
      <c r="F51" s="164"/>
      <c r="G51" s="164"/>
      <c r="H51" s="164"/>
      <c r="I51" s="164"/>
      <c r="J51" s="164"/>
      <c r="K51" s="164"/>
      <c r="L51" s="164"/>
      <c r="M51" s="164"/>
      <c r="N51" s="164"/>
      <c r="O51" s="164"/>
      <c r="P51" s="164"/>
      <c r="Q51" s="164"/>
      <c r="R51" s="164"/>
      <c r="S51" s="164"/>
      <c r="T51" s="164"/>
      <c r="U51" s="164"/>
    </row>
    <row r="52" spans="1:21" ht="14.5" x14ac:dyDescent="0.35">
      <c r="A52" s="164"/>
      <c r="B52" s="164"/>
      <c r="C52" s="164"/>
      <c r="D52" s="164"/>
      <c r="E52" s="164"/>
      <c r="F52" s="164"/>
      <c r="G52" s="164"/>
      <c r="H52" s="164"/>
      <c r="I52" s="164"/>
      <c r="J52" s="164"/>
      <c r="K52" s="164"/>
      <c r="L52" s="164"/>
      <c r="M52" s="164"/>
      <c r="N52" s="164"/>
      <c r="O52" s="164"/>
      <c r="P52" s="164"/>
      <c r="Q52" s="164"/>
      <c r="R52" s="164"/>
      <c r="S52" s="164"/>
      <c r="T52" s="164"/>
      <c r="U52" s="164"/>
    </row>
    <row r="53" spans="1:21" ht="14.5" x14ac:dyDescent="0.35">
      <c r="A53" s="164"/>
      <c r="B53" s="164"/>
      <c r="C53" s="164"/>
      <c r="D53" s="164"/>
      <c r="E53" s="164"/>
      <c r="F53" s="164"/>
      <c r="G53" s="164"/>
      <c r="H53" s="164"/>
      <c r="I53" s="164"/>
      <c r="J53" s="164"/>
      <c r="K53" s="164"/>
      <c r="L53" s="164"/>
      <c r="M53" s="164"/>
      <c r="N53" s="164"/>
      <c r="O53" s="164"/>
      <c r="P53" s="164"/>
      <c r="Q53" s="164"/>
      <c r="R53" s="164"/>
      <c r="S53" s="164"/>
      <c r="T53" s="164"/>
      <c r="U53" s="164"/>
    </row>
    <row r="54" spans="1:21" ht="14.5" x14ac:dyDescent="0.35">
      <c r="A54" s="164"/>
      <c r="B54" s="164"/>
      <c r="C54" s="164"/>
      <c r="D54" s="164"/>
      <c r="E54" s="164"/>
      <c r="F54" s="164"/>
      <c r="G54" s="164"/>
      <c r="H54" s="164"/>
      <c r="I54" s="164"/>
      <c r="J54" s="164"/>
      <c r="K54" s="164"/>
      <c r="L54" s="164"/>
      <c r="M54" s="164"/>
      <c r="N54" s="164"/>
      <c r="O54" s="164"/>
      <c r="P54" s="164"/>
      <c r="Q54" s="164"/>
      <c r="R54" s="164"/>
      <c r="S54" s="164"/>
      <c r="T54" s="164"/>
      <c r="U54" s="164"/>
    </row>
    <row r="55" spans="1:21" ht="14.5" x14ac:dyDescent="0.35">
      <c r="A55" s="164"/>
      <c r="B55" s="164"/>
      <c r="C55" s="164"/>
      <c r="D55" s="164"/>
      <c r="E55" s="164"/>
      <c r="F55" s="164"/>
      <c r="G55" s="164"/>
      <c r="H55" s="164"/>
      <c r="I55" s="164"/>
      <c r="J55" s="164"/>
      <c r="K55" s="164"/>
      <c r="L55" s="164"/>
      <c r="M55" s="164"/>
      <c r="N55" s="164"/>
      <c r="O55" s="164"/>
      <c r="P55" s="164"/>
      <c r="Q55" s="164"/>
      <c r="R55" s="164"/>
      <c r="S55" s="164"/>
      <c r="T55" s="164"/>
      <c r="U55" s="164"/>
    </row>
    <row r="56" spans="1:21" ht="14.5" x14ac:dyDescent="0.35">
      <c r="A56" s="164"/>
      <c r="B56" s="164"/>
      <c r="C56" s="164"/>
      <c r="D56" s="164"/>
      <c r="E56" s="164"/>
      <c r="F56" s="164"/>
      <c r="G56" s="164"/>
      <c r="H56" s="164"/>
      <c r="I56" s="164"/>
      <c r="J56" s="164"/>
      <c r="K56" s="164"/>
      <c r="L56" s="164"/>
      <c r="M56" s="164"/>
      <c r="N56" s="164"/>
      <c r="O56" s="164"/>
      <c r="P56" s="164"/>
      <c r="Q56" s="164"/>
      <c r="R56" s="164"/>
      <c r="S56" s="164"/>
      <c r="T56" s="164"/>
      <c r="U56" s="164"/>
    </row>
    <row r="57" spans="1:21" ht="14.5" x14ac:dyDescent="0.35">
      <c r="A57" s="164"/>
      <c r="B57" s="164"/>
      <c r="C57" s="164"/>
      <c r="D57" s="164"/>
      <c r="E57" s="164"/>
      <c r="F57" s="164"/>
      <c r="G57" s="164"/>
      <c r="H57" s="164"/>
      <c r="I57" s="164"/>
      <c r="J57" s="164"/>
      <c r="K57" s="164"/>
      <c r="L57" s="164"/>
      <c r="M57" s="164"/>
      <c r="N57" s="164"/>
      <c r="O57" s="164"/>
      <c r="P57" s="164"/>
      <c r="Q57" s="164"/>
      <c r="R57" s="164"/>
      <c r="S57" s="164"/>
      <c r="T57" s="164"/>
      <c r="U57" s="164"/>
    </row>
    <row r="58" spans="1:21" ht="14.5" x14ac:dyDescent="0.35">
      <c r="A58" s="164"/>
      <c r="B58" s="164"/>
      <c r="C58" s="164"/>
      <c r="D58" s="164"/>
      <c r="E58" s="164"/>
      <c r="F58" s="164"/>
      <c r="G58" s="164"/>
      <c r="H58" s="164"/>
      <c r="I58" s="164"/>
      <c r="J58" s="164"/>
      <c r="K58" s="164"/>
      <c r="L58" s="164"/>
      <c r="M58" s="164"/>
      <c r="N58" s="164"/>
      <c r="O58" s="164"/>
      <c r="P58" s="164"/>
      <c r="Q58" s="164"/>
      <c r="R58" s="164"/>
      <c r="S58" s="164"/>
      <c r="T58" s="164"/>
      <c r="U58" s="164"/>
    </row>
    <row r="59" spans="1:21" ht="14.5" x14ac:dyDescent="0.35">
      <c r="A59" s="164"/>
      <c r="B59" s="164"/>
      <c r="C59" s="164"/>
      <c r="D59" s="164"/>
      <c r="E59" s="164"/>
      <c r="F59" s="164"/>
      <c r="G59" s="164"/>
      <c r="H59" s="164"/>
      <c r="I59" s="164"/>
      <c r="J59" s="164"/>
      <c r="K59" s="164"/>
      <c r="L59" s="164"/>
      <c r="M59" s="164"/>
      <c r="N59" s="164"/>
      <c r="O59" s="164"/>
      <c r="P59" s="164"/>
      <c r="Q59" s="164"/>
      <c r="R59" s="164"/>
      <c r="S59" s="164"/>
      <c r="T59" s="164"/>
      <c r="U59" s="164"/>
    </row>
    <row r="60" spans="1:21" ht="14.5" x14ac:dyDescent="0.35">
      <c r="A60" s="164"/>
      <c r="B60" s="164"/>
      <c r="C60" s="164"/>
      <c r="D60" s="164"/>
      <c r="E60" s="164"/>
      <c r="F60" s="164"/>
      <c r="G60" s="164"/>
      <c r="H60" s="164"/>
      <c r="I60" s="164"/>
      <c r="J60" s="164"/>
      <c r="K60" s="164"/>
      <c r="L60" s="164"/>
      <c r="M60" s="164"/>
      <c r="N60" s="164"/>
      <c r="O60" s="164"/>
      <c r="P60" s="164"/>
      <c r="Q60" s="164"/>
      <c r="R60" s="164"/>
      <c r="S60" s="164"/>
      <c r="T60" s="164"/>
      <c r="U60" s="164"/>
    </row>
    <row r="61" spans="1:21" ht="14.5" x14ac:dyDescent="0.35">
      <c r="A61" s="164"/>
      <c r="B61" s="164"/>
      <c r="C61" s="164"/>
      <c r="D61" s="164"/>
      <c r="E61" s="164"/>
      <c r="F61" s="164"/>
      <c r="G61" s="164"/>
      <c r="H61" s="164"/>
      <c r="I61" s="164"/>
      <c r="J61" s="164"/>
      <c r="K61" s="164"/>
      <c r="L61" s="164"/>
      <c r="M61" s="164"/>
      <c r="N61" s="164"/>
      <c r="O61" s="164"/>
      <c r="P61" s="164"/>
      <c r="Q61" s="164"/>
      <c r="R61" s="164"/>
      <c r="S61" s="164"/>
      <c r="T61" s="164"/>
      <c r="U61" s="164"/>
    </row>
    <row r="62" spans="1:21" ht="14.5" x14ac:dyDescent="0.35">
      <c r="A62" s="164"/>
      <c r="B62" s="164"/>
      <c r="C62" s="164"/>
      <c r="D62" s="164"/>
      <c r="E62" s="164"/>
      <c r="F62" s="164"/>
      <c r="G62" s="164"/>
      <c r="H62" s="164"/>
      <c r="I62" s="164"/>
      <c r="J62" s="164"/>
      <c r="K62" s="164"/>
      <c r="L62" s="164"/>
      <c r="M62" s="164"/>
      <c r="N62" s="164"/>
      <c r="O62" s="164"/>
      <c r="P62" s="164"/>
      <c r="Q62" s="164"/>
      <c r="R62" s="164"/>
      <c r="S62" s="164"/>
      <c r="T62" s="164"/>
      <c r="U62" s="164"/>
    </row>
    <row r="63" spans="1:21" ht="14.5" x14ac:dyDescent="0.35">
      <c r="A63" s="164"/>
      <c r="B63" s="164"/>
      <c r="C63" s="164"/>
      <c r="D63" s="164"/>
      <c r="E63" s="164"/>
      <c r="F63" s="164"/>
      <c r="G63" s="164"/>
      <c r="H63" s="164"/>
      <c r="I63" s="164"/>
      <c r="J63" s="164"/>
      <c r="K63" s="164"/>
      <c r="L63" s="164"/>
      <c r="M63" s="164"/>
      <c r="N63" s="164"/>
      <c r="O63" s="164"/>
      <c r="P63" s="164"/>
      <c r="Q63" s="164"/>
      <c r="R63" s="164"/>
      <c r="S63" s="164"/>
      <c r="T63" s="164"/>
      <c r="U63" s="164"/>
    </row>
    <row r="64" spans="1:21" ht="14.5" x14ac:dyDescent="0.35">
      <c r="A64" s="164"/>
      <c r="B64" s="164"/>
      <c r="C64" s="164"/>
      <c r="D64" s="164"/>
      <c r="E64" s="164"/>
      <c r="F64" s="164"/>
      <c r="G64" s="164"/>
      <c r="H64" s="164"/>
      <c r="I64" s="164"/>
      <c r="J64" s="164"/>
      <c r="K64" s="164"/>
      <c r="L64" s="164"/>
      <c r="M64" s="164"/>
      <c r="N64" s="164"/>
      <c r="O64" s="164"/>
      <c r="P64" s="164"/>
      <c r="Q64" s="164"/>
      <c r="R64" s="164"/>
      <c r="S64" s="164"/>
      <c r="T64" s="164"/>
      <c r="U64" s="164"/>
    </row>
    <row r="65" spans="1:21" ht="14.5" x14ac:dyDescent="0.35">
      <c r="A65" s="164"/>
      <c r="B65" s="164"/>
      <c r="C65" s="164"/>
      <c r="D65" s="164"/>
      <c r="E65" s="164"/>
      <c r="F65" s="164"/>
      <c r="G65" s="164"/>
      <c r="H65" s="164"/>
      <c r="I65" s="164"/>
      <c r="J65" s="164"/>
      <c r="K65" s="164"/>
      <c r="L65" s="164"/>
      <c r="M65" s="164"/>
      <c r="N65" s="164"/>
      <c r="O65" s="164"/>
      <c r="P65" s="164"/>
      <c r="Q65" s="164"/>
      <c r="R65" s="164"/>
      <c r="S65" s="164"/>
      <c r="T65" s="164"/>
      <c r="U65" s="164"/>
    </row>
    <row r="66" spans="1:21" ht="14.5" x14ac:dyDescent="0.35">
      <c r="A66" s="164"/>
      <c r="B66" s="164"/>
      <c r="C66" s="164"/>
      <c r="D66" s="164"/>
      <c r="E66" s="164"/>
      <c r="F66" s="164"/>
      <c r="G66" s="164"/>
      <c r="H66" s="164"/>
      <c r="I66" s="164"/>
      <c r="J66" s="164"/>
      <c r="K66" s="164"/>
      <c r="L66" s="164"/>
      <c r="M66" s="164"/>
      <c r="N66" s="164"/>
      <c r="O66" s="164"/>
      <c r="P66" s="164"/>
      <c r="Q66" s="164"/>
      <c r="R66" s="164"/>
      <c r="S66" s="164"/>
      <c r="T66" s="164"/>
      <c r="U66" s="164"/>
    </row>
    <row r="67" spans="1:21" ht="14.5" x14ac:dyDescent="0.35">
      <c r="A67" s="164"/>
      <c r="B67" s="164"/>
      <c r="C67" s="164"/>
      <c r="D67" s="164"/>
      <c r="E67" s="164"/>
      <c r="F67" s="164"/>
      <c r="G67" s="164"/>
      <c r="H67" s="164"/>
      <c r="I67" s="164"/>
      <c r="J67" s="164"/>
      <c r="K67" s="164"/>
      <c r="L67" s="164"/>
      <c r="M67" s="164"/>
      <c r="N67" s="164"/>
      <c r="O67" s="164"/>
      <c r="P67" s="164"/>
      <c r="Q67" s="164"/>
      <c r="R67" s="164"/>
      <c r="S67" s="164"/>
      <c r="T67" s="164"/>
      <c r="U67" s="164"/>
    </row>
    <row r="68" spans="1:21" ht="14.5" x14ac:dyDescent="0.35">
      <c r="A68" s="164"/>
      <c r="B68" s="164"/>
      <c r="C68" s="164"/>
      <c r="D68" s="164"/>
      <c r="E68" s="164"/>
      <c r="F68" s="164"/>
      <c r="G68" s="164"/>
      <c r="H68" s="164"/>
      <c r="I68" s="164"/>
      <c r="J68" s="164"/>
      <c r="K68" s="164"/>
      <c r="L68" s="164"/>
      <c r="M68" s="164"/>
      <c r="N68" s="164"/>
      <c r="O68" s="164"/>
      <c r="P68" s="164"/>
      <c r="Q68" s="164"/>
      <c r="R68" s="164"/>
      <c r="S68" s="164"/>
      <c r="T68" s="164"/>
      <c r="U68" s="164"/>
    </row>
    <row r="69" spans="1:21" ht="14.5" x14ac:dyDescent="0.35">
      <c r="A69" s="164"/>
      <c r="B69" s="164"/>
      <c r="C69" s="164"/>
      <c r="D69" s="164"/>
      <c r="E69" s="164"/>
      <c r="F69" s="164"/>
      <c r="G69" s="164"/>
      <c r="H69" s="164"/>
      <c r="I69" s="164"/>
      <c r="J69" s="164"/>
      <c r="K69" s="164"/>
      <c r="L69" s="164"/>
      <c r="M69" s="164"/>
      <c r="N69" s="164"/>
      <c r="O69" s="164"/>
      <c r="P69" s="164"/>
      <c r="Q69" s="164"/>
      <c r="R69" s="164"/>
      <c r="S69" s="164"/>
      <c r="T69" s="164"/>
      <c r="U69" s="164"/>
    </row>
    <row r="70" spans="1:21" ht="14.5" x14ac:dyDescent="0.35">
      <c r="A70" s="164"/>
      <c r="B70" s="164"/>
      <c r="C70" s="164"/>
      <c r="D70" s="164"/>
      <c r="E70" s="164"/>
      <c r="F70" s="164"/>
      <c r="G70" s="164"/>
      <c r="H70" s="164"/>
      <c r="I70" s="164"/>
      <c r="J70" s="164"/>
      <c r="K70" s="164"/>
      <c r="L70" s="164"/>
      <c r="M70" s="164"/>
      <c r="N70" s="164"/>
      <c r="O70" s="164"/>
      <c r="P70" s="164"/>
      <c r="Q70" s="164"/>
      <c r="R70" s="164"/>
      <c r="S70" s="164"/>
      <c r="T70" s="164"/>
      <c r="U70" s="164"/>
    </row>
    <row r="71" spans="1:21" ht="14.5" x14ac:dyDescent="0.35">
      <c r="A71" s="164"/>
      <c r="B71" s="164"/>
      <c r="C71" s="164"/>
      <c r="D71" s="164"/>
      <c r="E71" s="164"/>
      <c r="F71" s="164"/>
      <c r="G71" s="164"/>
      <c r="H71" s="164"/>
      <c r="I71" s="164"/>
      <c r="J71" s="164"/>
      <c r="K71" s="164"/>
      <c r="L71" s="164"/>
      <c r="M71" s="164"/>
      <c r="N71" s="164"/>
      <c r="O71" s="164"/>
      <c r="P71" s="164"/>
      <c r="Q71" s="164"/>
      <c r="R71" s="164"/>
      <c r="S71" s="164"/>
      <c r="T71" s="164"/>
      <c r="U71" s="164"/>
    </row>
    <row r="72" spans="1:21" ht="14.5" x14ac:dyDescent="0.35">
      <c r="A72" s="164"/>
      <c r="B72" s="164"/>
      <c r="C72" s="164"/>
      <c r="D72" s="164"/>
      <c r="E72" s="164"/>
      <c r="F72" s="164"/>
      <c r="G72" s="164"/>
      <c r="H72" s="164"/>
      <c r="I72" s="164"/>
      <c r="J72" s="164"/>
      <c r="K72" s="164"/>
      <c r="L72" s="164"/>
      <c r="M72" s="164"/>
      <c r="N72" s="164"/>
      <c r="O72" s="164"/>
      <c r="P72" s="164"/>
      <c r="Q72" s="164"/>
      <c r="R72" s="164"/>
      <c r="S72" s="164"/>
      <c r="T72" s="164"/>
      <c r="U72" s="164"/>
    </row>
    <row r="73" spans="1:21" ht="14.5" x14ac:dyDescent="0.35">
      <c r="A73" s="164"/>
      <c r="B73" s="164"/>
      <c r="C73" s="164"/>
      <c r="D73" s="164"/>
      <c r="E73" s="164"/>
      <c r="F73" s="164"/>
      <c r="G73" s="164"/>
      <c r="H73" s="164"/>
      <c r="I73" s="164"/>
      <c r="J73" s="164"/>
      <c r="K73" s="164"/>
      <c r="L73" s="164"/>
      <c r="M73" s="164"/>
      <c r="N73" s="164"/>
      <c r="O73" s="164"/>
      <c r="P73" s="164"/>
      <c r="Q73" s="164"/>
      <c r="R73" s="164"/>
      <c r="S73" s="164"/>
      <c r="T73" s="164"/>
      <c r="U73" s="164"/>
    </row>
    <row r="74" spans="1:21" ht="14.5" x14ac:dyDescent="0.35">
      <c r="A74" s="164"/>
      <c r="B74" s="164"/>
      <c r="C74" s="164"/>
      <c r="D74" s="164"/>
      <c r="E74" s="164"/>
      <c r="F74" s="164"/>
      <c r="G74" s="164"/>
      <c r="H74" s="164"/>
      <c r="I74" s="164"/>
      <c r="J74" s="164"/>
      <c r="K74" s="164"/>
      <c r="L74" s="164"/>
      <c r="M74" s="164"/>
      <c r="N74" s="164"/>
      <c r="O74" s="164"/>
      <c r="P74" s="164"/>
      <c r="Q74" s="164"/>
      <c r="R74" s="164"/>
      <c r="S74" s="164"/>
      <c r="T74" s="164"/>
      <c r="U74" s="164"/>
    </row>
    <row r="75" spans="1:21" ht="14.5" x14ac:dyDescent="0.35">
      <c r="A75" s="164"/>
      <c r="B75" s="164"/>
      <c r="C75" s="164"/>
      <c r="D75" s="164"/>
      <c r="E75" s="164"/>
      <c r="F75" s="164"/>
      <c r="G75" s="164"/>
      <c r="H75" s="164"/>
      <c r="I75" s="164"/>
      <c r="J75" s="164"/>
      <c r="K75" s="164"/>
      <c r="L75" s="164"/>
      <c r="M75" s="164"/>
      <c r="N75" s="164"/>
      <c r="O75" s="164"/>
      <c r="P75" s="164"/>
      <c r="Q75" s="164"/>
      <c r="R75" s="164"/>
      <c r="S75" s="164"/>
      <c r="T75" s="164"/>
      <c r="U75" s="164"/>
    </row>
    <row r="76" spans="1:21" ht="14.5" x14ac:dyDescent="0.35">
      <c r="A76" s="164"/>
      <c r="B76" s="164"/>
      <c r="C76" s="164"/>
      <c r="D76" s="164"/>
      <c r="E76" s="164"/>
      <c r="F76" s="164"/>
      <c r="G76" s="164"/>
      <c r="H76" s="164"/>
      <c r="I76" s="164"/>
      <c r="J76" s="164"/>
      <c r="K76" s="164"/>
      <c r="L76" s="164"/>
      <c r="M76" s="164"/>
      <c r="N76" s="164"/>
      <c r="O76" s="164"/>
      <c r="P76" s="164"/>
      <c r="Q76" s="164"/>
      <c r="R76" s="164"/>
      <c r="S76" s="164"/>
      <c r="T76" s="164"/>
      <c r="U76" s="164"/>
    </row>
    <row r="77" spans="1:21" ht="14.5" x14ac:dyDescent="0.35">
      <c r="A77" s="164"/>
      <c r="B77" s="164"/>
      <c r="C77" s="164"/>
      <c r="D77" s="164"/>
      <c r="E77" s="164"/>
      <c r="F77" s="164"/>
      <c r="G77" s="164"/>
      <c r="H77" s="164"/>
      <c r="I77" s="164"/>
      <c r="J77" s="164"/>
      <c r="K77" s="164"/>
      <c r="L77" s="164"/>
      <c r="M77" s="164"/>
      <c r="N77" s="164"/>
      <c r="O77" s="164"/>
      <c r="P77" s="164"/>
      <c r="Q77" s="164"/>
      <c r="R77" s="164"/>
      <c r="S77" s="164"/>
      <c r="T77" s="164"/>
      <c r="U77" s="164"/>
    </row>
    <row r="78" spans="1:21" ht="14.5" x14ac:dyDescent="0.35">
      <c r="A78" s="164"/>
      <c r="B78" s="164"/>
      <c r="C78" s="164"/>
      <c r="D78" s="164"/>
      <c r="E78" s="164"/>
      <c r="F78" s="164"/>
      <c r="G78" s="164"/>
      <c r="H78" s="164"/>
      <c r="I78" s="164"/>
      <c r="J78" s="164"/>
      <c r="K78" s="164"/>
      <c r="L78" s="164"/>
      <c r="M78" s="164"/>
      <c r="N78" s="164"/>
      <c r="O78" s="164"/>
      <c r="P78" s="164"/>
      <c r="Q78" s="164"/>
      <c r="R78" s="164"/>
      <c r="S78" s="164"/>
      <c r="T78" s="164"/>
      <c r="U78" s="164"/>
    </row>
    <row r="79" spans="1:21" ht="14.5" x14ac:dyDescent="0.35">
      <c r="A79" s="164"/>
      <c r="B79" s="164"/>
      <c r="C79" s="164"/>
      <c r="D79" s="164"/>
      <c r="E79" s="164"/>
      <c r="F79" s="164"/>
      <c r="G79" s="164"/>
      <c r="H79" s="164"/>
      <c r="I79" s="164"/>
      <c r="J79" s="164"/>
      <c r="K79" s="164"/>
      <c r="L79" s="164"/>
      <c r="M79" s="164"/>
      <c r="N79" s="164"/>
      <c r="O79" s="164"/>
      <c r="P79" s="164"/>
      <c r="Q79" s="164"/>
      <c r="R79" s="164"/>
      <c r="S79" s="164"/>
      <c r="T79" s="164"/>
      <c r="U79" s="164"/>
    </row>
    <row r="80" spans="1:21" ht="14.5" x14ac:dyDescent="0.35">
      <c r="A80" s="164"/>
      <c r="B80" s="164"/>
      <c r="C80" s="164"/>
      <c r="D80" s="164"/>
      <c r="E80" s="164"/>
      <c r="F80" s="164"/>
      <c r="G80" s="164"/>
      <c r="H80" s="164"/>
      <c r="I80" s="164"/>
      <c r="J80" s="164"/>
      <c r="K80" s="164"/>
      <c r="L80" s="164"/>
      <c r="M80" s="164"/>
      <c r="N80" s="164"/>
      <c r="O80" s="164"/>
      <c r="P80" s="164"/>
      <c r="Q80" s="164"/>
      <c r="R80" s="164"/>
      <c r="S80" s="164"/>
      <c r="T80" s="164"/>
      <c r="U80" s="164"/>
    </row>
    <row r="81" spans="1:21" ht="14.5" x14ac:dyDescent="0.35">
      <c r="A81" s="164"/>
      <c r="B81" s="164"/>
      <c r="C81" s="164"/>
      <c r="D81" s="164"/>
      <c r="E81" s="164"/>
      <c r="F81" s="164"/>
      <c r="G81" s="164"/>
      <c r="H81" s="164"/>
      <c r="I81" s="164"/>
      <c r="J81" s="164"/>
      <c r="K81" s="164"/>
      <c r="L81" s="164"/>
      <c r="M81" s="164"/>
      <c r="N81" s="164"/>
      <c r="O81" s="164"/>
      <c r="P81" s="164"/>
      <c r="Q81" s="164"/>
      <c r="R81" s="164"/>
      <c r="S81" s="164"/>
      <c r="T81" s="164"/>
      <c r="U81" s="164"/>
    </row>
    <row r="82" spans="1:21" ht="14.5" x14ac:dyDescent="0.35">
      <c r="A82" s="164"/>
      <c r="B82" s="164"/>
      <c r="C82" s="164"/>
      <c r="D82" s="164"/>
      <c r="E82" s="164"/>
      <c r="F82" s="164"/>
      <c r="G82" s="164"/>
      <c r="H82" s="164"/>
      <c r="I82" s="164"/>
      <c r="J82" s="164"/>
      <c r="K82" s="164"/>
      <c r="L82" s="164"/>
      <c r="M82" s="164"/>
      <c r="N82" s="164"/>
      <c r="O82" s="164"/>
      <c r="P82" s="164"/>
      <c r="Q82" s="164"/>
      <c r="R82" s="164"/>
      <c r="S82" s="164"/>
      <c r="T82" s="164"/>
      <c r="U82" s="164"/>
    </row>
    <row r="83" spans="1:21" ht="14.5" x14ac:dyDescent="0.35">
      <c r="A83" s="164"/>
      <c r="B83" s="164"/>
      <c r="C83" s="164"/>
      <c r="D83" s="164"/>
      <c r="E83" s="164"/>
      <c r="F83" s="164"/>
      <c r="G83" s="164"/>
      <c r="H83" s="164"/>
      <c r="I83" s="164"/>
      <c r="J83" s="164"/>
      <c r="K83" s="164"/>
      <c r="L83" s="164"/>
      <c r="M83" s="164"/>
      <c r="N83" s="164"/>
      <c r="O83" s="164"/>
      <c r="P83" s="164"/>
      <c r="Q83" s="164"/>
      <c r="R83" s="164"/>
      <c r="S83" s="164"/>
      <c r="T83" s="164"/>
      <c r="U83" s="164"/>
    </row>
    <row r="84" spans="1:21" ht="14.5" x14ac:dyDescent="0.35">
      <c r="A84" s="164"/>
      <c r="B84" s="164"/>
      <c r="C84" s="164"/>
      <c r="D84" s="164"/>
      <c r="E84" s="164"/>
      <c r="F84" s="164"/>
      <c r="G84" s="164"/>
      <c r="H84" s="164"/>
      <c r="I84" s="164"/>
      <c r="J84" s="164"/>
      <c r="K84" s="164"/>
      <c r="L84" s="164"/>
      <c r="M84" s="164"/>
      <c r="N84" s="164"/>
      <c r="O84" s="164"/>
      <c r="P84" s="164"/>
      <c r="Q84" s="164"/>
      <c r="R84" s="164"/>
      <c r="S84" s="164"/>
      <c r="T84" s="164"/>
      <c r="U84" s="164"/>
    </row>
    <row r="85" spans="1:21" ht="14.5" x14ac:dyDescent="0.35">
      <c r="A85" s="164"/>
      <c r="B85" s="164"/>
      <c r="C85" s="164"/>
      <c r="D85" s="164"/>
      <c r="E85" s="164"/>
      <c r="F85" s="164"/>
      <c r="G85" s="164"/>
      <c r="H85" s="164"/>
      <c r="I85" s="164"/>
      <c r="J85" s="164"/>
      <c r="K85" s="164"/>
      <c r="L85" s="164"/>
      <c r="M85" s="164"/>
      <c r="N85" s="164"/>
      <c r="O85" s="164"/>
      <c r="P85" s="164"/>
      <c r="Q85" s="164"/>
      <c r="R85" s="164"/>
      <c r="S85" s="164"/>
      <c r="T85" s="164"/>
      <c r="U85" s="164"/>
    </row>
    <row r="86" spans="1:21" ht="14.5" x14ac:dyDescent="0.35">
      <c r="A86" s="164"/>
      <c r="B86" s="164"/>
      <c r="C86" s="164"/>
      <c r="D86" s="164"/>
      <c r="E86" s="164"/>
      <c r="F86" s="164"/>
      <c r="G86" s="164"/>
      <c r="H86" s="164"/>
      <c r="I86" s="164"/>
      <c r="J86" s="164"/>
      <c r="K86" s="164"/>
      <c r="L86" s="164"/>
      <c r="M86" s="164"/>
      <c r="N86" s="164"/>
      <c r="O86" s="164"/>
      <c r="P86" s="164"/>
      <c r="Q86" s="164"/>
      <c r="R86" s="164"/>
      <c r="S86" s="164"/>
      <c r="T86" s="164"/>
      <c r="U86" s="164"/>
    </row>
    <row r="87" spans="1:21" ht="14.5" x14ac:dyDescent="0.35">
      <c r="A87" s="164"/>
      <c r="B87" s="164"/>
      <c r="C87" s="164"/>
      <c r="D87" s="164"/>
      <c r="E87" s="164"/>
      <c r="F87" s="164"/>
      <c r="G87" s="164"/>
      <c r="H87" s="164"/>
      <c r="I87" s="164"/>
      <c r="J87" s="164"/>
      <c r="K87" s="164"/>
      <c r="L87" s="164"/>
      <c r="M87" s="164"/>
      <c r="N87" s="164"/>
      <c r="O87" s="164"/>
      <c r="P87" s="164"/>
      <c r="Q87" s="164"/>
      <c r="R87" s="164"/>
      <c r="S87" s="164"/>
      <c r="T87" s="164"/>
      <c r="U87" s="164"/>
    </row>
    <row r="88" spans="1:21" ht="14.5" x14ac:dyDescent="0.35">
      <c r="A88" s="164"/>
      <c r="B88" s="164"/>
      <c r="C88" s="164"/>
      <c r="D88" s="164"/>
      <c r="E88" s="164"/>
      <c r="F88" s="164"/>
      <c r="G88" s="164"/>
      <c r="H88" s="164"/>
      <c r="I88" s="164"/>
      <c r="J88" s="164"/>
      <c r="K88" s="164"/>
      <c r="L88" s="164"/>
      <c r="M88" s="164"/>
      <c r="N88" s="164"/>
      <c r="O88" s="164"/>
      <c r="P88" s="164"/>
      <c r="Q88" s="164"/>
      <c r="R88" s="164"/>
      <c r="S88" s="164"/>
      <c r="T88" s="164"/>
      <c r="U88" s="164"/>
    </row>
    <row r="89" spans="1:21" ht="14.5" x14ac:dyDescent="0.35">
      <c r="A89" s="164"/>
      <c r="B89" s="164"/>
      <c r="C89" s="164"/>
      <c r="D89" s="164"/>
      <c r="E89" s="164"/>
      <c r="F89" s="164"/>
      <c r="G89" s="164"/>
      <c r="H89" s="164"/>
      <c r="I89" s="164"/>
      <c r="J89" s="164"/>
      <c r="K89" s="164"/>
      <c r="L89" s="164"/>
      <c r="M89" s="164"/>
      <c r="N89" s="164"/>
      <c r="O89" s="164"/>
      <c r="P89" s="164"/>
      <c r="Q89" s="164"/>
      <c r="R89" s="164"/>
      <c r="S89" s="164"/>
      <c r="T89" s="164"/>
      <c r="U89" s="164"/>
    </row>
    <row r="90" spans="1:21" ht="14.5" x14ac:dyDescent="0.35">
      <c r="A90" s="164"/>
      <c r="B90" s="164"/>
      <c r="C90" s="164"/>
      <c r="D90" s="164"/>
      <c r="E90" s="164"/>
      <c r="F90" s="164"/>
      <c r="G90" s="164"/>
      <c r="H90" s="164"/>
      <c r="I90" s="164"/>
      <c r="J90" s="164"/>
      <c r="K90" s="164"/>
      <c r="L90" s="164"/>
      <c r="M90" s="164"/>
      <c r="N90" s="164"/>
      <c r="O90" s="164"/>
      <c r="P90" s="164"/>
      <c r="Q90" s="164"/>
      <c r="R90" s="164"/>
      <c r="S90" s="164"/>
      <c r="T90" s="164"/>
      <c r="U90" s="164"/>
    </row>
    <row r="91" spans="1:21" ht="14.5" x14ac:dyDescent="0.35">
      <c r="A91" s="164"/>
      <c r="B91" s="164"/>
      <c r="C91" s="164"/>
      <c r="D91" s="164"/>
      <c r="E91" s="164"/>
      <c r="F91" s="164"/>
      <c r="G91" s="164"/>
      <c r="H91" s="164"/>
      <c r="I91" s="164"/>
      <c r="J91" s="164"/>
      <c r="K91" s="164"/>
      <c r="L91" s="164"/>
      <c r="M91" s="164"/>
      <c r="N91" s="164"/>
      <c r="O91" s="164"/>
      <c r="P91" s="164"/>
      <c r="Q91" s="164"/>
      <c r="R91" s="164"/>
      <c r="S91" s="164"/>
      <c r="T91" s="164"/>
      <c r="U91" s="164"/>
    </row>
    <row r="92" spans="1:21" ht="14.5" x14ac:dyDescent="0.35">
      <c r="A92" s="164"/>
      <c r="B92" s="164"/>
      <c r="C92" s="164"/>
      <c r="D92" s="164"/>
      <c r="E92" s="164"/>
      <c r="F92" s="164"/>
      <c r="G92" s="164"/>
      <c r="H92" s="164"/>
      <c r="I92" s="164"/>
      <c r="J92" s="164"/>
      <c r="K92" s="164"/>
      <c r="L92" s="164"/>
      <c r="M92" s="164"/>
      <c r="N92" s="164"/>
      <c r="O92" s="164"/>
      <c r="P92" s="164"/>
      <c r="Q92" s="164"/>
      <c r="R92" s="164"/>
      <c r="S92" s="164"/>
      <c r="T92" s="164"/>
      <c r="U92" s="164"/>
    </row>
    <row r="93" spans="1:21" ht="14.5" x14ac:dyDescent="0.35">
      <c r="A93" s="164"/>
      <c r="B93" s="164"/>
      <c r="C93" s="164"/>
      <c r="D93" s="164"/>
      <c r="E93" s="164"/>
      <c r="F93" s="164"/>
      <c r="G93" s="164"/>
      <c r="H93" s="164"/>
      <c r="I93" s="164"/>
      <c r="J93" s="164"/>
      <c r="K93" s="164"/>
      <c r="L93" s="164"/>
      <c r="M93" s="164"/>
      <c r="N93" s="164"/>
      <c r="O93" s="164"/>
      <c r="P93" s="164"/>
      <c r="Q93" s="164"/>
      <c r="R93" s="164"/>
      <c r="S93" s="164"/>
      <c r="T93" s="164"/>
      <c r="U93" s="164"/>
    </row>
    <row r="94" spans="1:21" ht="14.5" x14ac:dyDescent="0.35">
      <c r="A94" s="164"/>
      <c r="B94" s="164"/>
      <c r="C94" s="164"/>
      <c r="D94" s="164"/>
      <c r="E94" s="164"/>
      <c r="F94" s="164"/>
      <c r="G94" s="164"/>
      <c r="H94" s="164"/>
      <c r="I94" s="164"/>
      <c r="J94" s="164"/>
      <c r="K94" s="164"/>
      <c r="L94" s="164"/>
      <c r="M94" s="164"/>
      <c r="N94" s="164"/>
      <c r="O94" s="164"/>
      <c r="P94" s="164"/>
      <c r="Q94" s="164"/>
      <c r="R94" s="164"/>
      <c r="S94" s="164"/>
      <c r="T94" s="164"/>
      <c r="U94" s="164"/>
    </row>
    <row r="95" spans="1:21" ht="14.5" x14ac:dyDescent="0.35">
      <c r="A95" s="164"/>
      <c r="B95" s="164"/>
      <c r="C95" s="164"/>
      <c r="D95" s="164"/>
      <c r="E95" s="164"/>
      <c r="F95" s="164"/>
      <c r="G95" s="164"/>
      <c r="H95" s="164"/>
      <c r="I95" s="164"/>
      <c r="J95" s="164"/>
      <c r="K95" s="164"/>
      <c r="L95" s="164"/>
      <c r="M95" s="164"/>
      <c r="N95" s="164"/>
      <c r="O95" s="164"/>
      <c r="P95" s="164"/>
      <c r="Q95" s="164"/>
      <c r="R95" s="164"/>
      <c r="S95" s="164"/>
      <c r="T95" s="164"/>
      <c r="U95" s="164"/>
    </row>
    <row r="96" spans="1:21" ht="14.5" x14ac:dyDescent="0.35">
      <c r="A96" s="164"/>
      <c r="B96" s="164"/>
      <c r="C96" s="164"/>
      <c r="D96" s="164"/>
      <c r="E96" s="164"/>
      <c r="F96" s="164"/>
      <c r="G96" s="164"/>
      <c r="H96" s="164"/>
      <c r="I96" s="164"/>
      <c r="J96" s="164"/>
      <c r="K96" s="164"/>
      <c r="L96" s="164"/>
      <c r="M96" s="164"/>
      <c r="N96" s="164"/>
      <c r="O96" s="164"/>
      <c r="P96" s="164"/>
      <c r="Q96" s="164"/>
      <c r="R96" s="164"/>
      <c r="S96" s="164"/>
      <c r="T96" s="164"/>
      <c r="U96" s="164"/>
    </row>
    <row r="97" spans="1:21" ht="14.5" x14ac:dyDescent="0.35">
      <c r="A97" s="164"/>
      <c r="B97" s="164"/>
      <c r="C97" s="164"/>
      <c r="D97" s="164"/>
      <c r="E97" s="164"/>
      <c r="F97" s="164"/>
      <c r="G97" s="164"/>
      <c r="H97" s="164"/>
      <c r="I97" s="164"/>
      <c r="J97" s="164"/>
      <c r="K97" s="164"/>
      <c r="L97" s="164"/>
      <c r="M97" s="164"/>
      <c r="N97" s="164"/>
      <c r="O97" s="164"/>
      <c r="P97" s="164"/>
      <c r="Q97" s="164"/>
      <c r="R97" s="164"/>
      <c r="S97" s="164"/>
      <c r="T97" s="164"/>
      <c r="U97" s="164"/>
    </row>
    <row r="98" spans="1:21" ht="14.5" x14ac:dyDescent="0.35">
      <c r="A98" s="164"/>
      <c r="B98" s="164"/>
      <c r="C98" s="164"/>
      <c r="D98" s="164"/>
      <c r="E98" s="164"/>
      <c r="F98" s="164"/>
      <c r="G98" s="164"/>
      <c r="H98" s="164"/>
      <c r="I98" s="164"/>
      <c r="J98" s="164"/>
      <c r="K98" s="164"/>
      <c r="L98" s="164"/>
      <c r="M98" s="164"/>
      <c r="N98" s="164"/>
      <c r="O98" s="164"/>
      <c r="P98" s="164"/>
      <c r="Q98" s="164"/>
      <c r="R98" s="164"/>
      <c r="S98" s="164"/>
      <c r="T98" s="164"/>
      <c r="U98" s="164"/>
    </row>
    <row r="99" spans="1:21" ht="14.5" x14ac:dyDescent="0.35">
      <c r="A99" s="164"/>
      <c r="B99" s="164"/>
      <c r="C99" s="164"/>
      <c r="D99" s="164"/>
      <c r="E99" s="164"/>
      <c r="F99" s="164"/>
      <c r="G99" s="164"/>
      <c r="H99" s="164"/>
      <c r="I99" s="164"/>
      <c r="J99" s="164"/>
      <c r="K99" s="164"/>
      <c r="L99" s="164"/>
      <c r="M99" s="164"/>
      <c r="N99" s="164"/>
      <c r="O99" s="164"/>
      <c r="P99" s="164"/>
      <c r="Q99" s="164"/>
      <c r="R99" s="164"/>
      <c r="S99" s="164"/>
      <c r="T99" s="164"/>
      <c r="U99" s="164"/>
    </row>
    <row r="100" spans="1:21"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c r="U100" s="164"/>
    </row>
    <row r="101" spans="1:21"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c r="U101" s="164"/>
    </row>
    <row r="102" spans="1:21"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c r="U102" s="164"/>
    </row>
    <row r="103" spans="1:21"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c r="U103" s="164"/>
    </row>
    <row r="104" spans="1:21"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c r="U104" s="164"/>
    </row>
    <row r="105" spans="1:21"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c r="U105" s="164"/>
    </row>
    <row r="106" spans="1:21"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c r="U106" s="164"/>
    </row>
    <row r="107" spans="1:21"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c r="U107" s="164"/>
    </row>
    <row r="108" spans="1:21"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c r="U108" s="164"/>
    </row>
    <row r="109" spans="1:21"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c r="U109" s="164"/>
    </row>
    <row r="110" spans="1:21"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c r="U110" s="164"/>
    </row>
    <row r="111" spans="1:21"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c r="U111" s="164"/>
    </row>
    <row r="112" spans="1:21"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c r="U112" s="164"/>
    </row>
    <row r="113" spans="1:21"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c r="U113" s="164"/>
    </row>
    <row r="114" spans="1:21"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c r="U114" s="164"/>
    </row>
    <row r="115" spans="1:21"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c r="U115" s="164"/>
    </row>
    <row r="116" spans="1:21"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c r="U116" s="164"/>
    </row>
    <row r="117" spans="1:21"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c r="U117" s="164"/>
    </row>
    <row r="118" spans="1:21"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c r="U118" s="164"/>
    </row>
    <row r="119" spans="1:21"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c r="U119" s="164"/>
    </row>
    <row r="120" spans="1:21"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c r="U120" s="164"/>
    </row>
    <row r="121" spans="1:21"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c r="U121" s="164"/>
    </row>
    <row r="122" spans="1:21"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c r="U122" s="164"/>
    </row>
    <row r="123" spans="1:21"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c r="U123" s="164"/>
    </row>
    <row r="124" spans="1:21"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c r="U124" s="164"/>
    </row>
    <row r="125" spans="1:21"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c r="U125" s="164"/>
    </row>
    <row r="126" spans="1:21"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c r="U126" s="164"/>
    </row>
    <row r="127" spans="1:21"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c r="U127" s="164"/>
    </row>
    <row r="128" spans="1:21"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c r="U128" s="164"/>
    </row>
    <row r="129" spans="1:21"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c r="U129" s="164"/>
    </row>
    <row r="130" spans="1:21"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c r="U130" s="164"/>
    </row>
    <row r="131" spans="1:21"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c r="U131" s="164"/>
    </row>
    <row r="132" spans="1:21"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c r="U132" s="164"/>
    </row>
    <row r="133" spans="1:21"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c r="U133" s="164"/>
    </row>
    <row r="134" spans="1:21"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c r="U134" s="164"/>
    </row>
    <row r="135" spans="1:21"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c r="U135" s="164"/>
    </row>
    <row r="136" spans="1:21"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c r="U136" s="164"/>
    </row>
    <row r="137" spans="1:21"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c r="U137" s="164"/>
    </row>
    <row r="138" spans="1:21"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c r="U138" s="164"/>
    </row>
    <row r="139" spans="1:21"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c r="U139" s="164"/>
    </row>
    <row r="140" spans="1:21"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c r="U140" s="164"/>
    </row>
    <row r="141" spans="1:21"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c r="U141" s="164"/>
    </row>
    <row r="142" spans="1:21"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c r="U142" s="164"/>
    </row>
    <row r="143" spans="1:21"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c r="U143" s="164"/>
    </row>
    <row r="144" spans="1:21"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c r="U144" s="164"/>
    </row>
    <row r="145" spans="1:21"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c r="U145" s="164"/>
    </row>
    <row r="146" spans="1:21"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c r="U146" s="164"/>
    </row>
    <row r="147" spans="1:21"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c r="U147" s="164"/>
    </row>
    <row r="148" spans="1:21"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c r="U148" s="164"/>
    </row>
    <row r="149" spans="1:21"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c r="U149" s="164"/>
    </row>
    <row r="150" spans="1:21"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c r="U150" s="164"/>
    </row>
    <row r="151" spans="1:21"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c r="U151" s="164"/>
    </row>
    <row r="152" spans="1:21"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c r="U152" s="164"/>
    </row>
    <row r="153" spans="1:21"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c r="U153" s="164"/>
    </row>
    <row r="154" spans="1:21"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c r="U154" s="164"/>
    </row>
    <row r="155" spans="1:21"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c r="U155" s="164"/>
    </row>
    <row r="156" spans="1:21"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c r="U156" s="164"/>
    </row>
    <row r="157" spans="1:21"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c r="U157" s="164"/>
    </row>
    <row r="158" spans="1:21"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c r="U158" s="164"/>
    </row>
    <row r="159" spans="1:21"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c r="U159" s="164"/>
    </row>
    <row r="160" spans="1:21"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c r="U160" s="164"/>
    </row>
    <row r="161" spans="1:21"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c r="U161" s="164"/>
    </row>
    <row r="162" spans="1:21"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c r="U162" s="164"/>
    </row>
    <row r="163" spans="1:21"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c r="U163" s="164"/>
    </row>
    <row r="164" spans="1:21"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c r="U164" s="164"/>
    </row>
    <row r="165" spans="1:21"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c r="U165" s="164"/>
    </row>
    <row r="166" spans="1:21"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c r="U166" s="164"/>
    </row>
    <row r="167" spans="1:21"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c r="U167" s="164"/>
    </row>
    <row r="168" spans="1:21"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c r="U168" s="164"/>
    </row>
    <row r="169" spans="1:21"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c r="U169" s="164"/>
    </row>
    <row r="170" spans="1:21"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c r="U170" s="164"/>
    </row>
    <row r="171" spans="1:21"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c r="U171" s="164"/>
    </row>
    <row r="172" spans="1:21"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c r="U172" s="164"/>
    </row>
    <row r="173" spans="1:21"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c r="U173" s="164"/>
    </row>
    <row r="174" spans="1:21"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c r="U174" s="164"/>
    </row>
    <row r="175" spans="1:21"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c r="U175" s="164"/>
    </row>
    <row r="176" spans="1:21"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c r="U176" s="164"/>
    </row>
    <row r="177" spans="1:21"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c r="U177" s="164"/>
    </row>
    <row r="178" spans="1:21"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c r="U178" s="164"/>
    </row>
    <row r="179" spans="1:21"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c r="U179" s="164"/>
    </row>
    <row r="180" spans="1:21"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c r="U180" s="164"/>
    </row>
    <row r="181" spans="1:21"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c r="U181" s="164"/>
    </row>
    <row r="182" spans="1:21"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c r="U182" s="164"/>
    </row>
    <row r="183" spans="1:21"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c r="U183" s="164"/>
    </row>
    <row r="184" spans="1:21"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c r="U184" s="164"/>
    </row>
    <row r="185" spans="1:21"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c r="U185" s="164"/>
    </row>
    <row r="186" spans="1:21"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c r="U186" s="164"/>
    </row>
    <row r="187" spans="1:21"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c r="U187" s="164"/>
    </row>
    <row r="188" spans="1:21"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c r="U188" s="164"/>
    </row>
    <row r="189" spans="1:21"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c r="U189" s="164"/>
    </row>
    <row r="190" spans="1:21"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c r="U190" s="164"/>
    </row>
    <row r="191" spans="1:21"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c r="U191" s="164"/>
    </row>
    <row r="192" spans="1:21"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c r="U192" s="164"/>
    </row>
    <row r="193" spans="1:21"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c r="U193" s="164"/>
    </row>
    <row r="194" spans="1:21"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c r="U194" s="164"/>
    </row>
    <row r="195" spans="1:21"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c r="U195" s="164"/>
    </row>
    <row r="196" spans="1:21"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c r="U196" s="164"/>
    </row>
    <row r="197" spans="1:21"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c r="U197" s="164"/>
    </row>
    <row r="198" spans="1:21"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c r="U198" s="164"/>
    </row>
    <row r="199" spans="1:21"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c r="U199" s="164"/>
    </row>
    <row r="200" spans="1:21"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c r="U200" s="164"/>
    </row>
    <row r="201" spans="1:21"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c r="U201" s="164"/>
    </row>
    <row r="202" spans="1:21"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c r="U202" s="164"/>
    </row>
    <row r="203" spans="1:21"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c r="U203" s="164"/>
    </row>
    <row r="204" spans="1:21"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c r="U204" s="164"/>
    </row>
    <row r="205" spans="1:21"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c r="U205" s="164"/>
    </row>
    <row r="206" spans="1:21"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c r="U206" s="164"/>
    </row>
    <row r="207" spans="1:21"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c r="U207" s="164"/>
    </row>
    <row r="208" spans="1:21"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c r="U208" s="164"/>
    </row>
    <row r="209" spans="1:21"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c r="U209" s="164"/>
    </row>
    <row r="210" spans="1:21"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c r="U210" s="164"/>
    </row>
    <row r="211" spans="1:21"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c r="U211" s="164"/>
    </row>
    <row r="212" spans="1:21"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c r="U212" s="164"/>
    </row>
    <row r="213" spans="1:21"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c r="U213" s="164"/>
    </row>
    <row r="214" spans="1:21"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c r="U214" s="164"/>
    </row>
    <row r="215" spans="1:21"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c r="U215" s="164"/>
    </row>
    <row r="216" spans="1:21"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c r="U216" s="164"/>
    </row>
    <row r="217" spans="1:21"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c r="U217" s="164"/>
    </row>
    <row r="218" spans="1:21"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c r="U218" s="164"/>
    </row>
    <row r="219" spans="1:21"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c r="U219" s="164"/>
    </row>
    <row r="220" spans="1:21"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c r="U220" s="164"/>
    </row>
    <row r="221" spans="1:21"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c r="U221" s="164"/>
    </row>
    <row r="222" spans="1:21"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c r="U222" s="164"/>
    </row>
    <row r="223" spans="1:21"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c r="U223" s="164"/>
    </row>
    <row r="224" spans="1:21"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c r="U224" s="164"/>
    </row>
    <row r="225" spans="1:21"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c r="U225" s="164"/>
    </row>
    <row r="226" spans="1:21"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c r="U226" s="164"/>
    </row>
    <row r="227" spans="1:21"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c r="U227" s="164"/>
    </row>
    <row r="228" spans="1:21"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c r="U228" s="164"/>
    </row>
    <row r="229" spans="1:21"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c r="U229" s="164"/>
    </row>
    <row r="230" spans="1:21"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c r="U230" s="164"/>
    </row>
    <row r="231" spans="1:21"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c r="U231" s="164"/>
    </row>
    <row r="232" spans="1:21"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c r="U232" s="164"/>
    </row>
    <row r="233" spans="1:21"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c r="U233" s="164"/>
    </row>
    <row r="234" spans="1:21"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c r="U234" s="164"/>
    </row>
    <row r="235" spans="1:21"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c r="U235" s="164"/>
    </row>
    <row r="236" spans="1:21"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c r="U236" s="164"/>
    </row>
    <row r="237" spans="1:21"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c r="U237" s="164"/>
    </row>
    <row r="238" spans="1:21"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c r="U238" s="164"/>
    </row>
    <row r="239" spans="1:21"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c r="U239" s="164"/>
    </row>
    <row r="240" spans="1:21"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c r="U240" s="164"/>
    </row>
    <row r="241" spans="1:21"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c r="U241" s="164"/>
    </row>
    <row r="242" spans="1:21"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c r="U242" s="164"/>
    </row>
    <row r="243" spans="1:21"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c r="U243" s="164"/>
    </row>
    <row r="244" spans="1:21"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c r="U244" s="164"/>
    </row>
    <row r="245" spans="1:21"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c r="U245" s="164"/>
    </row>
    <row r="246" spans="1:21"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c r="U246" s="164"/>
    </row>
    <row r="247" spans="1:21"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c r="U247" s="164"/>
    </row>
    <row r="248" spans="1:21"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c r="U248" s="164"/>
    </row>
    <row r="249" spans="1:21"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c r="U249" s="164"/>
    </row>
    <row r="250" spans="1:21"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c r="U250" s="164"/>
    </row>
    <row r="251" spans="1:21"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c r="U251" s="164"/>
    </row>
    <row r="252" spans="1:21"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c r="U252" s="164"/>
    </row>
    <row r="253" spans="1:21"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c r="U253" s="164"/>
    </row>
    <row r="254" spans="1:21"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c r="U254" s="164"/>
    </row>
    <row r="255" spans="1:21"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c r="U255" s="164"/>
    </row>
    <row r="256" spans="1:21"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c r="U256" s="164"/>
    </row>
    <row r="257" spans="1:21"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c r="U257" s="164"/>
    </row>
    <row r="258" spans="1:21"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c r="U258" s="164"/>
    </row>
    <row r="259" spans="1:21"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c r="U259" s="164"/>
    </row>
    <row r="260" spans="1:21"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c r="U260" s="164"/>
    </row>
    <row r="261" spans="1:21"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c r="U261" s="164"/>
    </row>
    <row r="262" spans="1:21"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c r="U262" s="164"/>
    </row>
    <row r="263" spans="1:21"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c r="U263" s="164"/>
    </row>
    <row r="264" spans="1:21"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c r="U264" s="164"/>
    </row>
    <row r="265" spans="1:21"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c r="U265" s="164"/>
    </row>
    <row r="266" spans="1:21"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c r="U266" s="164"/>
    </row>
    <row r="267" spans="1:21"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c r="U267" s="164"/>
    </row>
    <row r="268" spans="1:21"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c r="U268" s="164"/>
    </row>
    <row r="269" spans="1:21"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c r="U269" s="164"/>
    </row>
    <row r="270" spans="1:21"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c r="U270" s="164"/>
    </row>
    <row r="271" spans="1:21"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c r="U271" s="164"/>
    </row>
    <row r="272" spans="1:21"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c r="U272" s="164"/>
    </row>
    <row r="273" spans="1:21"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c r="U273" s="164"/>
    </row>
    <row r="274" spans="1:21"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c r="U274" s="164"/>
    </row>
    <row r="275" spans="1:21"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c r="U275" s="164"/>
    </row>
    <row r="276" spans="1:21"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c r="U276" s="164"/>
    </row>
    <row r="277" spans="1:21"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c r="U277" s="164"/>
    </row>
    <row r="278" spans="1:21"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c r="U278" s="164"/>
    </row>
    <row r="279" spans="1:21"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c r="U279" s="164"/>
    </row>
    <row r="280" spans="1:21"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c r="U280" s="164"/>
    </row>
    <row r="281" spans="1:21"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c r="U281" s="164"/>
    </row>
    <row r="282" spans="1:21"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c r="U282" s="164"/>
    </row>
    <row r="283" spans="1:21"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c r="U283" s="164"/>
    </row>
    <row r="284" spans="1:21"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c r="U284" s="164"/>
    </row>
    <row r="285" spans="1:21"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c r="U285" s="164"/>
    </row>
    <row r="286" spans="1:21"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c r="U286" s="164"/>
    </row>
    <row r="287" spans="1:21"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c r="U287" s="164"/>
    </row>
    <row r="288" spans="1:21"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c r="U288" s="164"/>
    </row>
    <row r="289" spans="1:21"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c r="U289" s="164"/>
    </row>
    <row r="290" spans="1:21"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c r="U290" s="164"/>
    </row>
    <row r="291" spans="1:21"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c r="U291" s="164"/>
    </row>
    <row r="292" spans="1:21"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c r="U292" s="164"/>
    </row>
    <row r="293" spans="1:21"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c r="U293" s="164"/>
    </row>
    <row r="294" spans="1:21"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c r="U294" s="164"/>
    </row>
    <row r="295" spans="1:21"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c r="U295" s="164"/>
    </row>
    <row r="296" spans="1:21"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c r="U296" s="164"/>
    </row>
    <row r="297" spans="1:21"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c r="U297" s="164"/>
    </row>
    <row r="298" spans="1:21"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c r="U298" s="164"/>
    </row>
    <row r="299" spans="1:21"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c r="U299" s="164"/>
    </row>
    <row r="300" spans="1:21"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c r="U300" s="164"/>
    </row>
    <row r="301" spans="1:21"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c r="U301" s="164"/>
    </row>
    <row r="302" spans="1:21"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c r="U302" s="164"/>
    </row>
    <row r="303" spans="1:21"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c r="U303" s="164"/>
    </row>
    <row r="304" spans="1:21"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c r="U304" s="164"/>
    </row>
    <row r="305" spans="1:21"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c r="U305" s="164"/>
    </row>
    <row r="306" spans="1:21"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c r="U306" s="164"/>
    </row>
    <row r="307" spans="1:21"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c r="U307" s="164"/>
    </row>
    <row r="308" spans="1:21"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c r="U308" s="164"/>
    </row>
    <row r="309" spans="1:21"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c r="U309" s="164"/>
    </row>
    <row r="310" spans="1:21"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c r="U310" s="164"/>
    </row>
    <row r="311" spans="1:21"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c r="U311" s="164"/>
    </row>
    <row r="312" spans="1:21"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c r="U312" s="164"/>
    </row>
    <row r="313" spans="1:21"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c r="U313" s="164"/>
    </row>
    <row r="314" spans="1:21"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c r="U314" s="164"/>
    </row>
    <row r="315" spans="1:21"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c r="U315" s="164"/>
    </row>
    <row r="316" spans="1:21"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c r="U316" s="164"/>
    </row>
    <row r="317" spans="1:21"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c r="U317" s="164"/>
    </row>
    <row r="318" spans="1:21"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row>
    <row r="319" spans="1:21"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row>
    <row r="320" spans="1:21"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row>
    <row r="321" spans="1:21"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row>
    <row r="322" spans="1:21"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row>
    <row r="323" spans="1:21"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row>
    <row r="324" spans="1:21"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row>
    <row r="325" spans="1:21"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row>
    <row r="326" spans="1:21"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row>
    <row r="327" spans="1:21"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row>
    <row r="328" spans="1:21"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row>
    <row r="329" spans="1:21"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row>
    <row r="330" spans="1:21"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row>
    <row r="331" spans="1:21"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row>
    <row r="332" spans="1:21"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row>
    <row r="333" spans="1:21"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row>
    <row r="334" spans="1:21"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row>
    <row r="335" spans="1:21"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row>
    <row r="336" spans="1:21"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row>
    <row r="337" spans="1:21"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row>
    <row r="338" spans="1:21"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row>
    <row r="339" spans="1:21"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row>
    <row r="340" spans="1:21"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row>
    <row r="341" spans="1:21"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row>
    <row r="342" spans="1:21"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row>
    <row r="343" spans="1:21"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row>
    <row r="344" spans="1:21"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row>
    <row r="345" spans="1:21"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row>
    <row r="346" spans="1:21"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row>
    <row r="347" spans="1:21"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row>
    <row r="348" spans="1:21"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row>
    <row r="349" spans="1:21"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row>
    <row r="350" spans="1:21"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row>
    <row r="351" spans="1:21"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row>
    <row r="352" spans="1:21"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row>
    <row r="353" spans="1:21"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row>
    <row r="354" spans="1:21"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row>
    <row r="355" spans="1:21"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row>
    <row r="356" spans="1:21"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row>
    <row r="357" spans="1:21"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row>
    <row r="358" spans="1:21"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row>
    <row r="359" spans="1:21"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row>
    <row r="360" spans="1:21"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row>
    <row r="361" spans="1:21"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row>
    <row r="362" spans="1:21"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row>
    <row r="363" spans="1:21"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row>
    <row r="364" spans="1:21"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row>
    <row r="365" spans="1:21"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row>
    <row r="366" spans="1:21"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row>
    <row r="367" spans="1:21"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row>
    <row r="368" spans="1:21"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row>
    <row r="369" spans="1:21"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row>
    <row r="370" spans="1:21"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row>
    <row r="371" spans="1:21"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row>
    <row r="372" spans="1:21"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row>
    <row r="373" spans="1:21"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row>
    <row r="374" spans="1:21"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row>
    <row r="375" spans="1:21"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row>
    <row r="376" spans="1:21"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row>
    <row r="377" spans="1:21"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row>
    <row r="378" spans="1:21"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row>
    <row r="379" spans="1:21"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row>
    <row r="380" spans="1:21"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row>
    <row r="381" spans="1:21"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row>
    <row r="382" spans="1:21"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c r="U382" s="164"/>
    </row>
    <row r="383" spans="1:21"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c r="U383" s="164"/>
    </row>
    <row r="384" spans="1:21"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c r="U384" s="164"/>
    </row>
    <row r="385" spans="1:21"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c r="U385" s="164"/>
    </row>
    <row r="386" spans="1:21"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c r="U386" s="164"/>
    </row>
    <row r="387" spans="1:21"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c r="U387" s="164"/>
    </row>
    <row r="388" spans="1:21"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c r="U388" s="164"/>
    </row>
    <row r="389" spans="1:21"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c r="U389" s="164"/>
    </row>
    <row r="390" spans="1:21"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c r="U390" s="164"/>
    </row>
    <row r="391" spans="1:21"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c r="U391" s="164"/>
    </row>
    <row r="392" spans="1:21"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c r="U392" s="164"/>
    </row>
    <row r="393" spans="1:21"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c r="U393" s="164"/>
    </row>
    <row r="394" spans="1:21"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c r="U394" s="164"/>
    </row>
    <row r="395" spans="1:21"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c r="U395" s="164"/>
    </row>
    <row r="396" spans="1:21"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c r="U396" s="164"/>
    </row>
    <row r="397" spans="1:21"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c r="U397" s="164"/>
    </row>
    <row r="398" spans="1:21"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c r="U398" s="164"/>
    </row>
    <row r="399" spans="1:21"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c r="U399" s="164"/>
    </row>
    <row r="400" spans="1:21"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c r="U400" s="164"/>
    </row>
    <row r="401" spans="1:21"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c r="U401" s="164"/>
    </row>
    <row r="402" spans="1:21"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c r="U402" s="164"/>
    </row>
    <row r="403" spans="1:21"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c r="U403" s="164"/>
    </row>
    <row r="404" spans="1:21"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c r="U404" s="164"/>
    </row>
    <row r="405" spans="1:21"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c r="U405" s="164"/>
    </row>
    <row r="406" spans="1:21"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c r="U406" s="164"/>
    </row>
    <row r="407" spans="1:21"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c r="U407" s="164"/>
    </row>
    <row r="408" spans="1:21"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c r="U408" s="164"/>
    </row>
    <row r="409" spans="1:21"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c r="U409" s="164"/>
    </row>
    <row r="410" spans="1:21"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c r="U410" s="164"/>
    </row>
    <row r="411" spans="1:21"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c r="U411" s="164"/>
    </row>
    <row r="412" spans="1:21"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c r="U412" s="164"/>
    </row>
    <row r="413" spans="1:21"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c r="U413" s="164"/>
    </row>
    <row r="414" spans="1:21"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c r="U414" s="164"/>
    </row>
    <row r="415" spans="1:21"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c r="U415" s="164"/>
    </row>
    <row r="416" spans="1:21"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c r="U416" s="164"/>
    </row>
    <row r="417" spans="1:21"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c r="U417" s="164"/>
    </row>
    <row r="418" spans="1:21"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c r="U418" s="164"/>
    </row>
    <row r="419" spans="1:21"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c r="U419" s="164"/>
    </row>
    <row r="420" spans="1:21"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c r="U420" s="164"/>
    </row>
    <row r="421" spans="1:21"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c r="U421" s="164"/>
    </row>
    <row r="422" spans="1:21"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c r="U422" s="164"/>
    </row>
    <row r="423" spans="1:21"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c r="U423" s="164"/>
    </row>
    <row r="424" spans="1:21"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c r="U424" s="164"/>
    </row>
    <row r="425" spans="1:21"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c r="U425" s="164"/>
    </row>
    <row r="426" spans="1:21"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c r="U426" s="164"/>
    </row>
    <row r="427" spans="1:21"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c r="U427" s="164"/>
    </row>
    <row r="428" spans="1:21"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c r="U428" s="164"/>
    </row>
    <row r="429" spans="1:21"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c r="U429" s="164"/>
    </row>
    <row r="430" spans="1:21"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c r="U430" s="164"/>
    </row>
    <row r="431" spans="1:21"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c r="U431" s="164"/>
    </row>
    <row r="432" spans="1:21"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c r="U432" s="164"/>
    </row>
    <row r="433" spans="1:21"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c r="U433" s="164"/>
    </row>
    <row r="434" spans="1:21"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c r="U434" s="164"/>
    </row>
    <row r="435" spans="1:21"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c r="U435" s="164"/>
    </row>
    <row r="436" spans="1:21"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c r="U436" s="164"/>
    </row>
    <row r="437" spans="1:21"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c r="U437" s="164"/>
    </row>
    <row r="438" spans="1:21"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c r="U438" s="164"/>
    </row>
    <row r="439" spans="1:21"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c r="U439" s="164"/>
    </row>
    <row r="440" spans="1:21"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c r="U440" s="164"/>
    </row>
    <row r="441" spans="1:21"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c r="U441" s="164"/>
    </row>
    <row r="442" spans="1:21"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c r="U442" s="164"/>
    </row>
    <row r="443" spans="1:21"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c r="U443" s="164"/>
    </row>
    <row r="444" spans="1:21"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c r="U444" s="164"/>
    </row>
    <row r="445" spans="1:21"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c r="U445" s="164"/>
    </row>
    <row r="446" spans="1:21"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c r="U446" s="164"/>
    </row>
    <row r="447" spans="1:21"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c r="U447" s="164"/>
    </row>
    <row r="448" spans="1:21"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c r="U448" s="164"/>
    </row>
    <row r="449" spans="1:21"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c r="U449" s="164"/>
    </row>
    <row r="450" spans="1:21"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c r="U450" s="164"/>
    </row>
    <row r="451" spans="1:21"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c r="U451" s="164"/>
    </row>
    <row r="452" spans="1:21"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c r="U452" s="164"/>
    </row>
    <row r="453" spans="1:21"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c r="U453" s="164"/>
    </row>
    <row r="454" spans="1:21"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c r="U454" s="164"/>
    </row>
    <row r="455" spans="1:21"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c r="U455" s="164"/>
    </row>
    <row r="456" spans="1:21"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c r="U456" s="164"/>
    </row>
    <row r="457" spans="1:21"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c r="U457" s="164"/>
    </row>
    <row r="458" spans="1:21"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c r="U458" s="164"/>
    </row>
    <row r="459" spans="1:21"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c r="U459" s="164"/>
    </row>
    <row r="460" spans="1:21"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c r="U460" s="164"/>
    </row>
    <row r="461" spans="1:21"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c r="U461" s="164"/>
    </row>
    <row r="462" spans="1:21"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c r="U462" s="164"/>
    </row>
    <row r="463" spans="1:21"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c r="U463" s="164"/>
    </row>
    <row r="464" spans="1:21"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c r="U464" s="164"/>
    </row>
    <row r="465" spans="1:21"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c r="U465" s="164"/>
    </row>
    <row r="466" spans="1:21"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c r="U466" s="164"/>
    </row>
    <row r="467" spans="1:21"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c r="U467" s="164"/>
    </row>
    <row r="468" spans="1:21"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c r="U468" s="164"/>
    </row>
    <row r="469" spans="1:21"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c r="U469" s="164"/>
    </row>
    <row r="470" spans="1:21"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c r="U470" s="164"/>
    </row>
    <row r="471" spans="1:21"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c r="U471" s="164"/>
    </row>
    <row r="472" spans="1:21"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c r="U472" s="164"/>
    </row>
    <row r="473" spans="1:21"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c r="U473" s="164"/>
    </row>
    <row r="474" spans="1:21"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c r="U474" s="164"/>
    </row>
    <row r="475" spans="1:21"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c r="U475" s="164"/>
    </row>
    <row r="476" spans="1:21"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c r="U476" s="164"/>
    </row>
    <row r="477" spans="1:21"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c r="U477" s="164"/>
    </row>
    <row r="478" spans="1:21"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c r="U478" s="164"/>
    </row>
    <row r="479" spans="1:21"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c r="U479" s="164"/>
    </row>
    <row r="480" spans="1:21"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c r="U480" s="164"/>
    </row>
    <row r="481" spans="1:21"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c r="U481" s="164"/>
    </row>
    <row r="482" spans="1:21"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c r="U482" s="164"/>
    </row>
    <row r="483" spans="1:21"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c r="U483" s="164"/>
    </row>
    <row r="484" spans="1:21"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c r="U484" s="164"/>
    </row>
    <row r="485" spans="1:21"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c r="U485" s="164"/>
    </row>
    <row r="486" spans="1:21"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c r="U486" s="164"/>
    </row>
    <row r="487" spans="1:21"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c r="U487" s="164"/>
    </row>
    <row r="488" spans="1:21"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c r="U488" s="164"/>
    </row>
    <row r="489" spans="1:21"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c r="U489" s="164"/>
    </row>
    <row r="490" spans="1:21"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c r="U490" s="164"/>
    </row>
    <row r="491" spans="1:21"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c r="U491" s="164"/>
    </row>
    <row r="492" spans="1:21"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c r="U492" s="164"/>
    </row>
    <row r="493" spans="1:21"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c r="U493" s="164"/>
    </row>
    <row r="494" spans="1:21"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c r="U494" s="164"/>
    </row>
    <row r="495" spans="1:21"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c r="U495" s="164"/>
    </row>
    <row r="496" spans="1:21"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c r="U496" s="164"/>
    </row>
    <row r="497" spans="1:21"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c r="U497" s="164"/>
    </row>
    <row r="498" spans="1:21"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c r="U498" s="164"/>
    </row>
    <row r="499" spans="1:21"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c r="U499" s="164"/>
    </row>
    <row r="500" spans="1:21"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c r="U500" s="164"/>
    </row>
    <row r="501" spans="1:21"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c r="U501" s="164"/>
    </row>
    <row r="502" spans="1:21"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c r="U502" s="164"/>
    </row>
    <row r="503" spans="1:21"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c r="U503" s="164"/>
    </row>
    <row r="504" spans="1:21"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c r="U504" s="164"/>
    </row>
    <row r="505" spans="1:21"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c r="U505" s="164"/>
    </row>
    <row r="506" spans="1:21"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c r="U506" s="164"/>
    </row>
    <row r="507" spans="1:21"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c r="U507" s="164"/>
    </row>
    <row r="508" spans="1:21"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c r="U508" s="164"/>
    </row>
    <row r="509" spans="1:21"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c r="U509" s="164"/>
    </row>
    <row r="510" spans="1:21"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c r="U510" s="164"/>
    </row>
    <row r="511" spans="1:21"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c r="U511" s="164"/>
    </row>
    <row r="512" spans="1:21"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c r="U512" s="164"/>
    </row>
    <row r="513" spans="1:21"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c r="U513" s="164"/>
    </row>
    <row r="514" spans="1:21"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c r="U514" s="164"/>
    </row>
    <row r="515" spans="1:21"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c r="U515" s="164"/>
    </row>
    <row r="516" spans="1:21"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c r="U516" s="164"/>
    </row>
    <row r="517" spans="1:21"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c r="U517" s="164"/>
    </row>
    <row r="518" spans="1:21"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c r="U518" s="164"/>
    </row>
    <row r="519" spans="1:21"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c r="U519" s="164"/>
    </row>
    <row r="520" spans="1:21"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c r="U520" s="164"/>
    </row>
    <row r="521" spans="1:21"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c r="U521" s="164"/>
    </row>
    <row r="522" spans="1:21"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c r="U522" s="164"/>
    </row>
    <row r="523" spans="1:21"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c r="U523" s="164"/>
    </row>
    <row r="524" spans="1:21"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c r="U524" s="164"/>
    </row>
    <row r="525" spans="1:21"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c r="U525" s="164"/>
    </row>
    <row r="526" spans="1:21"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c r="U526" s="164"/>
    </row>
    <row r="527" spans="1:21"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c r="U527" s="164"/>
    </row>
    <row r="528" spans="1:21"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c r="U528" s="164"/>
    </row>
    <row r="529" spans="1:21"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c r="U529" s="164"/>
    </row>
    <row r="530" spans="1:21"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c r="U530" s="164"/>
    </row>
    <row r="531" spans="1:21"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c r="U531" s="164"/>
    </row>
    <row r="532" spans="1:21"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c r="U532" s="164"/>
    </row>
    <row r="533" spans="1:21"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c r="U533" s="164"/>
    </row>
    <row r="534" spans="1:21"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c r="U534" s="164"/>
    </row>
    <row r="535" spans="1:21"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c r="U535" s="164"/>
    </row>
    <row r="536" spans="1:21"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c r="U536" s="164"/>
    </row>
    <row r="537" spans="1:21"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c r="U537" s="164"/>
    </row>
    <row r="538" spans="1:21"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c r="U538" s="164"/>
    </row>
    <row r="539" spans="1:21"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c r="U539" s="164"/>
    </row>
    <row r="540" spans="1:21"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c r="U540" s="164"/>
    </row>
    <row r="541" spans="1:21"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c r="U541" s="164"/>
    </row>
    <row r="542" spans="1:21"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c r="U542" s="164"/>
    </row>
    <row r="543" spans="1:21"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c r="U543" s="164"/>
    </row>
    <row r="544" spans="1:21"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c r="U544" s="164"/>
    </row>
    <row r="545" spans="1:21"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c r="U545" s="164"/>
    </row>
    <row r="546" spans="1:21"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c r="U546" s="164"/>
    </row>
    <row r="547" spans="1:21"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c r="U547" s="164"/>
    </row>
    <row r="548" spans="1:21"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c r="U548" s="164"/>
    </row>
    <row r="549" spans="1:21"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c r="U549" s="164"/>
    </row>
    <row r="550" spans="1:21"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c r="U550" s="164"/>
    </row>
    <row r="551" spans="1:21"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c r="U551" s="164"/>
    </row>
    <row r="552" spans="1:21"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c r="U552" s="164"/>
    </row>
    <row r="553" spans="1:21"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c r="U553" s="164"/>
    </row>
    <row r="554" spans="1:21"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c r="U554" s="164"/>
    </row>
    <row r="555" spans="1:21"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c r="U555" s="164"/>
    </row>
    <row r="556" spans="1:21"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c r="U556" s="164"/>
    </row>
    <row r="557" spans="1:21"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c r="U557" s="164"/>
    </row>
    <row r="558" spans="1:21"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c r="U558" s="164"/>
    </row>
    <row r="559" spans="1:21"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c r="U559" s="164"/>
    </row>
    <row r="560" spans="1:21"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c r="U560" s="164"/>
    </row>
    <row r="561" spans="1:21"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c r="U561" s="164"/>
    </row>
    <row r="562" spans="1:21"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c r="U562" s="164"/>
    </row>
    <row r="563" spans="1:21"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c r="U563" s="164"/>
    </row>
    <row r="564" spans="1:21"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c r="U564" s="164"/>
    </row>
    <row r="565" spans="1:21"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c r="U565" s="164"/>
    </row>
    <row r="566" spans="1:21"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c r="U566" s="164"/>
    </row>
    <row r="567" spans="1:21"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c r="U567" s="164"/>
    </row>
    <row r="568" spans="1:21"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c r="U568" s="164"/>
    </row>
    <row r="569" spans="1:21"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c r="U569" s="164"/>
    </row>
    <row r="570" spans="1:21"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c r="U570" s="164"/>
    </row>
    <row r="571" spans="1:21"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c r="U571" s="164"/>
    </row>
    <row r="572" spans="1:21"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c r="U572" s="164"/>
    </row>
    <row r="573" spans="1:21"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c r="U573" s="164"/>
    </row>
    <row r="574" spans="1:21"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c r="U574" s="164"/>
    </row>
    <row r="575" spans="1:21"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c r="U575" s="164"/>
    </row>
    <row r="576" spans="1:21"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c r="U576" s="164"/>
    </row>
    <row r="577" spans="1:21"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c r="U577" s="164"/>
    </row>
    <row r="578" spans="1:21"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c r="U578" s="164"/>
    </row>
    <row r="579" spans="1:21"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c r="U579" s="164"/>
    </row>
    <row r="580" spans="1:21"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c r="U580" s="164"/>
    </row>
    <row r="581" spans="1:21"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c r="U581" s="164"/>
    </row>
    <row r="582" spans="1:21"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c r="U582" s="164"/>
    </row>
    <row r="583" spans="1:21"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c r="U583" s="164"/>
    </row>
    <row r="584" spans="1:21"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c r="U584" s="164"/>
    </row>
    <row r="585" spans="1:21"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c r="U585" s="164"/>
    </row>
    <row r="586" spans="1:21"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c r="U586" s="164"/>
    </row>
    <row r="587" spans="1:21"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c r="U587" s="164"/>
    </row>
    <row r="588" spans="1:21"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c r="U588" s="164"/>
    </row>
    <row r="589" spans="1:21"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c r="U589" s="164"/>
    </row>
    <row r="590" spans="1:21"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c r="U590" s="164"/>
    </row>
    <row r="591" spans="1:21"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c r="U591" s="164"/>
    </row>
    <row r="592" spans="1:21"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c r="U592" s="164"/>
    </row>
    <row r="593" spans="1:21"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c r="U593" s="164"/>
    </row>
    <row r="594" spans="1:21"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c r="U594" s="164"/>
    </row>
    <row r="595" spans="1:21"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c r="U595" s="164"/>
    </row>
    <row r="596" spans="1:21"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c r="U596" s="164"/>
    </row>
    <row r="597" spans="1:21"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c r="U597" s="164"/>
    </row>
    <row r="598" spans="1:21"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c r="U598" s="164"/>
    </row>
    <row r="599" spans="1:21"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c r="U599" s="164"/>
    </row>
    <row r="600" spans="1:21"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c r="U600" s="164"/>
    </row>
    <row r="601" spans="1:21"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c r="U601" s="164"/>
    </row>
    <row r="602" spans="1:21"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c r="U602" s="164"/>
    </row>
    <row r="603" spans="1:21"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c r="U603" s="164"/>
    </row>
    <row r="604" spans="1:21"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c r="U604" s="164"/>
    </row>
    <row r="605" spans="1:21"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c r="U605" s="164"/>
    </row>
    <row r="606" spans="1:21"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c r="U606" s="164"/>
    </row>
    <row r="607" spans="1:21"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c r="U607" s="164"/>
    </row>
    <row r="608" spans="1:21"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c r="U608" s="164"/>
    </row>
    <row r="609" spans="1:21"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c r="U609" s="164"/>
    </row>
    <row r="610" spans="1:21"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c r="U610" s="164"/>
    </row>
    <row r="611" spans="1:21"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c r="U611" s="164"/>
    </row>
    <row r="612" spans="1:21"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c r="U612" s="164"/>
    </row>
    <row r="613" spans="1:21"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c r="U613" s="164"/>
    </row>
    <row r="614" spans="1:21"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c r="U614" s="164"/>
    </row>
    <row r="615" spans="1:21"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c r="U615" s="164"/>
    </row>
    <row r="616" spans="1:21"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c r="U616" s="164"/>
    </row>
    <row r="617" spans="1:21"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c r="U617" s="164"/>
    </row>
    <row r="618" spans="1:21"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c r="U618" s="164"/>
    </row>
    <row r="619" spans="1:21"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c r="U619" s="164"/>
    </row>
    <row r="620" spans="1:21"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c r="U620" s="164"/>
    </row>
    <row r="621" spans="1:21"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c r="U621" s="164"/>
    </row>
    <row r="622" spans="1:21"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c r="U622" s="164"/>
    </row>
    <row r="623" spans="1:21"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c r="U623" s="164"/>
    </row>
    <row r="624" spans="1:21"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c r="U624" s="164"/>
    </row>
    <row r="625" spans="1:21"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c r="U625" s="164"/>
    </row>
    <row r="626" spans="1:21"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c r="U626" s="164"/>
    </row>
    <row r="627" spans="1:21"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c r="U627" s="164"/>
    </row>
    <row r="628" spans="1:21"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c r="U628" s="164"/>
    </row>
    <row r="629" spans="1:21"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c r="U629" s="164"/>
    </row>
    <row r="630" spans="1:21"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c r="U630" s="164"/>
    </row>
    <row r="631" spans="1:21"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c r="U631" s="164"/>
    </row>
    <row r="632" spans="1:21"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c r="U632" s="164"/>
    </row>
    <row r="633" spans="1:21"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c r="U633" s="164"/>
    </row>
    <row r="634" spans="1:21"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c r="U634" s="164"/>
    </row>
    <row r="635" spans="1:21"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c r="U635" s="164"/>
    </row>
    <row r="636" spans="1:21"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c r="U636" s="164"/>
    </row>
    <row r="637" spans="1:21"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c r="U637" s="164"/>
    </row>
    <row r="638" spans="1:21"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c r="U638" s="164"/>
    </row>
    <row r="639" spans="1:21"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c r="U639" s="164"/>
    </row>
    <row r="640" spans="1:21"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c r="U640" s="164"/>
    </row>
    <row r="641" spans="1:21"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c r="U641" s="164"/>
    </row>
    <row r="642" spans="1:21"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c r="U642" s="164"/>
    </row>
    <row r="643" spans="1:21"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c r="U643" s="164"/>
    </row>
    <row r="644" spans="1:21"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c r="U644" s="164"/>
    </row>
    <row r="645" spans="1:21"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c r="U645" s="164"/>
    </row>
    <row r="646" spans="1:21"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c r="U646" s="164"/>
    </row>
    <row r="647" spans="1:21"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c r="U647" s="164"/>
    </row>
    <row r="648" spans="1:21"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c r="U648" s="164"/>
    </row>
    <row r="649" spans="1:21"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c r="U649" s="164"/>
    </row>
    <row r="650" spans="1:21"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c r="U650" s="164"/>
    </row>
    <row r="651" spans="1:21"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c r="U651" s="164"/>
    </row>
    <row r="652" spans="1:21"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c r="U652" s="164"/>
    </row>
    <row r="653" spans="1:21"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c r="U653" s="164"/>
    </row>
    <row r="654" spans="1:21"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c r="U654" s="164"/>
    </row>
    <row r="655" spans="1:21"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c r="U655" s="164"/>
    </row>
    <row r="656" spans="1:21"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c r="U656" s="164"/>
    </row>
    <row r="657" spans="1:21"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c r="U657" s="164"/>
    </row>
    <row r="658" spans="1:21"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c r="U658" s="164"/>
    </row>
    <row r="659" spans="1:21"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c r="U659" s="164"/>
    </row>
    <row r="660" spans="1:21"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c r="U660" s="164"/>
    </row>
    <row r="661" spans="1:21"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c r="U661" s="164"/>
    </row>
    <row r="662" spans="1:21"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c r="U662" s="164"/>
    </row>
    <row r="663" spans="1:21"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c r="U663" s="164"/>
    </row>
    <row r="664" spans="1:21"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c r="U664" s="164"/>
    </row>
    <row r="665" spans="1:21"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c r="U665" s="164"/>
    </row>
    <row r="666" spans="1:21"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c r="U666" s="164"/>
    </row>
    <row r="667" spans="1:21"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c r="U667" s="164"/>
    </row>
    <row r="668" spans="1:21"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c r="U668" s="164"/>
    </row>
    <row r="669" spans="1:21"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c r="U669" s="164"/>
    </row>
    <row r="670" spans="1:21"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c r="U670" s="164"/>
    </row>
    <row r="671" spans="1:21"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c r="U671" s="164"/>
    </row>
    <row r="672" spans="1:21"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c r="U672" s="164"/>
    </row>
    <row r="673" spans="1:21"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c r="U673" s="164"/>
    </row>
    <row r="674" spans="1:21"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c r="U674" s="164"/>
    </row>
    <row r="675" spans="1:21"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c r="U675" s="164"/>
    </row>
    <row r="676" spans="1:21"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c r="U676" s="164"/>
    </row>
    <row r="677" spans="1:21"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c r="U677" s="164"/>
    </row>
    <row r="678" spans="1:21"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c r="U678" s="164"/>
    </row>
    <row r="679" spans="1:21"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c r="U679" s="164"/>
    </row>
    <row r="680" spans="1:21"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c r="U680" s="164"/>
    </row>
    <row r="681" spans="1:21"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c r="U681" s="164"/>
    </row>
    <row r="682" spans="1:21"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c r="U682" s="164"/>
    </row>
    <row r="683" spans="1:21"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c r="U683" s="164"/>
    </row>
    <row r="684" spans="1:21"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c r="U684" s="164"/>
    </row>
    <row r="685" spans="1:21"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c r="U685" s="164"/>
    </row>
    <row r="686" spans="1:21"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c r="U686" s="164"/>
    </row>
    <row r="687" spans="1:21"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c r="U687" s="164"/>
    </row>
    <row r="688" spans="1:21"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c r="U688" s="164"/>
    </row>
    <row r="689" spans="1:21"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c r="U689" s="164"/>
    </row>
    <row r="690" spans="1:21"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c r="U690" s="164"/>
    </row>
    <row r="691" spans="1:21"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c r="U691" s="164"/>
    </row>
    <row r="692" spans="1:21"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c r="U692" s="164"/>
    </row>
    <row r="693" spans="1:21"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c r="U693" s="164"/>
    </row>
    <row r="694" spans="1:21"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c r="U694" s="164"/>
    </row>
    <row r="695" spans="1:21"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c r="U695" s="164"/>
    </row>
    <row r="696" spans="1:21"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c r="U696" s="164"/>
    </row>
    <row r="697" spans="1:21"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c r="U697" s="164"/>
    </row>
    <row r="698" spans="1:21"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c r="U698" s="164"/>
    </row>
    <row r="699" spans="1:21"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c r="U699" s="164"/>
    </row>
    <row r="700" spans="1:21"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c r="U700" s="164"/>
    </row>
    <row r="701" spans="1:21"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c r="U701" s="164"/>
    </row>
    <row r="702" spans="1:21"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c r="U702" s="164"/>
    </row>
    <row r="703" spans="1:21"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c r="U703" s="164"/>
    </row>
    <row r="704" spans="1:21"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c r="U704" s="164"/>
    </row>
    <row r="705" spans="1:21"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c r="U705" s="164"/>
    </row>
    <row r="706" spans="1:21"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c r="U706" s="164"/>
    </row>
    <row r="707" spans="1:21"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c r="U707" s="164"/>
    </row>
    <row r="708" spans="1:21"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c r="U708" s="164"/>
    </row>
    <row r="709" spans="1:21"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c r="U709" s="164"/>
    </row>
    <row r="710" spans="1:21"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c r="U710" s="164"/>
    </row>
    <row r="711" spans="1:21"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c r="U711" s="164"/>
    </row>
    <row r="712" spans="1:21"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c r="U712" s="164"/>
    </row>
    <row r="713" spans="1:21"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c r="U713" s="164"/>
    </row>
    <row r="714" spans="1:21"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c r="U714" s="164"/>
    </row>
    <row r="715" spans="1:21"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c r="U715" s="164"/>
    </row>
    <row r="716" spans="1:21"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c r="U716" s="164"/>
    </row>
    <row r="717" spans="1:21"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c r="U717" s="164"/>
    </row>
    <row r="718" spans="1:21"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c r="U718" s="164"/>
    </row>
    <row r="719" spans="1:21"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c r="U719" s="164"/>
    </row>
    <row r="720" spans="1:21"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c r="U720" s="164"/>
    </row>
    <row r="721" spans="1:21"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c r="U721" s="164"/>
    </row>
    <row r="722" spans="1:21"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c r="U722" s="164"/>
    </row>
    <row r="723" spans="1:21"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c r="U723" s="164"/>
    </row>
    <row r="724" spans="1:21"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c r="U724" s="164"/>
    </row>
    <row r="725" spans="1:21"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c r="U725" s="164"/>
    </row>
    <row r="726" spans="1:21"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c r="U726" s="164"/>
    </row>
    <row r="727" spans="1:21"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c r="U727" s="164"/>
    </row>
    <row r="728" spans="1:21"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c r="U728" s="164"/>
    </row>
    <row r="729" spans="1:21"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c r="U729" s="164"/>
    </row>
    <row r="730" spans="1:21"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c r="U730" s="164"/>
    </row>
    <row r="731" spans="1:21"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c r="U731" s="164"/>
    </row>
    <row r="732" spans="1:21"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c r="U732" s="164"/>
    </row>
    <row r="733" spans="1:21"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c r="U733" s="164"/>
    </row>
    <row r="734" spans="1:21"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c r="U734" s="164"/>
    </row>
    <row r="735" spans="1:21"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c r="U735" s="164"/>
    </row>
    <row r="736" spans="1:21"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c r="U736" s="164"/>
    </row>
    <row r="737" spans="1:21"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c r="U737" s="164"/>
    </row>
    <row r="738" spans="1:21"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c r="U738" s="164"/>
    </row>
    <row r="739" spans="1:21"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c r="U739" s="164"/>
    </row>
    <row r="740" spans="1:21"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c r="U740" s="164"/>
    </row>
    <row r="741" spans="1:21"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c r="U741" s="164"/>
    </row>
    <row r="742" spans="1:21"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c r="U742" s="164"/>
    </row>
    <row r="743" spans="1:21"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c r="U743" s="164"/>
    </row>
    <row r="744" spans="1:21"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c r="U744" s="164"/>
    </row>
    <row r="745" spans="1:21"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c r="U745" s="164"/>
    </row>
    <row r="746" spans="1:21"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c r="U746" s="164"/>
    </row>
    <row r="747" spans="1:21"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c r="U747" s="164"/>
    </row>
    <row r="748" spans="1:21"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c r="U748" s="164"/>
    </row>
    <row r="749" spans="1:21"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c r="U749" s="164"/>
    </row>
    <row r="750" spans="1:21"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c r="U750" s="164"/>
    </row>
    <row r="751" spans="1:21"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c r="U751" s="164"/>
    </row>
    <row r="752" spans="1:21"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c r="U752" s="164"/>
    </row>
    <row r="753" spans="1:21"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c r="U753" s="164"/>
    </row>
    <row r="754" spans="1:21"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c r="U754" s="164"/>
    </row>
    <row r="755" spans="1:21"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c r="U755" s="164"/>
    </row>
    <row r="756" spans="1:21"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c r="U756" s="164"/>
    </row>
    <row r="757" spans="1:21"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c r="U757" s="164"/>
    </row>
    <row r="758" spans="1:21"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c r="U758" s="164"/>
    </row>
    <row r="759" spans="1:21"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c r="U759" s="164"/>
    </row>
    <row r="760" spans="1:21"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c r="U760" s="164"/>
    </row>
    <row r="761" spans="1:21"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c r="U761" s="164"/>
    </row>
    <row r="762" spans="1:21"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c r="U762" s="164"/>
    </row>
    <row r="763" spans="1:21"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c r="U763" s="164"/>
    </row>
    <row r="764" spans="1:21"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c r="U764" s="164"/>
    </row>
    <row r="765" spans="1:21"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c r="U765" s="164"/>
    </row>
    <row r="766" spans="1:21"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c r="U766" s="164"/>
    </row>
    <row r="767" spans="1:21"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c r="U767" s="164"/>
    </row>
    <row r="768" spans="1:21"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c r="U768" s="164"/>
    </row>
    <row r="769" spans="1:21"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c r="U769" s="164"/>
    </row>
    <row r="770" spans="1:21"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c r="U770" s="164"/>
    </row>
    <row r="771" spans="1:21"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c r="U771" s="164"/>
    </row>
    <row r="772" spans="1:21"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c r="U772" s="164"/>
    </row>
    <row r="773" spans="1:21"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c r="U773" s="164"/>
    </row>
    <row r="774" spans="1:21"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c r="U774" s="164"/>
    </row>
    <row r="775" spans="1:21"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c r="U775" s="164"/>
    </row>
    <row r="776" spans="1:21"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c r="U776" s="164"/>
    </row>
    <row r="777" spans="1:21"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c r="U777" s="164"/>
    </row>
    <row r="778" spans="1:21"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c r="U778" s="164"/>
    </row>
    <row r="779" spans="1:21"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c r="U779" s="164"/>
    </row>
    <row r="780" spans="1:21"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c r="U780" s="164"/>
    </row>
    <row r="781" spans="1:21"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c r="U781" s="164"/>
    </row>
    <row r="782" spans="1:21"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c r="U782" s="164"/>
    </row>
    <row r="783" spans="1:21"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c r="U783" s="164"/>
    </row>
    <row r="784" spans="1:21"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c r="U784" s="164"/>
    </row>
    <row r="785" spans="1:21"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c r="U785" s="164"/>
    </row>
    <row r="786" spans="1:21"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c r="U786" s="164"/>
    </row>
    <row r="787" spans="1:21"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c r="U787" s="164"/>
    </row>
    <row r="788" spans="1:21"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c r="U788" s="164"/>
    </row>
    <row r="789" spans="1:21"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c r="U789" s="164"/>
    </row>
    <row r="790" spans="1:21"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c r="U790" s="164"/>
    </row>
    <row r="791" spans="1:21"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c r="U791" s="164"/>
    </row>
    <row r="792" spans="1:21"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c r="U792" s="164"/>
    </row>
    <row r="793" spans="1:21"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c r="U793" s="164"/>
    </row>
    <row r="794" spans="1:21"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c r="U794" s="164"/>
    </row>
    <row r="795" spans="1:21"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c r="U795" s="164"/>
    </row>
    <row r="796" spans="1:21"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c r="U796" s="164"/>
    </row>
    <row r="797" spans="1:21"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c r="U797" s="164"/>
    </row>
    <row r="798" spans="1:21"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c r="U798" s="164"/>
    </row>
    <row r="799" spans="1:21"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c r="U799" s="164"/>
    </row>
    <row r="800" spans="1:21"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c r="U800" s="164"/>
    </row>
    <row r="801" spans="1:21"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c r="U801" s="164"/>
    </row>
    <row r="802" spans="1:21"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c r="U802" s="164"/>
    </row>
    <row r="803" spans="1:21"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c r="U803" s="164"/>
    </row>
    <row r="804" spans="1:21"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c r="U804" s="164"/>
    </row>
    <row r="805" spans="1:21"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c r="U805" s="164"/>
    </row>
    <row r="806" spans="1:21"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c r="U806" s="164"/>
    </row>
    <row r="807" spans="1:21"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c r="U807" s="164"/>
    </row>
    <row r="808" spans="1:21"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c r="U808" s="164"/>
    </row>
    <row r="809" spans="1:21"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c r="U809" s="164"/>
    </row>
    <row r="810" spans="1:21"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c r="U810" s="164"/>
    </row>
    <row r="811" spans="1:21"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c r="U811" s="164"/>
    </row>
    <row r="812" spans="1:21"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c r="U812" s="164"/>
    </row>
    <row r="813" spans="1:21"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c r="U813" s="164"/>
    </row>
    <row r="814" spans="1:21"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c r="U814" s="164"/>
    </row>
    <row r="815" spans="1:21"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c r="U815" s="164"/>
    </row>
    <row r="816" spans="1:21"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c r="U816" s="164"/>
    </row>
    <row r="817" spans="1:21"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c r="U817" s="164"/>
    </row>
    <row r="818" spans="1:21"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c r="U818" s="164"/>
    </row>
    <row r="819" spans="1:21"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c r="U819" s="164"/>
    </row>
    <row r="820" spans="1:21"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c r="U820" s="164"/>
    </row>
    <row r="821" spans="1:21"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c r="U821" s="164"/>
    </row>
    <row r="822" spans="1:21"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c r="U822" s="164"/>
    </row>
    <row r="823" spans="1:21"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c r="U823" s="164"/>
    </row>
    <row r="824" spans="1:21"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c r="U824" s="164"/>
    </row>
    <row r="825" spans="1:21"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c r="U825" s="164"/>
    </row>
    <row r="826" spans="1:21"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c r="U826" s="164"/>
    </row>
    <row r="827" spans="1:21"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c r="U827" s="164"/>
    </row>
    <row r="828" spans="1:21"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c r="U828" s="164"/>
    </row>
    <row r="829" spans="1:21"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c r="U829" s="164"/>
    </row>
    <row r="830" spans="1:21"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c r="U830" s="164"/>
    </row>
    <row r="831" spans="1:21"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c r="U831" s="164"/>
    </row>
    <row r="832" spans="1:21"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c r="U832" s="164"/>
    </row>
    <row r="833" spans="1:21"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c r="U833" s="164"/>
    </row>
    <row r="834" spans="1:21"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c r="U834" s="164"/>
    </row>
    <row r="835" spans="1:21"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c r="U835" s="164"/>
    </row>
    <row r="836" spans="1:21"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c r="U836" s="164"/>
    </row>
    <row r="837" spans="1:21"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c r="U837" s="164"/>
    </row>
    <row r="838" spans="1:21"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c r="U838" s="164"/>
    </row>
    <row r="839" spans="1:21"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c r="U839" s="164"/>
    </row>
    <row r="840" spans="1:21"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c r="U840" s="164"/>
    </row>
    <row r="841" spans="1:21"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c r="U841" s="164"/>
    </row>
    <row r="842" spans="1:21"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c r="U842" s="164"/>
    </row>
    <row r="843" spans="1:21"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c r="U843" s="164"/>
    </row>
    <row r="844" spans="1:21"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c r="U844" s="164"/>
    </row>
    <row r="845" spans="1:21"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c r="U845" s="164"/>
    </row>
    <row r="846" spans="1:21"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c r="U846" s="164"/>
    </row>
    <row r="847" spans="1:21"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c r="U847" s="164"/>
    </row>
    <row r="848" spans="1:21"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c r="U848" s="164"/>
    </row>
    <row r="849" spans="1:21"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c r="U849" s="164"/>
    </row>
    <row r="850" spans="1:21"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c r="U850" s="164"/>
    </row>
    <row r="851" spans="1:21"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c r="U851" s="164"/>
    </row>
    <row r="852" spans="1:21"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c r="U852" s="164"/>
    </row>
    <row r="853" spans="1:21"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c r="U853" s="164"/>
    </row>
    <row r="854" spans="1:21"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c r="U854" s="164"/>
    </row>
    <row r="855" spans="1:21"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c r="U855" s="164"/>
    </row>
    <row r="856" spans="1:21"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c r="U856" s="164"/>
    </row>
    <row r="857" spans="1:21"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c r="U857" s="164"/>
    </row>
    <row r="858" spans="1:21"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c r="U858" s="164"/>
    </row>
    <row r="859" spans="1:21"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c r="U859" s="164"/>
    </row>
    <row r="860" spans="1:21"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c r="U860" s="164"/>
    </row>
    <row r="861" spans="1:21"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c r="U861" s="164"/>
    </row>
    <row r="862" spans="1:21"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c r="U862" s="164"/>
    </row>
    <row r="863" spans="1:21"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c r="U863" s="164"/>
    </row>
    <row r="864" spans="1:21"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c r="U864" s="164"/>
    </row>
    <row r="865" spans="1:21"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c r="U865" s="164"/>
    </row>
    <row r="866" spans="1:21"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c r="U866" s="164"/>
    </row>
    <row r="867" spans="1:21"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c r="U867" s="164"/>
    </row>
    <row r="868" spans="1:21"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c r="U868" s="164"/>
    </row>
    <row r="869" spans="1:21"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c r="U869" s="164"/>
    </row>
    <row r="870" spans="1:21"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c r="U870" s="164"/>
    </row>
    <row r="871" spans="1:21"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c r="U871" s="164"/>
    </row>
    <row r="872" spans="1:21"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c r="U872" s="164"/>
    </row>
    <row r="873" spans="1:21"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c r="U873" s="164"/>
    </row>
    <row r="874" spans="1:21"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c r="U874" s="164"/>
    </row>
    <row r="875" spans="1:21"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c r="U875" s="164"/>
    </row>
    <row r="876" spans="1:21"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c r="U876" s="164"/>
    </row>
    <row r="877" spans="1:21"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c r="U877" s="164"/>
    </row>
    <row r="878" spans="1:21"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c r="U878" s="164"/>
    </row>
    <row r="879" spans="1:21"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c r="U879" s="164"/>
    </row>
    <row r="880" spans="1:21"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c r="U880" s="164"/>
    </row>
    <row r="881" spans="1:21"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c r="U881" s="164"/>
    </row>
    <row r="882" spans="1:21"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c r="U882" s="164"/>
    </row>
    <row r="883" spans="1:21"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c r="U883" s="164"/>
    </row>
    <row r="884" spans="1:21"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c r="U884" s="164"/>
    </row>
    <row r="885" spans="1:21"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c r="U885" s="164"/>
    </row>
    <row r="886" spans="1:21"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c r="U886" s="164"/>
    </row>
    <row r="887" spans="1:21"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c r="U887" s="164"/>
    </row>
    <row r="888" spans="1:21"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c r="U888" s="164"/>
    </row>
    <row r="889" spans="1:21"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c r="U889" s="164"/>
    </row>
    <row r="890" spans="1:21"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c r="U890" s="164"/>
    </row>
    <row r="891" spans="1:21"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c r="U891" s="164"/>
    </row>
    <row r="892" spans="1:21"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c r="U892" s="164"/>
    </row>
    <row r="893" spans="1:21"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c r="U893" s="164"/>
    </row>
    <row r="894" spans="1:21"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c r="U894" s="164"/>
    </row>
    <row r="895" spans="1:21"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c r="U895" s="164"/>
    </row>
    <row r="896" spans="1:21"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c r="U896" s="164"/>
    </row>
    <row r="897" spans="1:21"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c r="U897" s="164"/>
    </row>
    <row r="898" spans="1:21"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c r="U898" s="164"/>
    </row>
    <row r="899" spans="1:21"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c r="U899" s="164"/>
    </row>
    <row r="900" spans="1:21"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c r="U900" s="164"/>
    </row>
    <row r="901" spans="1:21"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c r="U901" s="164"/>
    </row>
    <row r="902" spans="1:21"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c r="U902" s="164"/>
    </row>
    <row r="903" spans="1:21"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c r="U903" s="164"/>
    </row>
    <row r="904" spans="1:21"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c r="U904" s="164"/>
    </row>
    <row r="905" spans="1:21"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c r="U905" s="164"/>
    </row>
    <row r="906" spans="1:21"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c r="U906" s="164"/>
    </row>
    <row r="907" spans="1:21"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c r="U907" s="164"/>
    </row>
    <row r="908" spans="1:21"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c r="U908" s="164"/>
    </row>
    <row r="909" spans="1:21"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c r="U909" s="164"/>
    </row>
    <row r="910" spans="1:21"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c r="U910" s="164"/>
    </row>
    <row r="911" spans="1:21"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c r="U911" s="164"/>
    </row>
    <row r="912" spans="1:21"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c r="U912" s="164"/>
    </row>
    <row r="913" spans="1:21"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c r="U913" s="164"/>
    </row>
    <row r="914" spans="1:21"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c r="U914" s="164"/>
    </row>
    <row r="915" spans="1:21"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c r="U915" s="164"/>
    </row>
    <row r="916" spans="1:21"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c r="U916" s="164"/>
    </row>
    <row r="917" spans="1:21"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c r="U917" s="164"/>
    </row>
    <row r="918" spans="1:21"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c r="U918" s="164"/>
    </row>
    <row r="919" spans="1:21"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c r="U919" s="164"/>
    </row>
    <row r="920" spans="1:21"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c r="U920" s="164"/>
    </row>
    <row r="921" spans="1:21"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c r="U921" s="164"/>
    </row>
    <row r="922" spans="1:21"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c r="U922" s="164"/>
    </row>
    <row r="923" spans="1:21"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c r="U923" s="164"/>
    </row>
    <row r="924" spans="1:21"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c r="U924" s="164"/>
    </row>
    <row r="925" spans="1:21"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c r="U925" s="164"/>
    </row>
    <row r="926" spans="1:21"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c r="U926" s="164"/>
    </row>
    <row r="927" spans="1:21"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c r="U927" s="164"/>
    </row>
    <row r="928" spans="1:21"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c r="U928" s="164"/>
    </row>
    <row r="929" spans="1:21"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c r="U929" s="164"/>
    </row>
    <row r="930" spans="1:21"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c r="U930" s="164"/>
    </row>
    <row r="931" spans="1:21"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c r="U931" s="164"/>
    </row>
    <row r="932" spans="1:21"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c r="U932" s="164"/>
    </row>
    <row r="933" spans="1:21"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c r="U933" s="164"/>
    </row>
    <row r="934" spans="1:21"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c r="U934" s="164"/>
    </row>
    <row r="935" spans="1:21"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c r="U935" s="164"/>
    </row>
    <row r="936" spans="1:21"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c r="U936" s="164"/>
    </row>
    <row r="937" spans="1:21"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c r="U937" s="164"/>
    </row>
    <row r="938" spans="1:21"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c r="U938" s="164"/>
    </row>
    <row r="939" spans="1:21"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c r="U939" s="164"/>
    </row>
    <row r="940" spans="1:21"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c r="U940" s="164"/>
    </row>
    <row r="941" spans="1:21"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c r="U941" s="164"/>
    </row>
    <row r="942" spans="1:21"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c r="U942" s="164"/>
    </row>
    <row r="943" spans="1:21"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c r="U943" s="164"/>
    </row>
    <row r="944" spans="1:21"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c r="U944" s="164"/>
    </row>
    <row r="945" spans="1:21"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c r="U945" s="164"/>
    </row>
    <row r="946" spans="1:21"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c r="U946" s="164"/>
    </row>
    <row r="947" spans="1:21"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c r="U947" s="164"/>
    </row>
    <row r="948" spans="1:21"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c r="U948" s="164"/>
    </row>
    <row r="949" spans="1:21"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c r="U949" s="164"/>
    </row>
    <row r="950" spans="1:21"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c r="U950" s="164"/>
    </row>
    <row r="951" spans="1:21"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c r="U951" s="164"/>
    </row>
    <row r="952" spans="1:21"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c r="U952" s="164"/>
    </row>
    <row r="953" spans="1:21"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c r="U953" s="164"/>
    </row>
    <row r="954" spans="1:21"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c r="U954" s="164"/>
    </row>
    <row r="955" spans="1:21"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c r="U955" s="164"/>
    </row>
    <row r="956" spans="1:21"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c r="U956" s="164"/>
    </row>
    <row r="957" spans="1:21"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c r="U957" s="164"/>
    </row>
    <row r="958" spans="1:21"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c r="U958" s="164"/>
    </row>
    <row r="959" spans="1:21"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c r="U959" s="164"/>
    </row>
    <row r="960" spans="1:21"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c r="U960" s="164"/>
    </row>
    <row r="961" spans="1:21"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c r="U961" s="164"/>
    </row>
    <row r="962" spans="1:21"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c r="U962" s="164"/>
    </row>
    <row r="963" spans="1:21"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c r="U963" s="164"/>
    </row>
    <row r="964" spans="1:21"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c r="U964" s="164"/>
    </row>
    <row r="965" spans="1:21"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c r="U965" s="164"/>
    </row>
    <row r="966" spans="1:21"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c r="U966" s="164"/>
    </row>
    <row r="967" spans="1:21"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c r="U967" s="164"/>
    </row>
    <row r="968" spans="1:21"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c r="U968" s="164"/>
    </row>
    <row r="969" spans="1:21"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c r="U969" s="164"/>
    </row>
    <row r="970" spans="1:21"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c r="U970" s="164"/>
    </row>
    <row r="971" spans="1:21"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c r="U971" s="164"/>
    </row>
    <row r="972" spans="1:21"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c r="U972" s="164"/>
    </row>
    <row r="973" spans="1:21"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c r="U973" s="164"/>
    </row>
    <row r="974" spans="1:21"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c r="U974" s="164"/>
    </row>
    <row r="975" spans="1:21"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c r="U975" s="164"/>
    </row>
    <row r="976" spans="1:21"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c r="U976" s="164"/>
    </row>
    <row r="977" spans="1:21"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c r="U977" s="164"/>
    </row>
    <row r="978" spans="1:21"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c r="U978" s="164"/>
    </row>
    <row r="979" spans="1:21"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c r="U979" s="164"/>
    </row>
    <row r="980" spans="1:21"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c r="U980" s="164"/>
    </row>
    <row r="981" spans="1:21"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c r="U981" s="164"/>
    </row>
    <row r="982" spans="1:21"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c r="U982" s="164"/>
    </row>
    <row r="983" spans="1:21"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c r="U983" s="164"/>
    </row>
    <row r="984" spans="1:21"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c r="U984" s="164"/>
    </row>
    <row r="985" spans="1:21"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c r="U985" s="164"/>
    </row>
    <row r="986" spans="1:21"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c r="U986" s="164"/>
    </row>
    <row r="987" spans="1:21"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c r="U987" s="164"/>
    </row>
    <row r="988" spans="1:21"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c r="U988" s="164"/>
    </row>
    <row r="989" spans="1:21"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c r="U989" s="164"/>
    </row>
    <row r="990" spans="1:21"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c r="U990" s="164"/>
    </row>
    <row r="991" spans="1:21"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c r="U991" s="164"/>
    </row>
    <row r="992" spans="1:21"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c r="U992" s="164"/>
    </row>
    <row r="993" spans="1:21"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c r="U993" s="164"/>
    </row>
    <row r="994" spans="1:21"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c r="U994" s="164"/>
    </row>
    <row r="995" spans="1:21"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c r="U995" s="164"/>
    </row>
    <row r="996" spans="1:21"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c r="U996" s="164"/>
    </row>
    <row r="997" spans="1:21"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c r="U997" s="164"/>
    </row>
    <row r="998" spans="1:21"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c r="U998" s="164"/>
    </row>
    <row r="999" spans="1:21"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c r="U999" s="164"/>
    </row>
    <row r="1000" spans="1:21"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row>
    <row r="1001" spans="1:21"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c r="U1001" s="164"/>
    </row>
    <row r="1002" spans="1:21"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c r="U1002"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3678-77C5-4099-B073-24B0E9C4662E}">
  <dimension ref="A1:U1003"/>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3" width="19.81640625" style="382" customWidth="1"/>
    <col min="4" max="21" width="9.1796875" style="382" customWidth="1"/>
    <col min="22" max="16384" width="14.453125" style="382"/>
  </cols>
  <sheetData>
    <row r="1" spans="1:21"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c r="U1" s="164"/>
    </row>
    <row r="2" spans="1:21" ht="14.5" x14ac:dyDescent="0.35">
      <c r="A2" s="163" t="str">
        <f>'8'!A2</f>
        <v>Notes forming part of financial statement</v>
      </c>
      <c r="B2" s="164"/>
      <c r="C2" s="164"/>
      <c r="D2" s="164"/>
      <c r="E2" s="164"/>
      <c r="F2" s="164"/>
      <c r="G2" s="164"/>
      <c r="H2" s="164"/>
      <c r="I2" s="164"/>
      <c r="J2" s="164"/>
      <c r="K2" s="164"/>
      <c r="L2" s="164"/>
      <c r="M2" s="164"/>
      <c r="N2" s="164"/>
      <c r="O2" s="164"/>
      <c r="P2" s="164"/>
      <c r="Q2" s="164"/>
      <c r="R2" s="164"/>
      <c r="S2" s="164"/>
      <c r="T2" s="164"/>
      <c r="U2" s="164"/>
    </row>
    <row r="3" spans="1:21" ht="14.5" x14ac:dyDescent="0.35">
      <c r="A3" s="164"/>
      <c r="B3" s="164"/>
      <c r="C3" s="164"/>
      <c r="D3" s="164"/>
      <c r="E3" s="164"/>
      <c r="F3" s="164"/>
      <c r="G3" s="164"/>
      <c r="H3" s="164"/>
      <c r="I3" s="164"/>
      <c r="J3" s="164"/>
      <c r="K3" s="164"/>
      <c r="L3" s="164"/>
      <c r="M3" s="164"/>
      <c r="N3" s="164"/>
      <c r="O3" s="164"/>
      <c r="P3" s="164"/>
      <c r="Q3" s="164"/>
      <c r="R3" s="164"/>
      <c r="S3" s="164"/>
      <c r="T3" s="164"/>
      <c r="U3" s="164"/>
    </row>
    <row r="4" spans="1:21" ht="14.5" x14ac:dyDescent="0.35">
      <c r="A4" s="285" t="s">
        <v>244</v>
      </c>
      <c r="B4" s="164"/>
      <c r="C4" s="164"/>
      <c r="D4" s="164"/>
      <c r="E4" s="164"/>
      <c r="F4" s="164"/>
      <c r="G4" s="164"/>
      <c r="H4" s="164"/>
      <c r="I4" s="164"/>
      <c r="J4" s="164"/>
      <c r="K4" s="164"/>
      <c r="L4" s="164"/>
      <c r="M4" s="164"/>
      <c r="N4" s="164"/>
      <c r="O4" s="164"/>
      <c r="P4" s="164"/>
      <c r="Q4" s="164"/>
      <c r="R4" s="164"/>
      <c r="S4" s="164"/>
      <c r="T4" s="164"/>
      <c r="U4" s="164"/>
    </row>
    <row r="5" spans="1:21" ht="14.5" x14ac:dyDescent="0.35">
      <c r="A5" s="285"/>
      <c r="B5" s="164"/>
      <c r="C5" s="412" t="str">
        <f>'8'!C5</f>
        <v>( Amt in Rs.)</v>
      </c>
      <c r="D5" s="164"/>
      <c r="E5" s="164"/>
      <c r="F5" s="164"/>
      <c r="G5" s="164"/>
      <c r="H5" s="164"/>
      <c r="I5" s="164"/>
      <c r="J5" s="164"/>
      <c r="K5" s="164"/>
      <c r="L5" s="164"/>
      <c r="M5" s="164"/>
      <c r="N5" s="164"/>
      <c r="O5" s="164"/>
      <c r="P5" s="164"/>
      <c r="Q5" s="164"/>
      <c r="R5" s="164"/>
      <c r="S5" s="164"/>
      <c r="T5" s="164"/>
      <c r="U5" s="164"/>
    </row>
    <row r="6" spans="1:21" ht="36" customHeight="1" x14ac:dyDescent="0.35">
      <c r="A6" s="413" t="s">
        <v>3</v>
      </c>
      <c r="B6" s="414" t="str">
        <f>'6'!B6</f>
        <v>As at 
March 31, 2026</v>
      </c>
      <c r="C6" s="414" t="str">
        <f>'6'!C6</f>
        <v>As at 
March 31, 2025</v>
      </c>
      <c r="D6" s="164"/>
      <c r="E6" s="164"/>
      <c r="F6" s="164"/>
      <c r="G6" s="164"/>
      <c r="H6" s="164"/>
      <c r="I6" s="164"/>
      <c r="J6" s="164"/>
      <c r="K6" s="164"/>
      <c r="L6" s="164"/>
      <c r="M6" s="164"/>
      <c r="N6" s="164"/>
      <c r="O6" s="164"/>
      <c r="P6" s="164"/>
      <c r="Q6" s="164"/>
      <c r="R6" s="164"/>
      <c r="S6" s="164"/>
      <c r="T6" s="164"/>
      <c r="U6" s="164"/>
    </row>
    <row r="7" spans="1:21" s="388" customFormat="1" ht="14.5" x14ac:dyDescent="0.35">
      <c r="A7" s="415" t="s">
        <v>245</v>
      </c>
      <c r="B7" s="443"/>
      <c r="C7" s="443"/>
      <c r="D7" s="171"/>
      <c r="E7" s="171"/>
      <c r="F7" s="171"/>
      <c r="G7" s="171"/>
      <c r="H7" s="171"/>
      <c r="I7" s="171"/>
      <c r="J7" s="171"/>
      <c r="K7" s="171"/>
      <c r="L7" s="171"/>
      <c r="M7" s="171"/>
      <c r="N7" s="171"/>
      <c r="O7" s="171"/>
      <c r="P7" s="171"/>
      <c r="Q7" s="171"/>
      <c r="R7" s="171"/>
      <c r="S7" s="171"/>
      <c r="T7" s="171"/>
      <c r="U7" s="171"/>
    </row>
    <row r="8" spans="1:21" s="388" customFormat="1" ht="14.5" x14ac:dyDescent="0.35">
      <c r="A8" s="415"/>
      <c r="B8" s="421"/>
      <c r="C8" s="421"/>
      <c r="D8" s="171"/>
      <c r="E8" s="171"/>
      <c r="F8" s="171"/>
      <c r="G8" s="171"/>
      <c r="H8" s="171"/>
      <c r="I8" s="171"/>
      <c r="J8" s="171"/>
      <c r="K8" s="171"/>
      <c r="L8" s="171"/>
      <c r="M8" s="171"/>
      <c r="N8" s="171"/>
      <c r="O8" s="171"/>
      <c r="P8" s="171"/>
      <c r="Q8" s="171"/>
      <c r="R8" s="171"/>
      <c r="S8" s="171"/>
      <c r="T8" s="171"/>
      <c r="U8" s="171"/>
    </row>
    <row r="9" spans="1:21" ht="14.5" x14ac:dyDescent="0.35">
      <c r="A9" s="391" t="s">
        <v>246</v>
      </c>
      <c r="B9" s="422"/>
      <c r="C9" s="422"/>
      <c r="D9" s="164"/>
      <c r="E9" s="164"/>
      <c r="F9" s="164"/>
      <c r="G9" s="164"/>
      <c r="H9" s="164"/>
      <c r="I9" s="164"/>
      <c r="J9" s="164"/>
      <c r="K9" s="164"/>
      <c r="L9" s="164"/>
      <c r="M9" s="164"/>
      <c r="N9" s="164"/>
      <c r="O9" s="164"/>
      <c r="P9" s="164"/>
      <c r="Q9" s="164"/>
      <c r="R9" s="164"/>
      <c r="S9" s="164"/>
      <c r="T9" s="164"/>
      <c r="U9" s="164"/>
    </row>
    <row r="10" spans="1:21" ht="14.5" x14ac:dyDescent="0.35">
      <c r="A10" s="391"/>
      <c r="B10" s="444"/>
      <c r="C10" s="444"/>
      <c r="D10" s="164"/>
      <c r="E10" s="164"/>
      <c r="F10" s="164"/>
      <c r="G10" s="164"/>
      <c r="H10" s="164"/>
      <c r="I10" s="164"/>
      <c r="J10" s="164"/>
      <c r="K10" s="164"/>
      <c r="L10" s="164"/>
      <c r="M10" s="164"/>
      <c r="N10" s="164"/>
      <c r="O10" s="164"/>
      <c r="P10" s="164"/>
      <c r="Q10" s="164"/>
      <c r="R10" s="164"/>
      <c r="S10" s="164"/>
      <c r="T10" s="164"/>
      <c r="U10" s="164"/>
    </row>
    <row r="11" spans="1:21" ht="14.5" x14ac:dyDescent="0.35">
      <c r="A11" s="396" t="str">
        <f>'8'!A10</f>
        <v>Total</v>
      </c>
      <c r="B11" s="417">
        <f>SUM(B7:B9)</f>
        <v>0</v>
      </c>
      <c r="C11" s="423">
        <f>SUM(C7:C9)</f>
        <v>0</v>
      </c>
      <c r="D11" s="164"/>
      <c r="E11" s="164"/>
      <c r="F11" s="164"/>
      <c r="G11" s="164"/>
      <c r="H11" s="164"/>
      <c r="I11" s="164"/>
      <c r="J11" s="164"/>
      <c r="K11" s="164"/>
      <c r="L11" s="164"/>
      <c r="M11" s="164"/>
      <c r="N11" s="164"/>
      <c r="O11" s="164"/>
      <c r="P11" s="164"/>
      <c r="Q11" s="164"/>
      <c r="R11" s="164"/>
      <c r="S11" s="164"/>
      <c r="T11" s="164"/>
      <c r="U11" s="164"/>
    </row>
    <row r="12" spans="1:21" ht="14.5" x14ac:dyDescent="0.35">
      <c r="A12" s="164"/>
      <c r="B12" s="164"/>
      <c r="C12" s="164"/>
      <c r="D12" s="164"/>
      <c r="E12" s="164"/>
      <c r="F12" s="164"/>
      <c r="G12" s="164"/>
      <c r="H12" s="164"/>
      <c r="I12" s="164"/>
      <c r="J12" s="164"/>
      <c r="K12" s="164"/>
      <c r="L12" s="164"/>
      <c r="M12" s="164"/>
      <c r="N12" s="164"/>
      <c r="O12" s="164"/>
      <c r="P12" s="164"/>
      <c r="Q12" s="164"/>
      <c r="R12" s="164"/>
      <c r="S12" s="164"/>
      <c r="T12" s="164"/>
      <c r="U12" s="164"/>
    </row>
    <row r="13" spans="1:21" ht="14.5" x14ac:dyDescent="0.35">
      <c r="A13" s="164"/>
      <c r="B13" s="164"/>
      <c r="C13" s="164"/>
      <c r="D13" s="164"/>
      <c r="E13" s="164"/>
      <c r="F13" s="164"/>
      <c r="G13" s="164"/>
      <c r="H13" s="164"/>
      <c r="I13" s="164"/>
      <c r="J13" s="164"/>
      <c r="K13" s="164"/>
      <c r="L13" s="164"/>
      <c r="M13" s="164"/>
      <c r="N13" s="164"/>
      <c r="O13" s="164"/>
      <c r="P13" s="164"/>
      <c r="Q13" s="164"/>
      <c r="R13" s="164"/>
      <c r="S13" s="164"/>
      <c r="T13" s="164"/>
      <c r="U13" s="164"/>
    </row>
    <row r="14" spans="1:21" ht="14.5" x14ac:dyDescent="0.35">
      <c r="A14" s="164"/>
      <c r="B14" s="164"/>
      <c r="C14" s="164"/>
      <c r="D14" s="164"/>
      <c r="E14" s="164"/>
      <c r="F14" s="164"/>
      <c r="G14" s="164"/>
      <c r="H14" s="164"/>
      <c r="I14" s="164"/>
      <c r="J14" s="164"/>
      <c r="K14" s="164"/>
      <c r="L14" s="164"/>
      <c r="M14" s="164"/>
      <c r="N14" s="164"/>
      <c r="O14" s="164"/>
      <c r="P14" s="164"/>
      <c r="Q14" s="164"/>
      <c r="R14" s="164"/>
      <c r="S14" s="164"/>
      <c r="T14" s="164"/>
      <c r="U14" s="164"/>
    </row>
    <row r="15" spans="1:21" ht="14.5" x14ac:dyDescent="0.35">
      <c r="A15" s="164"/>
      <c r="B15" s="164"/>
      <c r="C15" s="164"/>
      <c r="D15" s="164"/>
      <c r="E15" s="164"/>
      <c r="F15" s="164"/>
      <c r="G15" s="164"/>
      <c r="H15" s="164"/>
      <c r="I15" s="164"/>
      <c r="J15" s="164"/>
      <c r="K15" s="164"/>
      <c r="L15" s="164"/>
      <c r="M15" s="164"/>
      <c r="N15" s="164"/>
      <c r="O15" s="164"/>
      <c r="P15" s="164"/>
      <c r="Q15" s="164"/>
      <c r="R15" s="164"/>
      <c r="S15" s="164"/>
      <c r="T15" s="164"/>
      <c r="U15" s="164"/>
    </row>
    <row r="16" spans="1:21" ht="14.5" x14ac:dyDescent="0.35">
      <c r="A16" s="164"/>
      <c r="B16" s="164"/>
      <c r="C16" s="164"/>
      <c r="D16" s="164"/>
      <c r="E16" s="164"/>
      <c r="F16" s="164"/>
      <c r="G16" s="164"/>
      <c r="H16" s="164"/>
      <c r="I16" s="164"/>
      <c r="J16" s="164"/>
      <c r="K16" s="164"/>
      <c r="L16" s="164"/>
      <c r="M16" s="164"/>
      <c r="N16" s="164"/>
      <c r="O16" s="164"/>
      <c r="P16" s="164"/>
      <c r="Q16" s="164"/>
      <c r="R16" s="164"/>
      <c r="S16" s="164"/>
      <c r="T16" s="164"/>
      <c r="U16" s="164"/>
    </row>
    <row r="17" spans="1:21" ht="14.5" x14ac:dyDescent="0.35">
      <c r="A17" s="164"/>
      <c r="B17" s="164"/>
      <c r="C17" s="164"/>
      <c r="D17" s="164"/>
      <c r="E17" s="164"/>
      <c r="F17" s="164"/>
      <c r="G17" s="164"/>
      <c r="H17" s="164"/>
      <c r="I17" s="164"/>
      <c r="J17" s="164"/>
      <c r="K17" s="164"/>
      <c r="L17" s="164"/>
      <c r="M17" s="164"/>
      <c r="N17" s="164"/>
      <c r="O17" s="164"/>
      <c r="P17" s="164"/>
      <c r="Q17" s="164"/>
      <c r="R17" s="164"/>
      <c r="S17" s="164"/>
      <c r="T17" s="164"/>
      <c r="U17" s="164"/>
    </row>
    <row r="18" spans="1:21" ht="14.5" x14ac:dyDescent="0.35">
      <c r="A18" s="164"/>
      <c r="B18" s="164"/>
      <c r="C18" s="164"/>
      <c r="D18" s="164"/>
      <c r="E18" s="164"/>
      <c r="F18" s="164"/>
      <c r="G18" s="164"/>
      <c r="H18" s="164"/>
      <c r="I18" s="164"/>
      <c r="J18" s="164"/>
      <c r="K18" s="164"/>
      <c r="L18" s="164"/>
      <c r="M18" s="164"/>
      <c r="N18" s="164"/>
      <c r="O18" s="164"/>
      <c r="P18" s="164"/>
      <c r="Q18" s="164"/>
      <c r="R18" s="164"/>
      <c r="S18" s="164"/>
      <c r="T18" s="164"/>
      <c r="U18" s="164"/>
    </row>
    <row r="19" spans="1:21" ht="14.5" x14ac:dyDescent="0.35">
      <c r="A19" s="164"/>
      <c r="B19" s="164"/>
      <c r="C19" s="164"/>
      <c r="D19" s="164"/>
      <c r="E19" s="164"/>
      <c r="F19" s="164"/>
      <c r="G19" s="164"/>
      <c r="H19" s="164"/>
      <c r="I19" s="164"/>
      <c r="J19" s="164"/>
      <c r="K19" s="164"/>
      <c r="L19" s="164"/>
      <c r="M19" s="164"/>
      <c r="N19" s="164"/>
      <c r="O19" s="164"/>
      <c r="P19" s="164"/>
      <c r="Q19" s="164"/>
      <c r="R19" s="164"/>
      <c r="S19" s="164"/>
      <c r="T19" s="164"/>
      <c r="U19" s="164"/>
    </row>
    <row r="20" spans="1:21" ht="14.5" x14ac:dyDescent="0.35">
      <c r="A20" s="164"/>
      <c r="B20" s="164"/>
      <c r="C20" s="164"/>
      <c r="D20" s="164"/>
      <c r="E20" s="164"/>
      <c r="F20" s="164"/>
      <c r="G20" s="164"/>
      <c r="H20" s="164"/>
      <c r="I20" s="164"/>
      <c r="J20" s="164"/>
      <c r="K20" s="164"/>
      <c r="L20" s="164"/>
      <c r="M20" s="164"/>
      <c r="N20" s="164"/>
      <c r="O20" s="164"/>
      <c r="P20" s="164"/>
      <c r="Q20" s="164"/>
      <c r="R20" s="164"/>
      <c r="S20" s="164"/>
      <c r="T20" s="164"/>
      <c r="U20" s="164"/>
    </row>
    <row r="21" spans="1:21" ht="14.5" x14ac:dyDescent="0.35">
      <c r="A21" s="164"/>
      <c r="B21" s="164"/>
      <c r="C21" s="164"/>
      <c r="D21" s="164"/>
      <c r="E21" s="164"/>
      <c r="F21" s="164"/>
      <c r="G21" s="164"/>
      <c r="H21" s="164"/>
      <c r="I21" s="164"/>
      <c r="J21" s="164"/>
      <c r="K21" s="164"/>
      <c r="L21" s="164"/>
      <c r="M21" s="164"/>
      <c r="N21" s="164"/>
      <c r="O21" s="164"/>
      <c r="P21" s="164"/>
      <c r="Q21" s="164"/>
      <c r="R21" s="164"/>
      <c r="S21" s="164"/>
      <c r="T21" s="164"/>
      <c r="U21" s="164"/>
    </row>
    <row r="22" spans="1:21" ht="14.5" x14ac:dyDescent="0.35">
      <c r="A22" s="164"/>
      <c r="B22" s="164"/>
      <c r="C22" s="164"/>
      <c r="D22" s="164"/>
      <c r="E22" s="164"/>
      <c r="F22" s="164"/>
      <c r="G22" s="164"/>
      <c r="H22" s="164"/>
      <c r="I22" s="164"/>
      <c r="J22" s="164"/>
      <c r="K22" s="164"/>
      <c r="L22" s="164"/>
      <c r="M22" s="164"/>
      <c r="N22" s="164"/>
      <c r="O22" s="164"/>
      <c r="P22" s="164"/>
      <c r="Q22" s="164"/>
      <c r="R22" s="164"/>
      <c r="S22" s="164"/>
      <c r="T22" s="164"/>
      <c r="U22" s="164"/>
    </row>
    <row r="23" spans="1:21" ht="14.5" x14ac:dyDescent="0.35">
      <c r="A23" s="164"/>
      <c r="B23" s="164"/>
      <c r="C23" s="164"/>
      <c r="D23" s="164"/>
      <c r="E23" s="164"/>
      <c r="F23" s="164"/>
      <c r="G23" s="164"/>
      <c r="H23" s="164"/>
      <c r="I23" s="164"/>
      <c r="J23" s="164"/>
      <c r="K23" s="164"/>
      <c r="L23" s="164"/>
      <c r="M23" s="164"/>
      <c r="N23" s="164"/>
      <c r="O23" s="164"/>
      <c r="P23" s="164"/>
      <c r="Q23" s="164"/>
      <c r="R23" s="164"/>
      <c r="S23" s="164"/>
      <c r="T23" s="164"/>
      <c r="U23" s="164"/>
    </row>
    <row r="24" spans="1:21" ht="14.5" x14ac:dyDescent="0.35">
      <c r="A24" s="164"/>
      <c r="B24" s="164"/>
      <c r="C24" s="164"/>
      <c r="D24" s="164"/>
      <c r="E24" s="164"/>
      <c r="F24" s="164"/>
      <c r="G24" s="164"/>
      <c r="H24" s="164"/>
      <c r="I24" s="164"/>
      <c r="J24" s="164"/>
      <c r="K24" s="164"/>
      <c r="L24" s="164"/>
      <c r="M24" s="164"/>
      <c r="N24" s="164"/>
      <c r="O24" s="164"/>
      <c r="P24" s="164"/>
      <c r="Q24" s="164"/>
      <c r="R24" s="164"/>
      <c r="S24" s="164"/>
      <c r="T24" s="164"/>
      <c r="U24" s="164"/>
    </row>
    <row r="25" spans="1:21" ht="14.5" x14ac:dyDescent="0.35">
      <c r="A25" s="164"/>
      <c r="B25" s="164"/>
      <c r="C25" s="164"/>
      <c r="D25" s="164"/>
      <c r="E25" s="164"/>
      <c r="F25" s="164"/>
      <c r="G25" s="164"/>
      <c r="H25" s="164"/>
      <c r="I25" s="164"/>
      <c r="J25" s="164"/>
      <c r="K25" s="164"/>
      <c r="L25" s="164"/>
      <c r="M25" s="164"/>
      <c r="N25" s="164"/>
      <c r="O25" s="164"/>
      <c r="P25" s="164"/>
      <c r="Q25" s="164"/>
      <c r="R25" s="164"/>
      <c r="S25" s="164"/>
      <c r="T25" s="164"/>
      <c r="U25" s="164"/>
    </row>
    <row r="26" spans="1:21" ht="14.5" x14ac:dyDescent="0.35">
      <c r="A26" s="164"/>
      <c r="B26" s="164"/>
      <c r="C26" s="164"/>
      <c r="D26" s="164"/>
      <c r="E26" s="164"/>
      <c r="F26" s="164"/>
      <c r="G26" s="164"/>
      <c r="H26" s="164"/>
      <c r="I26" s="164"/>
      <c r="J26" s="164"/>
      <c r="K26" s="164"/>
      <c r="L26" s="164"/>
      <c r="M26" s="164"/>
      <c r="N26" s="164"/>
      <c r="O26" s="164"/>
      <c r="P26" s="164"/>
      <c r="Q26" s="164"/>
      <c r="R26" s="164"/>
      <c r="S26" s="164"/>
      <c r="T26" s="164"/>
      <c r="U26" s="164"/>
    </row>
    <row r="27" spans="1:21" ht="14.5" x14ac:dyDescent="0.35">
      <c r="A27" s="164"/>
      <c r="B27" s="164"/>
      <c r="C27" s="164"/>
      <c r="D27" s="164"/>
      <c r="E27" s="164"/>
      <c r="F27" s="164"/>
      <c r="G27" s="164"/>
      <c r="H27" s="164"/>
      <c r="I27" s="164"/>
      <c r="J27" s="164"/>
      <c r="K27" s="164"/>
      <c r="L27" s="164"/>
      <c r="M27" s="164"/>
      <c r="N27" s="164"/>
      <c r="O27" s="164"/>
      <c r="P27" s="164"/>
      <c r="Q27" s="164"/>
      <c r="R27" s="164"/>
      <c r="S27" s="164"/>
      <c r="T27" s="164"/>
      <c r="U27" s="164"/>
    </row>
    <row r="28" spans="1:21" ht="14.5" x14ac:dyDescent="0.35">
      <c r="A28" s="164"/>
      <c r="B28" s="164"/>
      <c r="C28" s="164"/>
      <c r="D28" s="164"/>
      <c r="E28" s="164"/>
      <c r="F28" s="164"/>
      <c r="G28" s="164"/>
      <c r="H28" s="164"/>
      <c r="I28" s="164"/>
      <c r="J28" s="164"/>
      <c r="K28" s="164"/>
      <c r="L28" s="164"/>
      <c r="M28" s="164"/>
      <c r="N28" s="164"/>
      <c r="O28" s="164"/>
      <c r="P28" s="164"/>
      <c r="Q28" s="164"/>
      <c r="R28" s="164"/>
      <c r="S28" s="164"/>
      <c r="T28" s="164"/>
      <c r="U28" s="164"/>
    </row>
    <row r="29" spans="1:21" ht="14.5" x14ac:dyDescent="0.35">
      <c r="A29" s="164"/>
      <c r="B29" s="164"/>
      <c r="C29" s="164"/>
      <c r="D29" s="164"/>
      <c r="E29" s="164"/>
      <c r="F29" s="164"/>
      <c r="G29" s="164"/>
      <c r="H29" s="164"/>
      <c r="I29" s="164"/>
      <c r="J29" s="164"/>
      <c r="K29" s="164"/>
      <c r="L29" s="164"/>
      <c r="M29" s="164"/>
      <c r="N29" s="164"/>
      <c r="O29" s="164"/>
      <c r="P29" s="164"/>
      <c r="Q29" s="164"/>
      <c r="R29" s="164"/>
      <c r="S29" s="164"/>
      <c r="T29" s="164"/>
      <c r="U29" s="164"/>
    </row>
    <row r="30" spans="1:21" ht="14.5" x14ac:dyDescent="0.35">
      <c r="A30" s="164"/>
      <c r="B30" s="164"/>
      <c r="C30" s="164"/>
      <c r="D30" s="164"/>
      <c r="E30" s="164"/>
      <c r="F30" s="164"/>
      <c r="G30" s="164"/>
      <c r="H30" s="164"/>
      <c r="I30" s="164"/>
      <c r="J30" s="164"/>
      <c r="K30" s="164"/>
      <c r="L30" s="164"/>
      <c r="M30" s="164"/>
      <c r="N30" s="164"/>
      <c r="O30" s="164"/>
      <c r="P30" s="164"/>
      <c r="Q30" s="164"/>
      <c r="R30" s="164"/>
      <c r="S30" s="164"/>
      <c r="T30" s="164"/>
      <c r="U30" s="164"/>
    </row>
    <row r="31" spans="1:21" ht="14.5" x14ac:dyDescent="0.35">
      <c r="A31" s="164"/>
      <c r="B31" s="164"/>
      <c r="C31" s="164"/>
      <c r="D31" s="164"/>
      <c r="E31" s="164"/>
      <c r="F31" s="164"/>
      <c r="G31" s="164"/>
      <c r="H31" s="164"/>
      <c r="I31" s="164"/>
      <c r="J31" s="164"/>
      <c r="K31" s="164"/>
      <c r="L31" s="164"/>
      <c r="M31" s="164"/>
      <c r="N31" s="164"/>
      <c r="O31" s="164"/>
      <c r="P31" s="164"/>
      <c r="Q31" s="164"/>
      <c r="R31" s="164"/>
      <c r="S31" s="164"/>
      <c r="T31" s="164"/>
      <c r="U31" s="164"/>
    </row>
    <row r="32" spans="1:21" ht="14.5" x14ac:dyDescent="0.35">
      <c r="A32" s="164"/>
      <c r="B32" s="164"/>
      <c r="C32" s="164"/>
      <c r="D32" s="164"/>
      <c r="E32" s="164"/>
      <c r="F32" s="164"/>
      <c r="G32" s="164"/>
      <c r="H32" s="164"/>
      <c r="I32" s="164"/>
      <c r="J32" s="164"/>
      <c r="K32" s="164"/>
      <c r="L32" s="164"/>
      <c r="M32" s="164"/>
      <c r="N32" s="164"/>
      <c r="O32" s="164"/>
      <c r="P32" s="164"/>
      <c r="Q32" s="164"/>
      <c r="R32" s="164"/>
      <c r="S32" s="164"/>
      <c r="T32" s="164"/>
      <c r="U32" s="164"/>
    </row>
    <row r="33" spans="1:21" ht="14.5" x14ac:dyDescent="0.35">
      <c r="A33" s="164"/>
      <c r="B33" s="164"/>
      <c r="C33" s="164"/>
      <c r="D33" s="164"/>
      <c r="E33" s="164"/>
      <c r="F33" s="164"/>
      <c r="G33" s="164"/>
      <c r="H33" s="164"/>
      <c r="I33" s="164"/>
      <c r="J33" s="164"/>
      <c r="K33" s="164"/>
      <c r="L33" s="164"/>
      <c r="M33" s="164"/>
      <c r="N33" s="164"/>
      <c r="O33" s="164"/>
      <c r="P33" s="164"/>
      <c r="Q33" s="164"/>
      <c r="R33" s="164"/>
      <c r="S33" s="164"/>
      <c r="T33" s="164"/>
      <c r="U33" s="164"/>
    </row>
    <row r="34" spans="1:21" ht="14.5" x14ac:dyDescent="0.35">
      <c r="A34" s="164"/>
      <c r="B34" s="164"/>
      <c r="C34" s="164"/>
      <c r="D34" s="164"/>
      <c r="E34" s="164"/>
      <c r="F34" s="164"/>
      <c r="G34" s="164"/>
      <c r="H34" s="164"/>
      <c r="I34" s="164"/>
      <c r="J34" s="164"/>
      <c r="K34" s="164"/>
      <c r="L34" s="164"/>
      <c r="M34" s="164"/>
      <c r="N34" s="164"/>
      <c r="O34" s="164"/>
      <c r="P34" s="164"/>
      <c r="Q34" s="164"/>
      <c r="R34" s="164"/>
      <c r="S34" s="164"/>
      <c r="T34" s="164"/>
      <c r="U34" s="164"/>
    </row>
    <row r="35" spans="1:21" ht="14.5" x14ac:dyDescent="0.35">
      <c r="A35" s="164"/>
      <c r="B35" s="164"/>
      <c r="C35" s="164"/>
      <c r="D35" s="164"/>
      <c r="E35" s="164"/>
      <c r="F35" s="164"/>
      <c r="G35" s="164"/>
      <c r="H35" s="164"/>
      <c r="I35" s="164"/>
      <c r="J35" s="164"/>
      <c r="K35" s="164"/>
      <c r="L35" s="164"/>
      <c r="M35" s="164"/>
      <c r="N35" s="164"/>
      <c r="O35" s="164"/>
      <c r="P35" s="164"/>
      <c r="Q35" s="164"/>
      <c r="R35" s="164"/>
      <c r="S35" s="164"/>
      <c r="T35" s="164"/>
      <c r="U35" s="164"/>
    </row>
    <row r="36" spans="1:21" ht="14.5" x14ac:dyDescent="0.35">
      <c r="A36" s="164"/>
      <c r="B36" s="164"/>
      <c r="C36" s="164"/>
      <c r="D36" s="164"/>
      <c r="E36" s="164"/>
      <c r="F36" s="164"/>
      <c r="G36" s="164"/>
      <c r="H36" s="164"/>
      <c r="I36" s="164"/>
      <c r="J36" s="164"/>
      <c r="K36" s="164"/>
      <c r="L36" s="164"/>
      <c r="M36" s="164"/>
      <c r="N36" s="164"/>
      <c r="O36" s="164"/>
      <c r="P36" s="164"/>
      <c r="Q36" s="164"/>
      <c r="R36" s="164"/>
      <c r="S36" s="164"/>
      <c r="T36" s="164"/>
      <c r="U36" s="164"/>
    </row>
    <row r="37" spans="1:21" ht="14.5" x14ac:dyDescent="0.35">
      <c r="A37" s="164"/>
      <c r="B37" s="164"/>
      <c r="C37" s="164"/>
      <c r="D37" s="164"/>
      <c r="E37" s="164"/>
      <c r="F37" s="164"/>
      <c r="G37" s="164"/>
      <c r="H37" s="164"/>
      <c r="I37" s="164"/>
      <c r="J37" s="164"/>
      <c r="K37" s="164"/>
      <c r="L37" s="164"/>
      <c r="M37" s="164"/>
      <c r="N37" s="164"/>
      <c r="O37" s="164"/>
      <c r="P37" s="164"/>
      <c r="Q37" s="164"/>
      <c r="R37" s="164"/>
      <c r="S37" s="164"/>
      <c r="T37" s="164"/>
      <c r="U37" s="164"/>
    </row>
    <row r="38" spans="1:21" ht="14.5" x14ac:dyDescent="0.35">
      <c r="A38" s="164"/>
      <c r="B38" s="164"/>
      <c r="C38" s="164"/>
      <c r="D38" s="164"/>
      <c r="E38" s="164"/>
      <c r="F38" s="164"/>
      <c r="G38" s="164"/>
      <c r="H38" s="164"/>
      <c r="I38" s="164"/>
      <c r="J38" s="164"/>
      <c r="K38" s="164"/>
      <c r="L38" s="164"/>
      <c r="M38" s="164"/>
      <c r="N38" s="164"/>
      <c r="O38" s="164"/>
      <c r="P38" s="164"/>
      <c r="Q38" s="164"/>
      <c r="R38" s="164"/>
      <c r="S38" s="164"/>
      <c r="T38" s="164"/>
      <c r="U38" s="164"/>
    </row>
    <row r="39" spans="1:21" ht="14.5" x14ac:dyDescent="0.35">
      <c r="A39" s="164"/>
      <c r="B39" s="164"/>
      <c r="C39" s="164"/>
      <c r="D39" s="164"/>
      <c r="E39" s="164"/>
      <c r="F39" s="164"/>
      <c r="G39" s="164"/>
      <c r="H39" s="164"/>
      <c r="I39" s="164"/>
      <c r="J39" s="164"/>
      <c r="K39" s="164"/>
      <c r="L39" s="164"/>
      <c r="M39" s="164"/>
      <c r="N39" s="164"/>
      <c r="O39" s="164"/>
      <c r="P39" s="164"/>
      <c r="Q39" s="164"/>
      <c r="R39" s="164"/>
      <c r="S39" s="164"/>
      <c r="T39" s="164"/>
      <c r="U39" s="164"/>
    </row>
    <row r="40" spans="1:21" ht="14.5" x14ac:dyDescent="0.35">
      <c r="A40" s="164"/>
      <c r="B40" s="164"/>
      <c r="C40" s="164"/>
      <c r="D40" s="164"/>
      <c r="E40" s="164"/>
      <c r="F40" s="164"/>
      <c r="G40" s="164"/>
      <c r="H40" s="164"/>
      <c r="I40" s="164"/>
      <c r="J40" s="164"/>
      <c r="K40" s="164"/>
      <c r="L40" s="164"/>
      <c r="M40" s="164"/>
      <c r="N40" s="164"/>
      <c r="O40" s="164"/>
      <c r="P40" s="164"/>
      <c r="Q40" s="164"/>
      <c r="R40" s="164"/>
      <c r="S40" s="164"/>
      <c r="T40" s="164"/>
      <c r="U40" s="164"/>
    </row>
    <row r="41" spans="1:21" ht="14.5" x14ac:dyDescent="0.35">
      <c r="A41" s="164"/>
      <c r="B41" s="164"/>
      <c r="C41" s="164"/>
      <c r="D41" s="164"/>
      <c r="E41" s="164"/>
      <c r="F41" s="164"/>
      <c r="G41" s="164"/>
      <c r="H41" s="164"/>
      <c r="I41" s="164"/>
      <c r="J41" s="164"/>
      <c r="K41" s="164"/>
      <c r="L41" s="164"/>
      <c r="M41" s="164"/>
      <c r="N41" s="164"/>
      <c r="O41" s="164"/>
      <c r="P41" s="164"/>
      <c r="Q41" s="164"/>
      <c r="R41" s="164"/>
      <c r="S41" s="164"/>
      <c r="T41" s="164"/>
      <c r="U41" s="164"/>
    </row>
    <row r="42" spans="1:21" ht="14.5" x14ac:dyDescent="0.35">
      <c r="A42" s="164"/>
      <c r="B42" s="164"/>
      <c r="C42" s="164"/>
      <c r="D42" s="164"/>
      <c r="E42" s="164"/>
      <c r="F42" s="164"/>
      <c r="G42" s="164"/>
      <c r="H42" s="164"/>
      <c r="I42" s="164"/>
      <c r="J42" s="164"/>
      <c r="K42" s="164"/>
      <c r="L42" s="164"/>
      <c r="M42" s="164"/>
      <c r="N42" s="164"/>
      <c r="O42" s="164"/>
      <c r="P42" s="164"/>
      <c r="Q42" s="164"/>
      <c r="R42" s="164"/>
      <c r="S42" s="164"/>
      <c r="T42" s="164"/>
      <c r="U42" s="164"/>
    </row>
    <row r="43" spans="1:21" ht="14.5" x14ac:dyDescent="0.35">
      <c r="A43" s="164"/>
      <c r="B43" s="164"/>
      <c r="C43" s="164"/>
      <c r="D43" s="164"/>
      <c r="E43" s="164"/>
      <c r="F43" s="164"/>
      <c r="G43" s="164"/>
      <c r="H43" s="164"/>
      <c r="I43" s="164"/>
      <c r="J43" s="164"/>
      <c r="K43" s="164"/>
      <c r="L43" s="164"/>
      <c r="M43" s="164"/>
      <c r="N43" s="164"/>
      <c r="O43" s="164"/>
      <c r="P43" s="164"/>
      <c r="Q43" s="164"/>
      <c r="R43" s="164"/>
      <c r="S43" s="164"/>
      <c r="T43" s="164"/>
      <c r="U43" s="164"/>
    </row>
    <row r="44" spans="1:21" ht="14.5" x14ac:dyDescent="0.35">
      <c r="A44" s="164"/>
      <c r="B44" s="164"/>
      <c r="C44" s="164"/>
      <c r="D44" s="164"/>
      <c r="E44" s="164"/>
      <c r="F44" s="164"/>
      <c r="G44" s="164"/>
      <c r="H44" s="164"/>
      <c r="I44" s="164"/>
      <c r="J44" s="164"/>
      <c r="K44" s="164"/>
      <c r="L44" s="164"/>
      <c r="M44" s="164"/>
      <c r="N44" s="164"/>
      <c r="O44" s="164"/>
      <c r="P44" s="164"/>
      <c r="Q44" s="164"/>
      <c r="R44" s="164"/>
      <c r="S44" s="164"/>
      <c r="T44" s="164"/>
      <c r="U44" s="164"/>
    </row>
    <row r="45" spans="1:21" ht="14.5" x14ac:dyDescent="0.35">
      <c r="A45" s="164"/>
      <c r="B45" s="164"/>
      <c r="C45" s="164"/>
      <c r="D45" s="164"/>
      <c r="E45" s="164"/>
      <c r="F45" s="164"/>
      <c r="G45" s="164"/>
      <c r="H45" s="164"/>
      <c r="I45" s="164"/>
      <c r="J45" s="164"/>
      <c r="K45" s="164"/>
      <c r="L45" s="164"/>
      <c r="M45" s="164"/>
      <c r="N45" s="164"/>
      <c r="O45" s="164"/>
      <c r="P45" s="164"/>
      <c r="Q45" s="164"/>
      <c r="R45" s="164"/>
      <c r="S45" s="164"/>
      <c r="T45" s="164"/>
      <c r="U45" s="164"/>
    </row>
    <row r="46" spans="1:21" ht="14.5" x14ac:dyDescent="0.35">
      <c r="A46" s="164"/>
      <c r="B46" s="164"/>
      <c r="C46" s="164"/>
      <c r="D46" s="164"/>
      <c r="E46" s="164"/>
      <c r="F46" s="164"/>
      <c r="G46" s="164"/>
      <c r="H46" s="164"/>
      <c r="I46" s="164"/>
      <c r="J46" s="164"/>
      <c r="K46" s="164"/>
      <c r="L46" s="164"/>
      <c r="M46" s="164"/>
      <c r="N46" s="164"/>
      <c r="O46" s="164"/>
      <c r="P46" s="164"/>
      <c r="Q46" s="164"/>
      <c r="R46" s="164"/>
      <c r="S46" s="164"/>
      <c r="T46" s="164"/>
      <c r="U46" s="164"/>
    </row>
    <row r="47" spans="1:21" ht="14.5" x14ac:dyDescent="0.35">
      <c r="A47" s="164"/>
      <c r="B47" s="164"/>
      <c r="C47" s="164"/>
      <c r="D47" s="164"/>
      <c r="E47" s="164"/>
      <c r="F47" s="164"/>
      <c r="G47" s="164"/>
      <c r="H47" s="164"/>
      <c r="I47" s="164"/>
      <c r="J47" s="164"/>
      <c r="K47" s="164"/>
      <c r="L47" s="164"/>
      <c r="M47" s="164"/>
      <c r="N47" s="164"/>
      <c r="O47" s="164"/>
      <c r="P47" s="164"/>
      <c r="Q47" s="164"/>
      <c r="R47" s="164"/>
      <c r="S47" s="164"/>
      <c r="T47" s="164"/>
      <c r="U47" s="164"/>
    </row>
    <row r="48" spans="1:21" ht="14.5" x14ac:dyDescent="0.35">
      <c r="A48" s="164"/>
      <c r="B48" s="164"/>
      <c r="C48" s="164"/>
      <c r="D48" s="164"/>
      <c r="E48" s="164"/>
      <c r="F48" s="164"/>
      <c r="G48" s="164"/>
      <c r="H48" s="164"/>
      <c r="I48" s="164"/>
      <c r="J48" s="164"/>
      <c r="K48" s="164"/>
      <c r="L48" s="164"/>
      <c r="M48" s="164"/>
      <c r="N48" s="164"/>
      <c r="O48" s="164"/>
      <c r="P48" s="164"/>
      <c r="Q48" s="164"/>
      <c r="R48" s="164"/>
      <c r="S48" s="164"/>
      <c r="T48" s="164"/>
      <c r="U48" s="164"/>
    </row>
    <row r="49" spans="1:21" ht="14.5" x14ac:dyDescent="0.35">
      <c r="A49" s="164"/>
      <c r="B49" s="164"/>
      <c r="C49" s="164"/>
      <c r="D49" s="164"/>
      <c r="E49" s="164"/>
      <c r="F49" s="164"/>
      <c r="G49" s="164"/>
      <c r="H49" s="164"/>
      <c r="I49" s="164"/>
      <c r="J49" s="164"/>
      <c r="K49" s="164"/>
      <c r="L49" s="164"/>
      <c r="M49" s="164"/>
      <c r="N49" s="164"/>
      <c r="O49" s="164"/>
      <c r="P49" s="164"/>
      <c r="Q49" s="164"/>
      <c r="R49" s="164"/>
      <c r="S49" s="164"/>
      <c r="T49" s="164"/>
      <c r="U49" s="164"/>
    </row>
    <row r="50" spans="1:21" ht="14.5" x14ac:dyDescent="0.35">
      <c r="A50" s="164"/>
      <c r="B50" s="164"/>
      <c r="C50" s="164"/>
      <c r="D50" s="164"/>
      <c r="E50" s="164"/>
      <c r="F50" s="164"/>
      <c r="G50" s="164"/>
      <c r="H50" s="164"/>
      <c r="I50" s="164"/>
      <c r="J50" s="164"/>
      <c r="K50" s="164"/>
      <c r="L50" s="164"/>
      <c r="M50" s="164"/>
      <c r="N50" s="164"/>
      <c r="O50" s="164"/>
      <c r="P50" s="164"/>
      <c r="Q50" s="164"/>
      <c r="R50" s="164"/>
      <c r="S50" s="164"/>
      <c r="T50" s="164"/>
      <c r="U50" s="164"/>
    </row>
    <row r="51" spans="1:21" ht="14.5" x14ac:dyDescent="0.35">
      <c r="A51" s="164"/>
      <c r="B51" s="164"/>
      <c r="C51" s="164"/>
      <c r="D51" s="164"/>
      <c r="E51" s="164"/>
      <c r="F51" s="164"/>
      <c r="G51" s="164"/>
      <c r="H51" s="164"/>
      <c r="I51" s="164"/>
      <c r="J51" s="164"/>
      <c r="K51" s="164"/>
      <c r="L51" s="164"/>
      <c r="M51" s="164"/>
      <c r="N51" s="164"/>
      <c r="O51" s="164"/>
      <c r="P51" s="164"/>
      <c r="Q51" s="164"/>
      <c r="R51" s="164"/>
      <c r="S51" s="164"/>
      <c r="T51" s="164"/>
      <c r="U51" s="164"/>
    </row>
    <row r="52" spans="1:21" ht="14.5" x14ac:dyDescent="0.35">
      <c r="A52" s="164"/>
      <c r="B52" s="164"/>
      <c r="C52" s="164"/>
      <c r="D52" s="164"/>
      <c r="E52" s="164"/>
      <c r="F52" s="164"/>
      <c r="G52" s="164"/>
      <c r="H52" s="164"/>
      <c r="I52" s="164"/>
      <c r="J52" s="164"/>
      <c r="K52" s="164"/>
      <c r="L52" s="164"/>
      <c r="M52" s="164"/>
      <c r="N52" s="164"/>
      <c r="O52" s="164"/>
      <c r="P52" s="164"/>
      <c r="Q52" s="164"/>
      <c r="R52" s="164"/>
      <c r="S52" s="164"/>
      <c r="T52" s="164"/>
      <c r="U52" s="164"/>
    </row>
    <row r="53" spans="1:21" ht="14.5" x14ac:dyDescent="0.35">
      <c r="A53" s="164"/>
      <c r="B53" s="164"/>
      <c r="C53" s="164"/>
      <c r="D53" s="164"/>
      <c r="E53" s="164"/>
      <c r="F53" s="164"/>
      <c r="G53" s="164"/>
      <c r="H53" s="164"/>
      <c r="I53" s="164"/>
      <c r="J53" s="164"/>
      <c r="K53" s="164"/>
      <c r="L53" s="164"/>
      <c r="M53" s="164"/>
      <c r="N53" s="164"/>
      <c r="O53" s="164"/>
      <c r="P53" s="164"/>
      <c r="Q53" s="164"/>
      <c r="R53" s="164"/>
      <c r="S53" s="164"/>
      <c r="T53" s="164"/>
      <c r="U53" s="164"/>
    </row>
    <row r="54" spans="1:21" ht="14.5" x14ac:dyDescent="0.35">
      <c r="A54" s="164"/>
      <c r="B54" s="164"/>
      <c r="C54" s="164"/>
      <c r="D54" s="164"/>
      <c r="E54" s="164"/>
      <c r="F54" s="164"/>
      <c r="G54" s="164"/>
      <c r="H54" s="164"/>
      <c r="I54" s="164"/>
      <c r="J54" s="164"/>
      <c r="K54" s="164"/>
      <c r="L54" s="164"/>
      <c r="M54" s="164"/>
      <c r="N54" s="164"/>
      <c r="O54" s="164"/>
      <c r="P54" s="164"/>
      <c r="Q54" s="164"/>
      <c r="R54" s="164"/>
      <c r="S54" s="164"/>
      <c r="T54" s="164"/>
      <c r="U54" s="164"/>
    </row>
    <row r="55" spans="1:21" ht="14.5" x14ac:dyDescent="0.35">
      <c r="A55" s="164"/>
      <c r="B55" s="164"/>
      <c r="C55" s="164"/>
      <c r="D55" s="164"/>
      <c r="E55" s="164"/>
      <c r="F55" s="164"/>
      <c r="G55" s="164"/>
      <c r="H55" s="164"/>
      <c r="I55" s="164"/>
      <c r="J55" s="164"/>
      <c r="K55" s="164"/>
      <c r="L55" s="164"/>
      <c r="M55" s="164"/>
      <c r="N55" s="164"/>
      <c r="O55" s="164"/>
      <c r="P55" s="164"/>
      <c r="Q55" s="164"/>
      <c r="R55" s="164"/>
      <c r="S55" s="164"/>
      <c r="T55" s="164"/>
      <c r="U55" s="164"/>
    </row>
    <row r="56" spans="1:21" ht="14.5" x14ac:dyDescent="0.35">
      <c r="A56" s="164"/>
      <c r="B56" s="164"/>
      <c r="C56" s="164"/>
      <c r="D56" s="164"/>
      <c r="E56" s="164"/>
      <c r="F56" s="164"/>
      <c r="G56" s="164"/>
      <c r="H56" s="164"/>
      <c r="I56" s="164"/>
      <c r="J56" s="164"/>
      <c r="K56" s="164"/>
      <c r="L56" s="164"/>
      <c r="M56" s="164"/>
      <c r="N56" s="164"/>
      <c r="O56" s="164"/>
      <c r="P56" s="164"/>
      <c r="Q56" s="164"/>
      <c r="R56" s="164"/>
      <c r="S56" s="164"/>
      <c r="T56" s="164"/>
      <c r="U56" s="164"/>
    </row>
    <row r="57" spans="1:21" ht="14.5" x14ac:dyDescent="0.35">
      <c r="A57" s="164"/>
      <c r="B57" s="164"/>
      <c r="C57" s="164"/>
      <c r="D57" s="164"/>
      <c r="E57" s="164"/>
      <c r="F57" s="164"/>
      <c r="G57" s="164"/>
      <c r="H57" s="164"/>
      <c r="I57" s="164"/>
      <c r="J57" s="164"/>
      <c r="K57" s="164"/>
      <c r="L57" s="164"/>
      <c r="M57" s="164"/>
      <c r="N57" s="164"/>
      <c r="O57" s="164"/>
      <c r="P57" s="164"/>
      <c r="Q57" s="164"/>
      <c r="R57" s="164"/>
      <c r="S57" s="164"/>
      <c r="T57" s="164"/>
      <c r="U57" s="164"/>
    </row>
    <row r="58" spans="1:21" ht="14.5" x14ac:dyDescent="0.35">
      <c r="A58" s="164"/>
      <c r="B58" s="164"/>
      <c r="C58" s="164"/>
      <c r="D58" s="164"/>
      <c r="E58" s="164"/>
      <c r="F58" s="164"/>
      <c r="G58" s="164"/>
      <c r="H58" s="164"/>
      <c r="I58" s="164"/>
      <c r="J58" s="164"/>
      <c r="K58" s="164"/>
      <c r="L58" s="164"/>
      <c r="M58" s="164"/>
      <c r="N58" s="164"/>
      <c r="O58" s="164"/>
      <c r="P58" s="164"/>
      <c r="Q58" s="164"/>
      <c r="R58" s="164"/>
      <c r="S58" s="164"/>
      <c r="T58" s="164"/>
      <c r="U58" s="164"/>
    </row>
    <row r="59" spans="1:21" ht="14.5" x14ac:dyDescent="0.35">
      <c r="A59" s="164"/>
      <c r="B59" s="164"/>
      <c r="C59" s="164"/>
      <c r="D59" s="164"/>
      <c r="E59" s="164"/>
      <c r="F59" s="164"/>
      <c r="G59" s="164"/>
      <c r="H59" s="164"/>
      <c r="I59" s="164"/>
      <c r="J59" s="164"/>
      <c r="K59" s="164"/>
      <c r="L59" s="164"/>
      <c r="M59" s="164"/>
      <c r="N59" s="164"/>
      <c r="O59" s="164"/>
      <c r="P59" s="164"/>
      <c r="Q59" s="164"/>
      <c r="R59" s="164"/>
      <c r="S59" s="164"/>
      <c r="T59" s="164"/>
      <c r="U59" s="164"/>
    </row>
    <row r="60" spans="1:21" ht="14.5" x14ac:dyDescent="0.35">
      <c r="A60" s="164"/>
      <c r="B60" s="164"/>
      <c r="C60" s="164"/>
      <c r="D60" s="164"/>
      <c r="E60" s="164"/>
      <c r="F60" s="164"/>
      <c r="G60" s="164"/>
      <c r="H60" s="164"/>
      <c r="I60" s="164"/>
      <c r="J60" s="164"/>
      <c r="K60" s="164"/>
      <c r="L60" s="164"/>
      <c r="M60" s="164"/>
      <c r="N60" s="164"/>
      <c r="O60" s="164"/>
      <c r="P60" s="164"/>
      <c r="Q60" s="164"/>
      <c r="R60" s="164"/>
      <c r="S60" s="164"/>
      <c r="T60" s="164"/>
      <c r="U60" s="164"/>
    </row>
    <row r="61" spans="1:21" ht="14.5" x14ac:dyDescent="0.35">
      <c r="A61" s="164"/>
      <c r="B61" s="164"/>
      <c r="C61" s="164"/>
      <c r="D61" s="164"/>
      <c r="E61" s="164"/>
      <c r="F61" s="164"/>
      <c r="G61" s="164"/>
      <c r="H61" s="164"/>
      <c r="I61" s="164"/>
      <c r="J61" s="164"/>
      <c r="K61" s="164"/>
      <c r="L61" s="164"/>
      <c r="M61" s="164"/>
      <c r="N61" s="164"/>
      <c r="O61" s="164"/>
      <c r="P61" s="164"/>
      <c r="Q61" s="164"/>
      <c r="R61" s="164"/>
      <c r="S61" s="164"/>
      <c r="T61" s="164"/>
      <c r="U61" s="164"/>
    </row>
    <row r="62" spans="1:21" ht="14.5" x14ac:dyDescent="0.35">
      <c r="A62" s="164"/>
      <c r="B62" s="164"/>
      <c r="C62" s="164"/>
      <c r="D62" s="164"/>
      <c r="E62" s="164"/>
      <c r="F62" s="164"/>
      <c r="G62" s="164"/>
      <c r="H62" s="164"/>
      <c r="I62" s="164"/>
      <c r="J62" s="164"/>
      <c r="K62" s="164"/>
      <c r="L62" s="164"/>
      <c r="M62" s="164"/>
      <c r="N62" s="164"/>
      <c r="O62" s="164"/>
      <c r="P62" s="164"/>
      <c r="Q62" s="164"/>
      <c r="R62" s="164"/>
      <c r="S62" s="164"/>
      <c r="T62" s="164"/>
      <c r="U62" s="164"/>
    </row>
    <row r="63" spans="1:21" ht="14.5" x14ac:dyDescent="0.35">
      <c r="A63" s="164"/>
      <c r="B63" s="164"/>
      <c r="C63" s="164"/>
      <c r="D63" s="164"/>
      <c r="E63" s="164"/>
      <c r="F63" s="164"/>
      <c r="G63" s="164"/>
      <c r="H63" s="164"/>
      <c r="I63" s="164"/>
      <c r="J63" s="164"/>
      <c r="K63" s="164"/>
      <c r="L63" s="164"/>
      <c r="M63" s="164"/>
      <c r="N63" s="164"/>
      <c r="O63" s="164"/>
      <c r="P63" s="164"/>
      <c r="Q63" s="164"/>
      <c r="R63" s="164"/>
      <c r="S63" s="164"/>
      <c r="T63" s="164"/>
      <c r="U63" s="164"/>
    </row>
    <row r="64" spans="1:21" ht="14.5" x14ac:dyDescent="0.35">
      <c r="A64" s="164"/>
      <c r="B64" s="164"/>
      <c r="C64" s="164"/>
      <c r="D64" s="164"/>
      <c r="E64" s="164"/>
      <c r="F64" s="164"/>
      <c r="G64" s="164"/>
      <c r="H64" s="164"/>
      <c r="I64" s="164"/>
      <c r="J64" s="164"/>
      <c r="K64" s="164"/>
      <c r="L64" s="164"/>
      <c r="M64" s="164"/>
      <c r="N64" s="164"/>
      <c r="O64" s="164"/>
      <c r="P64" s="164"/>
      <c r="Q64" s="164"/>
      <c r="R64" s="164"/>
      <c r="S64" s="164"/>
      <c r="T64" s="164"/>
      <c r="U64" s="164"/>
    </row>
    <row r="65" spans="1:21" ht="14.5" x14ac:dyDescent="0.35">
      <c r="A65" s="164"/>
      <c r="B65" s="164"/>
      <c r="C65" s="164"/>
      <c r="D65" s="164"/>
      <c r="E65" s="164"/>
      <c r="F65" s="164"/>
      <c r="G65" s="164"/>
      <c r="H65" s="164"/>
      <c r="I65" s="164"/>
      <c r="J65" s="164"/>
      <c r="K65" s="164"/>
      <c r="L65" s="164"/>
      <c r="M65" s="164"/>
      <c r="N65" s="164"/>
      <c r="O65" s="164"/>
      <c r="P65" s="164"/>
      <c r="Q65" s="164"/>
      <c r="R65" s="164"/>
      <c r="S65" s="164"/>
      <c r="T65" s="164"/>
      <c r="U65" s="164"/>
    </row>
    <row r="66" spans="1:21" ht="14.5" x14ac:dyDescent="0.35">
      <c r="A66" s="164"/>
      <c r="B66" s="164"/>
      <c r="C66" s="164"/>
      <c r="D66" s="164"/>
      <c r="E66" s="164"/>
      <c r="F66" s="164"/>
      <c r="G66" s="164"/>
      <c r="H66" s="164"/>
      <c r="I66" s="164"/>
      <c r="J66" s="164"/>
      <c r="K66" s="164"/>
      <c r="L66" s="164"/>
      <c r="M66" s="164"/>
      <c r="N66" s="164"/>
      <c r="O66" s="164"/>
      <c r="P66" s="164"/>
      <c r="Q66" s="164"/>
      <c r="R66" s="164"/>
      <c r="S66" s="164"/>
      <c r="T66" s="164"/>
      <c r="U66" s="164"/>
    </row>
    <row r="67" spans="1:21" ht="14.5" x14ac:dyDescent="0.35">
      <c r="A67" s="164"/>
      <c r="B67" s="164"/>
      <c r="C67" s="164"/>
      <c r="D67" s="164"/>
      <c r="E67" s="164"/>
      <c r="F67" s="164"/>
      <c r="G67" s="164"/>
      <c r="H67" s="164"/>
      <c r="I67" s="164"/>
      <c r="J67" s="164"/>
      <c r="K67" s="164"/>
      <c r="L67" s="164"/>
      <c r="M67" s="164"/>
      <c r="N67" s="164"/>
      <c r="O67" s="164"/>
      <c r="P67" s="164"/>
      <c r="Q67" s="164"/>
      <c r="R67" s="164"/>
      <c r="S67" s="164"/>
      <c r="T67" s="164"/>
      <c r="U67" s="164"/>
    </row>
    <row r="68" spans="1:21" ht="14.5" x14ac:dyDescent="0.35">
      <c r="A68" s="164"/>
      <c r="B68" s="164"/>
      <c r="C68" s="164"/>
      <c r="D68" s="164"/>
      <c r="E68" s="164"/>
      <c r="F68" s="164"/>
      <c r="G68" s="164"/>
      <c r="H68" s="164"/>
      <c r="I68" s="164"/>
      <c r="J68" s="164"/>
      <c r="K68" s="164"/>
      <c r="L68" s="164"/>
      <c r="M68" s="164"/>
      <c r="N68" s="164"/>
      <c r="O68" s="164"/>
      <c r="P68" s="164"/>
      <c r="Q68" s="164"/>
      <c r="R68" s="164"/>
      <c r="S68" s="164"/>
      <c r="T68" s="164"/>
      <c r="U68" s="164"/>
    </row>
    <row r="69" spans="1:21" ht="14.5" x14ac:dyDescent="0.35">
      <c r="A69" s="164"/>
      <c r="B69" s="164"/>
      <c r="C69" s="164"/>
      <c r="D69" s="164"/>
      <c r="E69" s="164"/>
      <c r="F69" s="164"/>
      <c r="G69" s="164"/>
      <c r="H69" s="164"/>
      <c r="I69" s="164"/>
      <c r="J69" s="164"/>
      <c r="K69" s="164"/>
      <c r="L69" s="164"/>
      <c r="M69" s="164"/>
      <c r="N69" s="164"/>
      <c r="O69" s="164"/>
      <c r="P69" s="164"/>
      <c r="Q69" s="164"/>
      <c r="R69" s="164"/>
      <c r="S69" s="164"/>
      <c r="T69" s="164"/>
      <c r="U69" s="164"/>
    </row>
    <row r="70" spans="1:21" ht="14.5" x14ac:dyDescent="0.35">
      <c r="A70" s="164"/>
      <c r="B70" s="164"/>
      <c r="C70" s="164"/>
      <c r="D70" s="164"/>
      <c r="E70" s="164"/>
      <c r="F70" s="164"/>
      <c r="G70" s="164"/>
      <c r="H70" s="164"/>
      <c r="I70" s="164"/>
      <c r="J70" s="164"/>
      <c r="K70" s="164"/>
      <c r="L70" s="164"/>
      <c r="M70" s="164"/>
      <c r="N70" s="164"/>
      <c r="O70" s="164"/>
      <c r="P70" s="164"/>
      <c r="Q70" s="164"/>
      <c r="R70" s="164"/>
      <c r="S70" s="164"/>
      <c r="T70" s="164"/>
      <c r="U70" s="164"/>
    </row>
    <row r="71" spans="1:21" ht="14.5" x14ac:dyDescent="0.35">
      <c r="A71" s="164"/>
      <c r="B71" s="164"/>
      <c r="C71" s="164"/>
      <c r="D71" s="164"/>
      <c r="E71" s="164"/>
      <c r="F71" s="164"/>
      <c r="G71" s="164"/>
      <c r="H71" s="164"/>
      <c r="I71" s="164"/>
      <c r="J71" s="164"/>
      <c r="K71" s="164"/>
      <c r="L71" s="164"/>
      <c r="M71" s="164"/>
      <c r="N71" s="164"/>
      <c r="O71" s="164"/>
      <c r="P71" s="164"/>
      <c r="Q71" s="164"/>
      <c r="R71" s="164"/>
      <c r="S71" s="164"/>
      <c r="T71" s="164"/>
      <c r="U71" s="164"/>
    </row>
    <row r="72" spans="1:21" ht="14.5" x14ac:dyDescent="0.35">
      <c r="A72" s="164"/>
      <c r="B72" s="164"/>
      <c r="C72" s="164"/>
      <c r="D72" s="164"/>
      <c r="E72" s="164"/>
      <c r="F72" s="164"/>
      <c r="G72" s="164"/>
      <c r="H72" s="164"/>
      <c r="I72" s="164"/>
      <c r="J72" s="164"/>
      <c r="K72" s="164"/>
      <c r="L72" s="164"/>
      <c r="M72" s="164"/>
      <c r="N72" s="164"/>
      <c r="O72" s="164"/>
      <c r="P72" s="164"/>
      <c r="Q72" s="164"/>
      <c r="R72" s="164"/>
      <c r="S72" s="164"/>
      <c r="T72" s="164"/>
      <c r="U72" s="164"/>
    </row>
    <row r="73" spans="1:21" ht="14.5" x14ac:dyDescent="0.35">
      <c r="A73" s="164"/>
      <c r="B73" s="164"/>
      <c r="C73" s="164"/>
      <c r="D73" s="164"/>
      <c r="E73" s="164"/>
      <c r="F73" s="164"/>
      <c r="G73" s="164"/>
      <c r="H73" s="164"/>
      <c r="I73" s="164"/>
      <c r="J73" s="164"/>
      <c r="K73" s="164"/>
      <c r="L73" s="164"/>
      <c r="M73" s="164"/>
      <c r="N73" s="164"/>
      <c r="O73" s="164"/>
      <c r="P73" s="164"/>
      <c r="Q73" s="164"/>
      <c r="R73" s="164"/>
      <c r="S73" s="164"/>
      <c r="T73" s="164"/>
      <c r="U73" s="164"/>
    </row>
    <row r="74" spans="1:21" ht="14.5" x14ac:dyDescent="0.35">
      <c r="A74" s="164"/>
      <c r="B74" s="164"/>
      <c r="C74" s="164"/>
      <c r="D74" s="164"/>
      <c r="E74" s="164"/>
      <c r="F74" s="164"/>
      <c r="G74" s="164"/>
      <c r="H74" s="164"/>
      <c r="I74" s="164"/>
      <c r="J74" s="164"/>
      <c r="K74" s="164"/>
      <c r="L74" s="164"/>
      <c r="M74" s="164"/>
      <c r="N74" s="164"/>
      <c r="O74" s="164"/>
      <c r="P74" s="164"/>
      <c r="Q74" s="164"/>
      <c r="R74" s="164"/>
      <c r="S74" s="164"/>
      <c r="T74" s="164"/>
      <c r="U74" s="164"/>
    </row>
    <row r="75" spans="1:21" ht="14.5" x14ac:dyDescent="0.35">
      <c r="A75" s="164"/>
      <c r="B75" s="164"/>
      <c r="C75" s="164"/>
      <c r="D75" s="164"/>
      <c r="E75" s="164"/>
      <c r="F75" s="164"/>
      <c r="G75" s="164"/>
      <c r="H75" s="164"/>
      <c r="I75" s="164"/>
      <c r="J75" s="164"/>
      <c r="K75" s="164"/>
      <c r="L75" s="164"/>
      <c r="M75" s="164"/>
      <c r="N75" s="164"/>
      <c r="O75" s="164"/>
      <c r="P75" s="164"/>
      <c r="Q75" s="164"/>
      <c r="R75" s="164"/>
      <c r="S75" s="164"/>
      <c r="T75" s="164"/>
      <c r="U75" s="164"/>
    </row>
    <row r="76" spans="1:21" ht="14.5" x14ac:dyDescent="0.35">
      <c r="A76" s="164"/>
      <c r="B76" s="164"/>
      <c r="C76" s="164"/>
      <c r="D76" s="164"/>
      <c r="E76" s="164"/>
      <c r="F76" s="164"/>
      <c r="G76" s="164"/>
      <c r="H76" s="164"/>
      <c r="I76" s="164"/>
      <c r="J76" s="164"/>
      <c r="K76" s="164"/>
      <c r="L76" s="164"/>
      <c r="M76" s="164"/>
      <c r="N76" s="164"/>
      <c r="O76" s="164"/>
      <c r="P76" s="164"/>
      <c r="Q76" s="164"/>
      <c r="R76" s="164"/>
      <c r="S76" s="164"/>
      <c r="T76" s="164"/>
      <c r="U76" s="164"/>
    </row>
    <row r="77" spans="1:21" ht="14.5" x14ac:dyDescent="0.35">
      <c r="A77" s="164"/>
      <c r="B77" s="164"/>
      <c r="C77" s="164"/>
      <c r="D77" s="164"/>
      <c r="E77" s="164"/>
      <c r="F77" s="164"/>
      <c r="G77" s="164"/>
      <c r="H77" s="164"/>
      <c r="I77" s="164"/>
      <c r="J77" s="164"/>
      <c r="K77" s="164"/>
      <c r="L77" s="164"/>
      <c r="M77" s="164"/>
      <c r="N77" s="164"/>
      <c r="O77" s="164"/>
      <c r="P77" s="164"/>
      <c r="Q77" s="164"/>
      <c r="R77" s="164"/>
      <c r="S77" s="164"/>
      <c r="T77" s="164"/>
      <c r="U77" s="164"/>
    </row>
    <row r="78" spans="1:21" ht="14.5" x14ac:dyDescent="0.35">
      <c r="A78" s="164"/>
      <c r="B78" s="164"/>
      <c r="C78" s="164"/>
      <c r="D78" s="164"/>
      <c r="E78" s="164"/>
      <c r="F78" s="164"/>
      <c r="G78" s="164"/>
      <c r="H78" s="164"/>
      <c r="I78" s="164"/>
      <c r="J78" s="164"/>
      <c r="K78" s="164"/>
      <c r="L78" s="164"/>
      <c r="M78" s="164"/>
      <c r="N78" s="164"/>
      <c r="O78" s="164"/>
      <c r="P78" s="164"/>
      <c r="Q78" s="164"/>
      <c r="R78" s="164"/>
      <c r="S78" s="164"/>
      <c r="T78" s="164"/>
      <c r="U78" s="164"/>
    </row>
    <row r="79" spans="1:21" ht="14.5" x14ac:dyDescent="0.35">
      <c r="A79" s="164"/>
      <c r="B79" s="164"/>
      <c r="C79" s="164"/>
      <c r="D79" s="164"/>
      <c r="E79" s="164"/>
      <c r="F79" s="164"/>
      <c r="G79" s="164"/>
      <c r="H79" s="164"/>
      <c r="I79" s="164"/>
      <c r="J79" s="164"/>
      <c r="K79" s="164"/>
      <c r="L79" s="164"/>
      <c r="M79" s="164"/>
      <c r="N79" s="164"/>
      <c r="O79" s="164"/>
      <c r="P79" s="164"/>
      <c r="Q79" s="164"/>
      <c r="R79" s="164"/>
      <c r="S79" s="164"/>
      <c r="T79" s="164"/>
      <c r="U79" s="164"/>
    </row>
    <row r="80" spans="1:21" ht="14.5" x14ac:dyDescent="0.35">
      <c r="A80" s="164"/>
      <c r="B80" s="164"/>
      <c r="C80" s="164"/>
      <c r="D80" s="164"/>
      <c r="E80" s="164"/>
      <c r="F80" s="164"/>
      <c r="G80" s="164"/>
      <c r="H80" s="164"/>
      <c r="I80" s="164"/>
      <c r="J80" s="164"/>
      <c r="K80" s="164"/>
      <c r="L80" s="164"/>
      <c r="M80" s="164"/>
      <c r="N80" s="164"/>
      <c r="O80" s="164"/>
      <c r="P80" s="164"/>
      <c r="Q80" s="164"/>
      <c r="R80" s="164"/>
      <c r="S80" s="164"/>
      <c r="T80" s="164"/>
      <c r="U80" s="164"/>
    </row>
    <row r="81" spans="1:21" ht="14.5" x14ac:dyDescent="0.35">
      <c r="A81" s="164"/>
      <c r="B81" s="164"/>
      <c r="C81" s="164"/>
      <c r="D81" s="164"/>
      <c r="E81" s="164"/>
      <c r="F81" s="164"/>
      <c r="G81" s="164"/>
      <c r="H81" s="164"/>
      <c r="I81" s="164"/>
      <c r="J81" s="164"/>
      <c r="K81" s="164"/>
      <c r="L81" s="164"/>
      <c r="M81" s="164"/>
      <c r="N81" s="164"/>
      <c r="O81" s="164"/>
      <c r="P81" s="164"/>
      <c r="Q81" s="164"/>
      <c r="R81" s="164"/>
      <c r="S81" s="164"/>
      <c r="T81" s="164"/>
      <c r="U81" s="164"/>
    </row>
    <row r="82" spans="1:21" ht="14.5" x14ac:dyDescent="0.35">
      <c r="A82" s="164"/>
      <c r="B82" s="164"/>
      <c r="C82" s="164"/>
      <c r="D82" s="164"/>
      <c r="E82" s="164"/>
      <c r="F82" s="164"/>
      <c r="G82" s="164"/>
      <c r="H82" s="164"/>
      <c r="I82" s="164"/>
      <c r="J82" s="164"/>
      <c r="K82" s="164"/>
      <c r="L82" s="164"/>
      <c r="M82" s="164"/>
      <c r="N82" s="164"/>
      <c r="O82" s="164"/>
      <c r="P82" s="164"/>
      <c r="Q82" s="164"/>
      <c r="R82" s="164"/>
      <c r="S82" s="164"/>
      <c r="T82" s="164"/>
      <c r="U82" s="164"/>
    </row>
    <row r="83" spans="1:21" ht="14.5" x14ac:dyDescent="0.35">
      <c r="A83" s="164"/>
      <c r="B83" s="164"/>
      <c r="C83" s="164"/>
      <c r="D83" s="164"/>
      <c r="E83" s="164"/>
      <c r="F83" s="164"/>
      <c r="G83" s="164"/>
      <c r="H83" s="164"/>
      <c r="I83" s="164"/>
      <c r="J83" s="164"/>
      <c r="K83" s="164"/>
      <c r="L83" s="164"/>
      <c r="M83" s="164"/>
      <c r="N83" s="164"/>
      <c r="O83" s="164"/>
      <c r="P83" s="164"/>
      <c r="Q83" s="164"/>
      <c r="R83" s="164"/>
      <c r="S83" s="164"/>
      <c r="T83" s="164"/>
      <c r="U83" s="164"/>
    </row>
    <row r="84" spans="1:21" ht="14.5" x14ac:dyDescent="0.35">
      <c r="A84" s="164"/>
      <c r="B84" s="164"/>
      <c r="C84" s="164"/>
      <c r="D84" s="164"/>
      <c r="E84" s="164"/>
      <c r="F84" s="164"/>
      <c r="G84" s="164"/>
      <c r="H84" s="164"/>
      <c r="I84" s="164"/>
      <c r="J84" s="164"/>
      <c r="K84" s="164"/>
      <c r="L84" s="164"/>
      <c r="M84" s="164"/>
      <c r="N84" s="164"/>
      <c r="O84" s="164"/>
      <c r="P84" s="164"/>
      <c r="Q84" s="164"/>
      <c r="R84" s="164"/>
      <c r="S84" s="164"/>
      <c r="T84" s="164"/>
      <c r="U84" s="164"/>
    </row>
    <row r="85" spans="1:21" ht="14.5" x14ac:dyDescent="0.35">
      <c r="A85" s="164"/>
      <c r="B85" s="164"/>
      <c r="C85" s="164"/>
      <c r="D85" s="164"/>
      <c r="E85" s="164"/>
      <c r="F85" s="164"/>
      <c r="G85" s="164"/>
      <c r="H85" s="164"/>
      <c r="I85" s="164"/>
      <c r="J85" s="164"/>
      <c r="K85" s="164"/>
      <c r="L85" s="164"/>
      <c r="M85" s="164"/>
      <c r="N85" s="164"/>
      <c r="O85" s="164"/>
      <c r="P85" s="164"/>
      <c r="Q85" s="164"/>
      <c r="R85" s="164"/>
      <c r="S85" s="164"/>
      <c r="T85" s="164"/>
      <c r="U85" s="164"/>
    </row>
    <row r="86" spans="1:21" ht="14.5" x14ac:dyDescent="0.35">
      <c r="A86" s="164"/>
      <c r="B86" s="164"/>
      <c r="C86" s="164"/>
      <c r="D86" s="164"/>
      <c r="E86" s="164"/>
      <c r="F86" s="164"/>
      <c r="G86" s="164"/>
      <c r="H86" s="164"/>
      <c r="I86" s="164"/>
      <c r="J86" s="164"/>
      <c r="K86" s="164"/>
      <c r="L86" s="164"/>
      <c r="M86" s="164"/>
      <c r="N86" s="164"/>
      <c r="O86" s="164"/>
      <c r="P86" s="164"/>
      <c r="Q86" s="164"/>
      <c r="R86" s="164"/>
      <c r="S86" s="164"/>
      <c r="T86" s="164"/>
      <c r="U86" s="164"/>
    </row>
    <row r="87" spans="1:21" ht="14.5" x14ac:dyDescent="0.35">
      <c r="A87" s="164"/>
      <c r="B87" s="164"/>
      <c r="C87" s="164"/>
      <c r="D87" s="164"/>
      <c r="E87" s="164"/>
      <c r="F87" s="164"/>
      <c r="G87" s="164"/>
      <c r="H87" s="164"/>
      <c r="I87" s="164"/>
      <c r="J87" s="164"/>
      <c r="K87" s="164"/>
      <c r="L87" s="164"/>
      <c r="M87" s="164"/>
      <c r="N87" s="164"/>
      <c r="O87" s="164"/>
      <c r="P87" s="164"/>
      <c r="Q87" s="164"/>
      <c r="R87" s="164"/>
      <c r="S87" s="164"/>
      <c r="T87" s="164"/>
      <c r="U87" s="164"/>
    </row>
    <row r="88" spans="1:21" ht="14.5" x14ac:dyDescent="0.35">
      <c r="A88" s="164"/>
      <c r="B88" s="164"/>
      <c r="C88" s="164"/>
      <c r="D88" s="164"/>
      <c r="E88" s="164"/>
      <c r="F88" s="164"/>
      <c r="G88" s="164"/>
      <c r="H88" s="164"/>
      <c r="I88" s="164"/>
      <c r="J88" s="164"/>
      <c r="K88" s="164"/>
      <c r="L88" s="164"/>
      <c r="M88" s="164"/>
      <c r="N88" s="164"/>
      <c r="O88" s="164"/>
      <c r="P88" s="164"/>
      <c r="Q88" s="164"/>
      <c r="R88" s="164"/>
      <c r="S88" s="164"/>
      <c r="T88" s="164"/>
      <c r="U88" s="164"/>
    </row>
    <row r="89" spans="1:21" ht="14.5" x14ac:dyDescent="0.35">
      <c r="A89" s="164"/>
      <c r="B89" s="164"/>
      <c r="C89" s="164"/>
      <c r="D89" s="164"/>
      <c r="E89" s="164"/>
      <c r="F89" s="164"/>
      <c r="G89" s="164"/>
      <c r="H89" s="164"/>
      <c r="I89" s="164"/>
      <c r="J89" s="164"/>
      <c r="K89" s="164"/>
      <c r="L89" s="164"/>
      <c r="M89" s="164"/>
      <c r="N89" s="164"/>
      <c r="O89" s="164"/>
      <c r="P89" s="164"/>
      <c r="Q89" s="164"/>
      <c r="R89" s="164"/>
      <c r="S89" s="164"/>
      <c r="T89" s="164"/>
      <c r="U89" s="164"/>
    </row>
    <row r="90" spans="1:21" ht="14.5" x14ac:dyDescent="0.35">
      <c r="A90" s="164"/>
      <c r="B90" s="164"/>
      <c r="C90" s="164"/>
      <c r="D90" s="164"/>
      <c r="E90" s="164"/>
      <c r="F90" s="164"/>
      <c r="G90" s="164"/>
      <c r="H90" s="164"/>
      <c r="I90" s="164"/>
      <c r="J90" s="164"/>
      <c r="K90" s="164"/>
      <c r="L90" s="164"/>
      <c r="M90" s="164"/>
      <c r="N90" s="164"/>
      <c r="O90" s="164"/>
      <c r="P90" s="164"/>
      <c r="Q90" s="164"/>
      <c r="R90" s="164"/>
      <c r="S90" s="164"/>
      <c r="T90" s="164"/>
      <c r="U90" s="164"/>
    </row>
    <row r="91" spans="1:21" ht="14.5" x14ac:dyDescent="0.35">
      <c r="A91" s="164"/>
      <c r="B91" s="164"/>
      <c r="C91" s="164"/>
      <c r="D91" s="164"/>
      <c r="E91" s="164"/>
      <c r="F91" s="164"/>
      <c r="G91" s="164"/>
      <c r="H91" s="164"/>
      <c r="I91" s="164"/>
      <c r="J91" s="164"/>
      <c r="K91" s="164"/>
      <c r="L91" s="164"/>
      <c r="M91" s="164"/>
      <c r="N91" s="164"/>
      <c r="O91" s="164"/>
      <c r="P91" s="164"/>
      <c r="Q91" s="164"/>
      <c r="R91" s="164"/>
      <c r="S91" s="164"/>
      <c r="T91" s="164"/>
      <c r="U91" s="164"/>
    </row>
    <row r="92" spans="1:21" ht="14.5" x14ac:dyDescent="0.35">
      <c r="A92" s="164"/>
      <c r="B92" s="164"/>
      <c r="C92" s="164"/>
      <c r="D92" s="164"/>
      <c r="E92" s="164"/>
      <c r="F92" s="164"/>
      <c r="G92" s="164"/>
      <c r="H92" s="164"/>
      <c r="I92" s="164"/>
      <c r="J92" s="164"/>
      <c r="K92" s="164"/>
      <c r="L92" s="164"/>
      <c r="M92" s="164"/>
      <c r="N92" s="164"/>
      <c r="O92" s="164"/>
      <c r="P92" s="164"/>
      <c r="Q92" s="164"/>
      <c r="R92" s="164"/>
      <c r="S92" s="164"/>
      <c r="T92" s="164"/>
      <c r="U92" s="164"/>
    </row>
    <row r="93" spans="1:21" ht="14.5" x14ac:dyDescent="0.35">
      <c r="A93" s="164"/>
      <c r="B93" s="164"/>
      <c r="C93" s="164"/>
      <c r="D93" s="164"/>
      <c r="E93" s="164"/>
      <c r="F93" s="164"/>
      <c r="G93" s="164"/>
      <c r="H93" s="164"/>
      <c r="I93" s="164"/>
      <c r="J93" s="164"/>
      <c r="K93" s="164"/>
      <c r="L93" s="164"/>
      <c r="M93" s="164"/>
      <c r="N93" s="164"/>
      <c r="O93" s="164"/>
      <c r="P93" s="164"/>
      <c r="Q93" s="164"/>
      <c r="R93" s="164"/>
      <c r="S93" s="164"/>
      <c r="T93" s="164"/>
      <c r="U93" s="164"/>
    </row>
    <row r="94" spans="1:21" ht="14.5" x14ac:dyDescent="0.35">
      <c r="A94" s="164"/>
      <c r="B94" s="164"/>
      <c r="C94" s="164"/>
      <c r="D94" s="164"/>
      <c r="E94" s="164"/>
      <c r="F94" s="164"/>
      <c r="G94" s="164"/>
      <c r="H94" s="164"/>
      <c r="I94" s="164"/>
      <c r="J94" s="164"/>
      <c r="K94" s="164"/>
      <c r="L94" s="164"/>
      <c r="M94" s="164"/>
      <c r="N94" s="164"/>
      <c r="O94" s="164"/>
      <c r="P94" s="164"/>
      <c r="Q94" s="164"/>
      <c r="R94" s="164"/>
      <c r="S94" s="164"/>
      <c r="T94" s="164"/>
      <c r="U94" s="164"/>
    </row>
    <row r="95" spans="1:21" ht="14.5" x14ac:dyDescent="0.35">
      <c r="A95" s="164"/>
      <c r="B95" s="164"/>
      <c r="C95" s="164"/>
      <c r="D95" s="164"/>
      <c r="E95" s="164"/>
      <c r="F95" s="164"/>
      <c r="G95" s="164"/>
      <c r="H95" s="164"/>
      <c r="I95" s="164"/>
      <c r="J95" s="164"/>
      <c r="K95" s="164"/>
      <c r="L95" s="164"/>
      <c r="M95" s="164"/>
      <c r="N95" s="164"/>
      <c r="O95" s="164"/>
      <c r="P95" s="164"/>
      <c r="Q95" s="164"/>
      <c r="R95" s="164"/>
      <c r="S95" s="164"/>
      <c r="T95" s="164"/>
      <c r="U95" s="164"/>
    </row>
    <row r="96" spans="1:21" ht="14.5" x14ac:dyDescent="0.35">
      <c r="A96" s="164"/>
      <c r="B96" s="164"/>
      <c r="C96" s="164"/>
      <c r="D96" s="164"/>
      <c r="E96" s="164"/>
      <c r="F96" s="164"/>
      <c r="G96" s="164"/>
      <c r="H96" s="164"/>
      <c r="I96" s="164"/>
      <c r="J96" s="164"/>
      <c r="K96" s="164"/>
      <c r="L96" s="164"/>
      <c r="M96" s="164"/>
      <c r="N96" s="164"/>
      <c r="O96" s="164"/>
      <c r="P96" s="164"/>
      <c r="Q96" s="164"/>
      <c r="R96" s="164"/>
      <c r="S96" s="164"/>
      <c r="T96" s="164"/>
      <c r="U96" s="164"/>
    </row>
    <row r="97" spans="1:21" ht="14.5" x14ac:dyDescent="0.35">
      <c r="A97" s="164"/>
      <c r="B97" s="164"/>
      <c r="C97" s="164"/>
      <c r="D97" s="164"/>
      <c r="E97" s="164"/>
      <c r="F97" s="164"/>
      <c r="G97" s="164"/>
      <c r="H97" s="164"/>
      <c r="I97" s="164"/>
      <c r="J97" s="164"/>
      <c r="K97" s="164"/>
      <c r="L97" s="164"/>
      <c r="M97" s="164"/>
      <c r="N97" s="164"/>
      <c r="O97" s="164"/>
      <c r="P97" s="164"/>
      <c r="Q97" s="164"/>
      <c r="R97" s="164"/>
      <c r="S97" s="164"/>
      <c r="T97" s="164"/>
      <c r="U97" s="164"/>
    </row>
    <row r="98" spans="1:21" ht="14.5" x14ac:dyDescent="0.35">
      <c r="A98" s="164"/>
      <c r="B98" s="164"/>
      <c r="C98" s="164"/>
      <c r="D98" s="164"/>
      <c r="E98" s="164"/>
      <c r="F98" s="164"/>
      <c r="G98" s="164"/>
      <c r="H98" s="164"/>
      <c r="I98" s="164"/>
      <c r="J98" s="164"/>
      <c r="K98" s="164"/>
      <c r="L98" s="164"/>
      <c r="M98" s="164"/>
      <c r="N98" s="164"/>
      <c r="O98" s="164"/>
      <c r="P98" s="164"/>
      <c r="Q98" s="164"/>
      <c r="R98" s="164"/>
      <c r="S98" s="164"/>
      <c r="T98" s="164"/>
      <c r="U98" s="164"/>
    </row>
    <row r="99" spans="1:21" ht="14.5" x14ac:dyDescent="0.35">
      <c r="A99" s="164"/>
      <c r="B99" s="164"/>
      <c r="C99" s="164"/>
      <c r="D99" s="164"/>
      <c r="E99" s="164"/>
      <c r="F99" s="164"/>
      <c r="G99" s="164"/>
      <c r="H99" s="164"/>
      <c r="I99" s="164"/>
      <c r="J99" s="164"/>
      <c r="K99" s="164"/>
      <c r="L99" s="164"/>
      <c r="M99" s="164"/>
      <c r="N99" s="164"/>
      <c r="O99" s="164"/>
      <c r="P99" s="164"/>
      <c r="Q99" s="164"/>
      <c r="R99" s="164"/>
      <c r="S99" s="164"/>
      <c r="T99" s="164"/>
      <c r="U99" s="164"/>
    </row>
    <row r="100" spans="1:21"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c r="U100" s="164"/>
    </row>
    <row r="101" spans="1:21"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c r="U101" s="164"/>
    </row>
    <row r="102" spans="1:21"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c r="U102" s="164"/>
    </row>
    <row r="103" spans="1:21"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c r="U103" s="164"/>
    </row>
    <row r="104" spans="1:21"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c r="U104" s="164"/>
    </row>
    <row r="105" spans="1:21"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c r="U105" s="164"/>
    </row>
    <row r="106" spans="1:21"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c r="U106" s="164"/>
    </row>
    <row r="107" spans="1:21"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c r="U107" s="164"/>
    </row>
    <row r="108" spans="1:21"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c r="U108" s="164"/>
    </row>
    <row r="109" spans="1:21"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c r="U109" s="164"/>
    </row>
    <row r="110" spans="1:21"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c r="U110" s="164"/>
    </row>
    <row r="111" spans="1:21"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c r="U111" s="164"/>
    </row>
    <row r="112" spans="1:21"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c r="U112" s="164"/>
    </row>
    <row r="113" spans="1:21"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c r="U113" s="164"/>
    </row>
    <row r="114" spans="1:21"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c r="U114" s="164"/>
    </row>
    <row r="115" spans="1:21"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c r="U115" s="164"/>
    </row>
    <row r="116" spans="1:21"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c r="U116" s="164"/>
    </row>
    <row r="117" spans="1:21"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c r="U117" s="164"/>
    </row>
    <row r="118" spans="1:21"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c r="U118" s="164"/>
    </row>
    <row r="119" spans="1:21"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c r="U119" s="164"/>
    </row>
    <row r="120" spans="1:21"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c r="U120" s="164"/>
    </row>
    <row r="121" spans="1:21"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c r="U121" s="164"/>
    </row>
    <row r="122" spans="1:21"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c r="U122" s="164"/>
    </row>
    <row r="123" spans="1:21"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c r="U123" s="164"/>
    </row>
    <row r="124" spans="1:21"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c r="U124" s="164"/>
    </row>
    <row r="125" spans="1:21"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c r="U125" s="164"/>
    </row>
    <row r="126" spans="1:21"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c r="U126" s="164"/>
    </row>
    <row r="127" spans="1:21"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c r="U127" s="164"/>
    </row>
    <row r="128" spans="1:21"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c r="U128" s="164"/>
    </row>
    <row r="129" spans="1:21"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c r="U129" s="164"/>
    </row>
    <row r="130" spans="1:21"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c r="U130" s="164"/>
    </row>
    <row r="131" spans="1:21"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c r="U131" s="164"/>
    </row>
    <row r="132" spans="1:21"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c r="U132" s="164"/>
    </row>
    <row r="133" spans="1:21"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c r="U133" s="164"/>
    </row>
    <row r="134" spans="1:21"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c r="U134" s="164"/>
    </row>
    <row r="135" spans="1:21"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c r="U135" s="164"/>
    </row>
    <row r="136" spans="1:21"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c r="U136" s="164"/>
    </row>
    <row r="137" spans="1:21"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c r="U137" s="164"/>
    </row>
    <row r="138" spans="1:21"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c r="U138" s="164"/>
    </row>
    <row r="139" spans="1:21"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c r="U139" s="164"/>
    </row>
    <row r="140" spans="1:21"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c r="U140" s="164"/>
    </row>
    <row r="141" spans="1:21"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c r="U141" s="164"/>
    </row>
    <row r="142" spans="1:21"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c r="U142" s="164"/>
    </row>
    <row r="143" spans="1:21"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c r="U143" s="164"/>
    </row>
    <row r="144" spans="1:21"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c r="U144" s="164"/>
    </row>
    <row r="145" spans="1:21"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c r="U145" s="164"/>
    </row>
    <row r="146" spans="1:21"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c r="U146" s="164"/>
    </row>
    <row r="147" spans="1:21"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c r="U147" s="164"/>
    </row>
    <row r="148" spans="1:21"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c r="U148" s="164"/>
    </row>
    <row r="149" spans="1:21"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c r="U149" s="164"/>
    </row>
    <row r="150" spans="1:21"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c r="U150" s="164"/>
    </row>
    <row r="151" spans="1:21"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c r="U151" s="164"/>
    </row>
    <row r="152" spans="1:21"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c r="U152" s="164"/>
    </row>
    <row r="153" spans="1:21"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c r="U153" s="164"/>
    </row>
    <row r="154" spans="1:21"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c r="U154" s="164"/>
    </row>
    <row r="155" spans="1:21"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c r="U155" s="164"/>
    </row>
    <row r="156" spans="1:21"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c r="U156" s="164"/>
    </row>
    <row r="157" spans="1:21"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c r="U157" s="164"/>
    </row>
    <row r="158" spans="1:21"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c r="U158" s="164"/>
    </row>
    <row r="159" spans="1:21"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c r="U159" s="164"/>
    </row>
    <row r="160" spans="1:21"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c r="U160" s="164"/>
    </row>
    <row r="161" spans="1:21"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c r="U161" s="164"/>
    </row>
    <row r="162" spans="1:21"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c r="U162" s="164"/>
    </row>
    <row r="163" spans="1:21"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c r="U163" s="164"/>
    </row>
    <row r="164" spans="1:21"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c r="U164" s="164"/>
    </row>
    <row r="165" spans="1:21"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c r="U165" s="164"/>
    </row>
    <row r="166" spans="1:21"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c r="U166" s="164"/>
    </row>
    <row r="167" spans="1:21"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c r="U167" s="164"/>
    </row>
    <row r="168" spans="1:21"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c r="U168" s="164"/>
    </row>
    <row r="169" spans="1:21"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c r="U169" s="164"/>
    </row>
    <row r="170" spans="1:21"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c r="U170" s="164"/>
    </row>
    <row r="171" spans="1:21"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c r="U171" s="164"/>
    </row>
    <row r="172" spans="1:21"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c r="U172" s="164"/>
    </row>
    <row r="173" spans="1:21"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c r="U173" s="164"/>
    </row>
    <row r="174" spans="1:21"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c r="U174" s="164"/>
    </row>
    <row r="175" spans="1:21"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c r="U175" s="164"/>
    </row>
    <row r="176" spans="1:21"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c r="U176" s="164"/>
    </row>
    <row r="177" spans="1:21"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c r="U177" s="164"/>
    </row>
    <row r="178" spans="1:21"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c r="U178" s="164"/>
    </row>
    <row r="179" spans="1:21"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c r="U179" s="164"/>
    </row>
    <row r="180" spans="1:21"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c r="U180" s="164"/>
    </row>
    <row r="181" spans="1:21"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c r="U181" s="164"/>
    </row>
    <row r="182" spans="1:21"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c r="U182" s="164"/>
    </row>
    <row r="183" spans="1:21"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c r="U183" s="164"/>
    </row>
    <row r="184" spans="1:21"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c r="U184" s="164"/>
    </row>
    <row r="185" spans="1:21"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c r="U185" s="164"/>
    </row>
    <row r="186" spans="1:21"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c r="U186" s="164"/>
    </row>
    <row r="187" spans="1:21"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c r="U187" s="164"/>
    </row>
    <row r="188" spans="1:21"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c r="U188" s="164"/>
    </row>
    <row r="189" spans="1:21"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c r="U189" s="164"/>
    </row>
    <row r="190" spans="1:21"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c r="U190" s="164"/>
    </row>
    <row r="191" spans="1:21"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c r="U191" s="164"/>
    </row>
    <row r="192" spans="1:21"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c r="U192" s="164"/>
    </row>
    <row r="193" spans="1:21"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c r="U193" s="164"/>
    </row>
    <row r="194" spans="1:21"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c r="U194" s="164"/>
    </row>
    <row r="195" spans="1:21"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c r="U195" s="164"/>
    </row>
    <row r="196" spans="1:21"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c r="U196" s="164"/>
    </row>
    <row r="197" spans="1:21"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c r="U197" s="164"/>
    </row>
    <row r="198" spans="1:21"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c r="U198" s="164"/>
    </row>
    <row r="199" spans="1:21"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c r="U199" s="164"/>
    </row>
    <row r="200" spans="1:21"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c r="U200" s="164"/>
    </row>
    <row r="201" spans="1:21"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c r="U201" s="164"/>
    </row>
    <row r="202" spans="1:21"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c r="U202" s="164"/>
    </row>
    <row r="203" spans="1:21"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c r="U203" s="164"/>
    </row>
    <row r="204" spans="1:21"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c r="U204" s="164"/>
    </row>
    <row r="205" spans="1:21"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c r="U205" s="164"/>
    </row>
    <row r="206" spans="1:21"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c r="U206" s="164"/>
    </row>
    <row r="207" spans="1:21"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c r="U207" s="164"/>
    </row>
    <row r="208" spans="1:21"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c r="U208" s="164"/>
    </row>
    <row r="209" spans="1:21"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c r="U209" s="164"/>
    </row>
    <row r="210" spans="1:21"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c r="U210" s="164"/>
    </row>
    <row r="211" spans="1:21"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c r="U211" s="164"/>
    </row>
    <row r="212" spans="1:21"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c r="U212" s="164"/>
    </row>
    <row r="213" spans="1:21"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c r="U213" s="164"/>
    </row>
    <row r="214" spans="1:21"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c r="U214" s="164"/>
    </row>
    <row r="215" spans="1:21"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c r="U215" s="164"/>
    </row>
    <row r="216" spans="1:21"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c r="U216" s="164"/>
    </row>
    <row r="217" spans="1:21"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c r="U217" s="164"/>
    </row>
    <row r="218" spans="1:21"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c r="U218" s="164"/>
    </row>
    <row r="219" spans="1:21"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c r="U219" s="164"/>
    </row>
    <row r="220" spans="1:21"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c r="U220" s="164"/>
    </row>
    <row r="221" spans="1:21"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c r="U221" s="164"/>
    </row>
    <row r="222" spans="1:21"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c r="U222" s="164"/>
    </row>
    <row r="223" spans="1:21"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c r="U223" s="164"/>
    </row>
    <row r="224" spans="1:21"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c r="U224" s="164"/>
    </row>
    <row r="225" spans="1:21"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c r="U225" s="164"/>
    </row>
    <row r="226" spans="1:21"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c r="U226" s="164"/>
    </row>
    <row r="227" spans="1:21"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c r="U227" s="164"/>
    </row>
    <row r="228" spans="1:21"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c r="U228" s="164"/>
    </row>
    <row r="229" spans="1:21"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c r="U229" s="164"/>
    </row>
    <row r="230" spans="1:21"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c r="U230" s="164"/>
    </row>
    <row r="231" spans="1:21"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c r="U231" s="164"/>
    </row>
    <row r="232" spans="1:21"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c r="U232" s="164"/>
    </row>
    <row r="233" spans="1:21"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c r="U233" s="164"/>
    </row>
    <row r="234" spans="1:21"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c r="U234" s="164"/>
    </row>
    <row r="235" spans="1:21"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c r="U235" s="164"/>
    </row>
    <row r="236" spans="1:21"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c r="U236" s="164"/>
    </row>
    <row r="237" spans="1:21"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c r="U237" s="164"/>
    </row>
    <row r="238" spans="1:21"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c r="U238" s="164"/>
    </row>
    <row r="239" spans="1:21"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c r="U239" s="164"/>
    </row>
    <row r="240" spans="1:21"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c r="U240" s="164"/>
    </row>
    <row r="241" spans="1:21"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c r="U241" s="164"/>
    </row>
    <row r="242" spans="1:21"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c r="U242" s="164"/>
    </row>
    <row r="243" spans="1:21"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c r="U243" s="164"/>
    </row>
    <row r="244" spans="1:21"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c r="U244" s="164"/>
    </row>
    <row r="245" spans="1:21"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c r="U245" s="164"/>
    </row>
    <row r="246" spans="1:21"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c r="U246" s="164"/>
    </row>
    <row r="247" spans="1:21"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c r="U247" s="164"/>
    </row>
    <row r="248" spans="1:21"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c r="U248" s="164"/>
    </row>
    <row r="249" spans="1:21"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c r="U249" s="164"/>
    </row>
    <row r="250" spans="1:21"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c r="U250" s="164"/>
    </row>
    <row r="251" spans="1:21"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c r="U251" s="164"/>
    </row>
    <row r="252" spans="1:21"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c r="U252" s="164"/>
    </row>
    <row r="253" spans="1:21"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c r="U253" s="164"/>
    </row>
    <row r="254" spans="1:21"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c r="U254" s="164"/>
    </row>
    <row r="255" spans="1:21"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c r="U255" s="164"/>
    </row>
    <row r="256" spans="1:21"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c r="U256" s="164"/>
    </row>
    <row r="257" spans="1:21"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c r="U257" s="164"/>
    </row>
    <row r="258" spans="1:21"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c r="U258" s="164"/>
    </row>
    <row r="259" spans="1:21"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c r="U259" s="164"/>
    </row>
    <row r="260" spans="1:21"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c r="U260" s="164"/>
    </row>
    <row r="261" spans="1:21"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c r="U261" s="164"/>
    </row>
    <row r="262" spans="1:21"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c r="U262" s="164"/>
    </row>
    <row r="263" spans="1:21"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c r="U263" s="164"/>
    </row>
    <row r="264" spans="1:21"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c r="U264" s="164"/>
    </row>
    <row r="265" spans="1:21"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c r="U265" s="164"/>
    </row>
    <row r="266" spans="1:21"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c r="U266" s="164"/>
    </row>
    <row r="267" spans="1:21"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c r="U267" s="164"/>
    </row>
    <row r="268" spans="1:21"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c r="U268" s="164"/>
    </row>
    <row r="269" spans="1:21"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c r="U269" s="164"/>
    </row>
    <row r="270" spans="1:21"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c r="U270" s="164"/>
    </row>
    <row r="271" spans="1:21"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c r="U271" s="164"/>
    </row>
    <row r="272" spans="1:21"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c r="U272" s="164"/>
    </row>
    <row r="273" spans="1:21"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c r="U273" s="164"/>
    </row>
    <row r="274" spans="1:21"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c r="U274" s="164"/>
    </row>
    <row r="275" spans="1:21"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c r="U275" s="164"/>
    </row>
    <row r="276" spans="1:21"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c r="U276" s="164"/>
    </row>
    <row r="277" spans="1:21"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c r="U277" s="164"/>
    </row>
    <row r="278" spans="1:21"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c r="U278" s="164"/>
    </row>
    <row r="279" spans="1:21"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c r="U279" s="164"/>
    </row>
    <row r="280" spans="1:21"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c r="U280" s="164"/>
    </row>
    <row r="281" spans="1:21"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c r="U281" s="164"/>
    </row>
    <row r="282" spans="1:21"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c r="U282" s="164"/>
    </row>
    <row r="283" spans="1:21"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c r="U283" s="164"/>
    </row>
    <row r="284" spans="1:21"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c r="U284" s="164"/>
    </row>
    <row r="285" spans="1:21"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c r="U285" s="164"/>
    </row>
    <row r="286" spans="1:21"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c r="U286" s="164"/>
    </row>
    <row r="287" spans="1:21"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c r="U287" s="164"/>
    </row>
    <row r="288" spans="1:21"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c r="U288" s="164"/>
    </row>
    <row r="289" spans="1:21"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c r="U289" s="164"/>
    </row>
    <row r="290" spans="1:21"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c r="U290" s="164"/>
    </row>
    <row r="291" spans="1:21"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c r="U291" s="164"/>
    </row>
    <row r="292" spans="1:21"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c r="U292" s="164"/>
    </row>
    <row r="293" spans="1:21"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c r="U293" s="164"/>
    </row>
    <row r="294" spans="1:21"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c r="U294" s="164"/>
    </row>
    <row r="295" spans="1:21"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c r="U295" s="164"/>
    </row>
    <row r="296" spans="1:21"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c r="U296" s="164"/>
    </row>
    <row r="297" spans="1:21"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c r="U297" s="164"/>
    </row>
    <row r="298" spans="1:21"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c r="U298" s="164"/>
    </row>
    <row r="299" spans="1:21"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c r="U299" s="164"/>
    </row>
    <row r="300" spans="1:21"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c r="U300" s="164"/>
    </row>
    <row r="301" spans="1:21"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c r="U301" s="164"/>
    </row>
    <row r="302" spans="1:21"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c r="U302" s="164"/>
    </row>
    <row r="303" spans="1:21"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c r="U303" s="164"/>
    </row>
    <row r="304" spans="1:21"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c r="U304" s="164"/>
    </row>
    <row r="305" spans="1:21"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c r="U305" s="164"/>
    </row>
    <row r="306" spans="1:21"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c r="U306" s="164"/>
    </row>
    <row r="307" spans="1:21"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c r="U307" s="164"/>
    </row>
    <row r="308" spans="1:21"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c r="U308" s="164"/>
    </row>
    <row r="309" spans="1:21"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c r="U309" s="164"/>
    </row>
    <row r="310" spans="1:21"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c r="U310" s="164"/>
    </row>
    <row r="311" spans="1:21"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c r="U311" s="164"/>
    </row>
    <row r="312" spans="1:21"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c r="U312" s="164"/>
    </row>
    <row r="313" spans="1:21"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c r="U313" s="164"/>
    </row>
    <row r="314" spans="1:21"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c r="U314" s="164"/>
    </row>
    <row r="315" spans="1:21"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c r="U315" s="164"/>
    </row>
    <row r="316" spans="1:21"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c r="U316" s="164"/>
    </row>
    <row r="317" spans="1:21"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c r="U317" s="164"/>
    </row>
    <row r="318" spans="1:21"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row>
    <row r="319" spans="1:21"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row>
    <row r="320" spans="1:21"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row>
    <row r="321" spans="1:21"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row>
    <row r="322" spans="1:21"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row>
    <row r="323" spans="1:21"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row>
    <row r="324" spans="1:21"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row>
    <row r="325" spans="1:21"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row>
    <row r="326" spans="1:21"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row>
    <row r="327" spans="1:21"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row>
    <row r="328" spans="1:21"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row>
    <row r="329" spans="1:21"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row>
    <row r="330" spans="1:21"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row>
    <row r="331" spans="1:21"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row>
    <row r="332" spans="1:21"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row>
    <row r="333" spans="1:21"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row>
    <row r="334" spans="1:21"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row>
    <row r="335" spans="1:21"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row>
    <row r="336" spans="1:21"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row>
    <row r="337" spans="1:21"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row>
    <row r="338" spans="1:21"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row>
    <row r="339" spans="1:21"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row>
    <row r="340" spans="1:21"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row>
    <row r="341" spans="1:21"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row>
    <row r="342" spans="1:21"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row>
    <row r="343" spans="1:21"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row>
    <row r="344" spans="1:21"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row>
    <row r="345" spans="1:21"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row>
    <row r="346" spans="1:21"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row>
    <row r="347" spans="1:21"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row>
    <row r="348" spans="1:21"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row>
    <row r="349" spans="1:21"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row>
    <row r="350" spans="1:21"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row>
    <row r="351" spans="1:21"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row>
    <row r="352" spans="1:21"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row>
    <row r="353" spans="1:21"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row>
    <row r="354" spans="1:21"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row>
    <row r="355" spans="1:21"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row>
    <row r="356" spans="1:21"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row>
    <row r="357" spans="1:21"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row>
    <row r="358" spans="1:21"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row>
    <row r="359" spans="1:21"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row>
    <row r="360" spans="1:21"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row>
    <row r="361" spans="1:21"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row>
    <row r="362" spans="1:21"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row>
    <row r="363" spans="1:21"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row>
    <row r="364" spans="1:21"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row>
    <row r="365" spans="1:21"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row>
    <row r="366" spans="1:21"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row>
    <row r="367" spans="1:21"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row>
    <row r="368" spans="1:21"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row>
    <row r="369" spans="1:21"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row>
    <row r="370" spans="1:21"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row>
    <row r="371" spans="1:21"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row>
    <row r="372" spans="1:21"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row>
    <row r="373" spans="1:21"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row>
    <row r="374" spans="1:21"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row>
    <row r="375" spans="1:21"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row>
    <row r="376" spans="1:21"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row>
    <row r="377" spans="1:21"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row>
    <row r="378" spans="1:21"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row>
    <row r="379" spans="1:21"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row>
    <row r="380" spans="1:21"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row>
    <row r="381" spans="1:21"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row>
    <row r="382" spans="1:21"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c r="U382" s="164"/>
    </row>
    <row r="383" spans="1:21"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c r="U383" s="164"/>
    </row>
    <row r="384" spans="1:21"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c r="U384" s="164"/>
    </row>
    <row r="385" spans="1:21"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c r="U385" s="164"/>
    </row>
    <row r="386" spans="1:21"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c r="U386" s="164"/>
    </row>
    <row r="387" spans="1:21"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c r="U387" s="164"/>
    </row>
    <row r="388" spans="1:21"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c r="U388" s="164"/>
    </row>
    <row r="389" spans="1:21"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c r="U389" s="164"/>
    </row>
    <row r="390" spans="1:21"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c r="U390" s="164"/>
    </row>
    <row r="391" spans="1:21"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c r="U391" s="164"/>
    </row>
    <row r="392" spans="1:21"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c r="U392" s="164"/>
    </row>
    <row r="393" spans="1:21"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c r="U393" s="164"/>
    </row>
    <row r="394" spans="1:21"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c r="U394" s="164"/>
    </row>
    <row r="395" spans="1:21"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c r="U395" s="164"/>
    </row>
    <row r="396" spans="1:21"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c r="U396" s="164"/>
    </row>
    <row r="397" spans="1:21"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c r="U397" s="164"/>
    </row>
    <row r="398" spans="1:21"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c r="U398" s="164"/>
    </row>
    <row r="399" spans="1:21"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c r="U399" s="164"/>
    </row>
    <row r="400" spans="1:21"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c r="U400" s="164"/>
    </row>
    <row r="401" spans="1:21"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c r="U401" s="164"/>
    </row>
    <row r="402" spans="1:21"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c r="U402" s="164"/>
    </row>
    <row r="403" spans="1:21"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c r="U403" s="164"/>
    </row>
    <row r="404" spans="1:21"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c r="U404" s="164"/>
    </row>
    <row r="405" spans="1:21"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c r="U405" s="164"/>
    </row>
    <row r="406" spans="1:21"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c r="U406" s="164"/>
    </row>
    <row r="407" spans="1:21"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c r="U407" s="164"/>
    </row>
    <row r="408" spans="1:21"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c r="U408" s="164"/>
    </row>
    <row r="409" spans="1:21"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c r="U409" s="164"/>
    </row>
    <row r="410" spans="1:21"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c r="U410" s="164"/>
    </row>
    <row r="411" spans="1:21"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c r="U411" s="164"/>
    </row>
    <row r="412" spans="1:21"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c r="U412" s="164"/>
    </row>
    <row r="413" spans="1:21"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c r="U413" s="164"/>
    </row>
    <row r="414" spans="1:21"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c r="U414" s="164"/>
    </row>
    <row r="415" spans="1:21"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c r="U415" s="164"/>
    </row>
    <row r="416" spans="1:21"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c r="U416" s="164"/>
    </row>
    <row r="417" spans="1:21"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c r="U417" s="164"/>
    </row>
    <row r="418" spans="1:21"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c r="U418" s="164"/>
    </row>
    <row r="419" spans="1:21"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c r="U419" s="164"/>
    </row>
    <row r="420" spans="1:21"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c r="U420" s="164"/>
    </row>
    <row r="421" spans="1:21"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c r="U421" s="164"/>
    </row>
    <row r="422" spans="1:21"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c r="U422" s="164"/>
    </row>
    <row r="423" spans="1:21"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c r="U423" s="164"/>
    </row>
    <row r="424" spans="1:21"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c r="U424" s="164"/>
    </row>
    <row r="425" spans="1:21"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c r="U425" s="164"/>
    </row>
    <row r="426" spans="1:21"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c r="U426" s="164"/>
    </row>
    <row r="427" spans="1:21"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c r="U427" s="164"/>
    </row>
    <row r="428" spans="1:21"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c r="U428" s="164"/>
    </row>
    <row r="429" spans="1:21"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c r="U429" s="164"/>
    </row>
    <row r="430" spans="1:21"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c r="U430" s="164"/>
    </row>
    <row r="431" spans="1:21"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c r="U431" s="164"/>
    </row>
    <row r="432" spans="1:21"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c r="U432" s="164"/>
    </row>
    <row r="433" spans="1:21"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c r="U433" s="164"/>
    </row>
    <row r="434" spans="1:21"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c r="U434" s="164"/>
    </row>
    <row r="435" spans="1:21"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c r="U435" s="164"/>
    </row>
    <row r="436" spans="1:21"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c r="U436" s="164"/>
    </row>
    <row r="437" spans="1:21"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c r="U437" s="164"/>
    </row>
    <row r="438" spans="1:21"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c r="U438" s="164"/>
    </row>
    <row r="439" spans="1:21"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c r="U439" s="164"/>
    </row>
    <row r="440" spans="1:21"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c r="U440" s="164"/>
    </row>
    <row r="441" spans="1:21"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c r="U441" s="164"/>
    </row>
    <row r="442" spans="1:21"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c r="U442" s="164"/>
    </row>
    <row r="443" spans="1:21"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c r="U443" s="164"/>
    </row>
    <row r="444" spans="1:21"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c r="U444" s="164"/>
    </row>
    <row r="445" spans="1:21"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c r="U445" s="164"/>
    </row>
    <row r="446" spans="1:21"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c r="U446" s="164"/>
    </row>
    <row r="447" spans="1:21"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c r="U447" s="164"/>
    </row>
    <row r="448" spans="1:21"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c r="U448" s="164"/>
    </row>
    <row r="449" spans="1:21"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c r="U449" s="164"/>
    </row>
    <row r="450" spans="1:21"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c r="U450" s="164"/>
    </row>
    <row r="451" spans="1:21"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c r="U451" s="164"/>
    </row>
    <row r="452" spans="1:21"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c r="U452" s="164"/>
    </row>
    <row r="453" spans="1:21"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c r="U453" s="164"/>
    </row>
    <row r="454" spans="1:21"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c r="U454" s="164"/>
    </row>
    <row r="455" spans="1:21"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c r="U455" s="164"/>
    </row>
    <row r="456" spans="1:21"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c r="U456" s="164"/>
    </row>
    <row r="457" spans="1:21"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c r="U457" s="164"/>
    </row>
    <row r="458" spans="1:21"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c r="U458" s="164"/>
    </row>
    <row r="459" spans="1:21"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c r="U459" s="164"/>
    </row>
    <row r="460" spans="1:21"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c r="U460" s="164"/>
    </row>
    <row r="461" spans="1:21"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c r="U461" s="164"/>
    </row>
    <row r="462" spans="1:21"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c r="U462" s="164"/>
    </row>
    <row r="463" spans="1:21"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c r="U463" s="164"/>
    </row>
    <row r="464" spans="1:21"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c r="U464" s="164"/>
    </row>
    <row r="465" spans="1:21"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c r="U465" s="164"/>
    </row>
    <row r="466" spans="1:21"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c r="U466" s="164"/>
    </row>
    <row r="467" spans="1:21"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c r="U467" s="164"/>
    </row>
    <row r="468" spans="1:21"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c r="U468" s="164"/>
    </row>
    <row r="469" spans="1:21"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c r="U469" s="164"/>
    </row>
    <row r="470" spans="1:21"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c r="U470" s="164"/>
    </row>
    <row r="471" spans="1:21"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c r="U471" s="164"/>
    </row>
    <row r="472" spans="1:21"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c r="U472" s="164"/>
    </row>
    <row r="473" spans="1:21"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c r="U473" s="164"/>
    </row>
    <row r="474" spans="1:21"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c r="U474" s="164"/>
    </row>
    <row r="475" spans="1:21"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c r="U475" s="164"/>
    </row>
    <row r="476" spans="1:21"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c r="U476" s="164"/>
    </row>
    <row r="477" spans="1:21"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c r="U477" s="164"/>
    </row>
    <row r="478" spans="1:21"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c r="U478" s="164"/>
    </row>
    <row r="479" spans="1:21"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c r="U479" s="164"/>
    </row>
    <row r="480" spans="1:21"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c r="U480" s="164"/>
    </row>
    <row r="481" spans="1:21"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c r="U481" s="164"/>
    </row>
    <row r="482" spans="1:21"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c r="U482" s="164"/>
    </row>
    <row r="483" spans="1:21"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c r="U483" s="164"/>
    </row>
    <row r="484" spans="1:21"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c r="U484" s="164"/>
    </row>
    <row r="485" spans="1:21"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c r="U485" s="164"/>
    </row>
    <row r="486" spans="1:21"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c r="U486" s="164"/>
    </row>
    <row r="487" spans="1:21"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c r="U487" s="164"/>
    </row>
    <row r="488" spans="1:21"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c r="U488" s="164"/>
    </row>
    <row r="489" spans="1:21"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c r="U489" s="164"/>
    </row>
    <row r="490" spans="1:21"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c r="U490" s="164"/>
    </row>
    <row r="491" spans="1:21"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c r="U491" s="164"/>
    </row>
    <row r="492" spans="1:21"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c r="U492" s="164"/>
    </row>
    <row r="493" spans="1:21"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c r="U493" s="164"/>
    </row>
    <row r="494" spans="1:21"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c r="U494" s="164"/>
    </row>
    <row r="495" spans="1:21"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c r="U495" s="164"/>
    </row>
    <row r="496" spans="1:21"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c r="U496" s="164"/>
    </row>
    <row r="497" spans="1:21"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c r="U497" s="164"/>
    </row>
    <row r="498" spans="1:21"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c r="U498" s="164"/>
    </row>
    <row r="499" spans="1:21"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c r="U499" s="164"/>
    </row>
    <row r="500" spans="1:21"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c r="U500" s="164"/>
    </row>
    <row r="501" spans="1:21"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c r="U501" s="164"/>
    </row>
    <row r="502" spans="1:21"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c r="U502" s="164"/>
    </row>
    <row r="503" spans="1:21"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c r="U503" s="164"/>
    </row>
    <row r="504" spans="1:21"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c r="U504" s="164"/>
    </row>
    <row r="505" spans="1:21"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c r="U505" s="164"/>
    </row>
    <row r="506" spans="1:21"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c r="U506" s="164"/>
    </row>
    <row r="507" spans="1:21"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c r="U507" s="164"/>
    </row>
    <row r="508" spans="1:21"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c r="U508" s="164"/>
    </row>
    <row r="509" spans="1:21"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c r="U509" s="164"/>
    </row>
    <row r="510" spans="1:21"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c r="U510" s="164"/>
    </row>
    <row r="511" spans="1:21"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c r="U511" s="164"/>
    </row>
    <row r="512" spans="1:21"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c r="U512" s="164"/>
    </row>
    <row r="513" spans="1:21"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c r="U513" s="164"/>
    </row>
    <row r="514" spans="1:21"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c r="U514" s="164"/>
    </row>
    <row r="515" spans="1:21"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c r="U515" s="164"/>
    </row>
    <row r="516" spans="1:21"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c r="U516" s="164"/>
    </row>
    <row r="517" spans="1:21"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c r="U517" s="164"/>
    </row>
    <row r="518" spans="1:21"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c r="U518" s="164"/>
    </row>
    <row r="519" spans="1:21"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c r="U519" s="164"/>
    </row>
    <row r="520" spans="1:21"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c r="U520" s="164"/>
    </row>
    <row r="521" spans="1:21"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c r="U521" s="164"/>
    </row>
    <row r="522" spans="1:21"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c r="U522" s="164"/>
    </row>
    <row r="523" spans="1:21"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c r="U523" s="164"/>
    </row>
    <row r="524" spans="1:21"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c r="U524" s="164"/>
    </row>
    <row r="525" spans="1:21"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c r="U525" s="164"/>
    </row>
    <row r="526" spans="1:21"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c r="U526" s="164"/>
    </row>
    <row r="527" spans="1:21"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c r="U527" s="164"/>
    </row>
    <row r="528" spans="1:21"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c r="U528" s="164"/>
    </row>
    <row r="529" spans="1:21"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c r="U529" s="164"/>
    </row>
    <row r="530" spans="1:21"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c r="U530" s="164"/>
    </row>
    <row r="531" spans="1:21"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c r="U531" s="164"/>
    </row>
    <row r="532" spans="1:21"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c r="U532" s="164"/>
    </row>
    <row r="533" spans="1:21"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c r="U533" s="164"/>
    </row>
    <row r="534" spans="1:21"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c r="U534" s="164"/>
    </row>
    <row r="535" spans="1:21"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c r="U535" s="164"/>
    </row>
    <row r="536" spans="1:21"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c r="U536" s="164"/>
    </row>
    <row r="537" spans="1:21"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c r="U537" s="164"/>
    </row>
    <row r="538" spans="1:21"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c r="U538" s="164"/>
    </row>
    <row r="539" spans="1:21"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c r="U539" s="164"/>
    </row>
    <row r="540" spans="1:21"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c r="U540" s="164"/>
    </row>
    <row r="541" spans="1:21"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c r="U541" s="164"/>
    </row>
    <row r="542" spans="1:21"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c r="U542" s="164"/>
    </row>
    <row r="543" spans="1:21"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c r="U543" s="164"/>
    </row>
    <row r="544" spans="1:21"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c r="U544" s="164"/>
    </row>
    <row r="545" spans="1:21"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c r="U545" s="164"/>
    </row>
    <row r="546" spans="1:21"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c r="U546" s="164"/>
    </row>
    <row r="547" spans="1:21"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c r="U547" s="164"/>
    </row>
    <row r="548" spans="1:21"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c r="U548" s="164"/>
    </row>
    <row r="549" spans="1:21"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c r="U549" s="164"/>
    </row>
    <row r="550" spans="1:21"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c r="U550" s="164"/>
    </row>
    <row r="551" spans="1:21"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c r="U551" s="164"/>
    </row>
    <row r="552" spans="1:21"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c r="U552" s="164"/>
    </row>
    <row r="553" spans="1:21"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c r="U553" s="164"/>
    </row>
    <row r="554" spans="1:21"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c r="U554" s="164"/>
    </row>
    <row r="555" spans="1:21"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c r="U555" s="164"/>
    </row>
    <row r="556" spans="1:21"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c r="U556" s="164"/>
    </row>
    <row r="557" spans="1:21"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c r="U557" s="164"/>
    </row>
    <row r="558" spans="1:21"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c r="U558" s="164"/>
    </row>
    <row r="559" spans="1:21"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c r="U559" s="164"/>
    </row>
    <row r="560" spans="1:21"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c r="U560" s="164"/>
    </row>
    <row r="561" spans="1:21"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c r="U561" s="164"/>
    </row>
    <row r="562" spans="1:21"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c r="U562" s="164"/>
    </row>
    <row r="563" spans="1:21"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c r="U563" s="164"/>
    </row>
    <row r="564" spans="1:21"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c r="U564" s="164"/>
    </row>
    <row r="565" spans="1:21"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c r="U565" s="164"/>
    </row>
    <row r="566" spans="1:21"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c r="U566" s="164"/>
    </row>
    <row r="567" spans="1:21"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c r="U567" s="164"/>
    </row>
    <row r="568" spans="1:21"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c r="U568" s="164"/>
    </row>
    <row r="569" spans="1:21"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c r="U569" s="164"/>
    </row>
    <row r="570" spans="1:21"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c r="U570" s="164"/>
    </row>
    <row r="571" spans="1:21"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c r="U571" s="164"/>
    </row>
    <row r="572" spans="1:21"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c r="U572" s="164"/>
    </row>
    <row r="573" spans="1:21"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c r="U573" s="164"/>
    </row>
    <row r="574" spans="1:21"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c r="U574" s="164"/>
    </row>
    <row r="575" spans="1:21"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c r="U575" s="164"/>
    </row>
    <row r="576" spans="1:21"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c r="U576" s="164"/>
    </row>
    <row r="577" spans="1:21"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c r="U577" s="164"/>
    </row>
    <row r="578" spans="1:21"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c r="U578" s="164"/>
    </row>
    <row r="579" spans="1:21"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c r="U579" s="164"/>
    </row>
    <row r="580" spans="1:21"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c r="U580" s="164"/>
    </row>
    <row r="581" spans="1:21"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c r="U581" s="164"/>
    </row>
    <row r="582" spans="1:21"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c r="U582" s="164"/>
    </row>
    <row r="583" spans="1:21"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c r="U583" s="164"/>
    </row>
    <row r="584" spans="1:21"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c r="U584" s="164"/>
    </row>
    <row r="585" spans="1:21"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c r="U585" s="164"/>
    </row>
    <row r="586" spans="1:21"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c r="U586" s="164"/>
    </row>
    <row r="587" spans="1:21"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c r="U587" s="164"/>
    </row>
    <row r="588" spans="1:21"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c r="U588" s="164"/>
    </row>
    <row r="589" spans="1:21"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c r="U589" s="164"/>
    </row>
    <row r="590" spans="1:21"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c r="U590" s="164"/>
    </row>
    <row r="591" spans="1:21"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c r="U591" s="164"/>
    </row>
    <row r="592" spans="1:21"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c r="U592" s="164"/>
    </row>
    <row r="593" spans="1:21"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c r="U593" s="164"/>
    </row>
    <row r="594" spans="1:21"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c r="U594" s="164"/>
    </row>
    <row r="595" spans="1:21"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c r="U595" s="164"/>
    </row>
    <row r="596" spans="1:21"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c r="U596" s="164"/>
    </row>
    <row r="597" spans="1:21"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c r="U597" s="164"/>
    </row>
    <row r="598" spans="1:21"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c r="U598" s="164"/>
    </row>
    <row r="599" spans="1:21"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c r="U599" s="164"/>
    </row>
    <row r="600" spans="1:21"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c r="U600" s="164"/>
    </row>
    <row r="601" spans="1:21"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c r="U601" s="164"/>
    </row>
    <row r="602" spans="1:21"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c r="U602" s="164"/>
    </row>
    <row r="603" spans="1:21"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c r="U603" s="164"/>
    </row>
    <row r="604" spans="1:21"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c r="U604" s="164"/>
    </row>
    <row r="605" spans="1:21"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c r="U605" s="164"/>
    </row>
    <row r="606" spans="1:21"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c r="U606" s="164"/>
    </row>
    <row r="607" spans="1:21"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c r="U607" s="164"/>
    </row>
    <row r="608" spans="1:21"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c r="U608" s="164"/>
    </row>
    <row r="609" spans="1:21"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c r="U609" s="164"/>
    </row>
    <row r="610" spans="1:21"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c r="U610" s="164"/>
    </row>
    <row r="611" spans="1:21"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c r="U611" s="164"/>
    </row>
    <row r="612" spans="1:21"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c r="U612" s="164"/>
    </row>
    <row r="613" spans="1:21"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c r="U613" s="164"/>
    </row>
    <row r="614" spans="1:21"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c r="U614" s="164"/>
    </row>
    <row r="615" spans="1:21"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c r="U615" s="164"/>
    </row>
    <row r="616" spans="1:21"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c r="U616" s="164"/>
    </row>
    <row r="617" spans="1:21"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c r="U617" s="164"/>
    </row>
    <row r="618" spans="1:21"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c r="U618" s="164"/>
    </row>
    <row r="619" spans="1:21"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c r="U619" s="164"/>
    </row>
    <row r="620" spans="1:21"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c r="U620" s="164"/>
    </row>
    <row r="621" spans="1:21"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c r="U621" s="164"/>
    </row>
    <row r="622" spans="1:21"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c r="U622" s="164"/>
    </row>
    <row r="623" spans="1:21"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c r="U623" s="164"/>
    </row>
    <row r="624" spans="1:21"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c r="U624" s="164"/>
    </row>
    <row r="625" spans="1:21"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c r="U625" s="164"/>
    </row>
    <row r="626" spans="1:21"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c r="U626" s="164"/>
    </row>
    <row r="627" spans="1:21"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c r="U627" s="164"/>
    </row>
    <row r="628" spans="1:21"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c r="U628" s="164"/>
    </row>
    <row r="629" spans="1:21"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c r="U629" s="164"/>
    </row>
    <row r="630" spans="1:21"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c r="U630" s="164"/>
    </row>
    <row r="631" spans="1:21"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c r="U631" s="164"/>
    </row>
    <row r="632" spans="1:21"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c r="U632" s="164"/>
    </row>
    <row r="633" spans="1:21"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c r="U633" s="164"/>
    </row>
    <row r="634" spans="1:21"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c r="U634" s="164"/>
    </row>
    <row r="635" spans="1:21"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c r="U635" s="164"/>
    </row>
    <row r="636" spans="1:21"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c r="U636" s="164"/>
    </row>
    <row r="637" spans="1:21"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c r="U637" s="164"/>
    </row>
    <row r="638" spans="1:21"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c r="U638" s="164"/>
    </row>
    <row r="639" spans="1:21"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c r="U639" s="164"/>
    </row>
    <row r="640" spans="1:21"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c r="U640" s="164"/>
    </row>
    <row r="641" spans="1:21"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c r="U641" s="164"/>
    </row>
    <row r="642" spans="1:21"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c r="U642" s="164"/>
    </row>
    <row r="643" spans="1:21"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c r="U643" s="164"/>
    </row>
    <row r="644" spans="1:21"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c r="U644" s="164"/>
    </row>
    <row r="645" spans="1:21"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c r="U645" s="164"/>
    </row>
    <row r="646" spans="1:21"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c r="U646" s="164"/>
    </row>
    <row r="647" spans="1:21"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c r="U647" s="164"/>
    </row>
    <row r="648" spans="1:21"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c r="U648" s="164"/>
    </row>
    <row r="649" spans="1:21"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c r="U649" s="164"/>
    </row>
    <row r="650" spans="1:21"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c r="U650" s="164"/>
    </row>
    <row r="651" spans="1:21"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c r="U651" s="164"/>
    </row>
    <row r="652" spans="1:21"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c r="U652" s="164"/>
    </row>
    <row r="653" spans="1:21"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c r="U653" s="164"/>
    </row>
    <row r="654" spans="1:21"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c r="U654" s="164"/>
    </row>
    <row r="655" spans="1:21"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c r="U655" s="164"/>
    </row>
    <row r="656" spans="1:21"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c r="U656" s="164"/>
    </row>
    <row r="657" spans="1:21"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c r="U657" s="164"/>
    </row>
    <row r="658" spans="1:21"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c r="U658" s="164"/>
    </row>
    <row r="659" spans="1:21"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c r="U659" s="164"/>
    </row>
    <row r="660" spans="1:21"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c r="U660" s="164"/>
    </row>
    <row r="661" spans="1:21"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c r="U661" s="164"/>
    </row>
    <row r="662" spans="1:21"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c r="U662" s="164"/>
    </row>
    <row r="663" spans="1:21"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c r="U663" s="164"/>
    </row>
    <row r="664" spans="1:21"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c r="U664" s="164"/>
    </row>
    <row r="665" spans="1:21"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c r="U665" s="164"/>
    </row>
    <row r="666" spans="1:21"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c r="U666" s="164"/>
    </row>
    <row r="667" spans="1:21"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c r="U667" s="164"/>
    </row>
    <row r="668" spans="1:21"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c r="U668" s="164"/>
    </row>
    <row r="669" spans="1:21"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c r="U669" s="164"/>
    </row>
    <row r="670" spans="1:21"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c r="U670" s="164"/>
    </row>
    <row r="671" spans="1:21"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c r="U671" s="164"/>
    </row>
    <row r="672" spans="1:21"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c r="U672" s="164"/>
    </row>
    <row r="673" spans="1:21"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c r="U673" s="164"/>
    </row>
    <row r="674" spans="1:21"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c r="U674" s="164"/>
    </row>
    <row r="675" spans="1:21"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c r="U675" s="164"/>
    </row>
    <row r="676" spans="1:21"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c r="U676" s="164"/>
    </row>
    <row r="677" spans="1:21"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c r="U677" s="164"/>
    </row>
    <row r="678" spans="1:21"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c r="U678" s="164"/>
    </row>
    <row r="679" spans="1:21"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c r="U679" s="164"/>
    </row>
    <row r="680" spans="1:21"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c r="U680" s="164"/>
    </row>
    <row r="681" spans="1:21"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c r="U681" s="164"/>
    </row>
    <row r="682" spans="1:21"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c r="U682" s="164"/>
    </row>
    <row r="683" spans="1:21"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c r="U683" s="164"/>
    </row>
    <row r="684" spans="1:21"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c r="U684" s="164"/>
    </row>
    <row r="685" spans="1:21"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c r="U685" s="164"/>
    </row>
    <row r="686" spans="1:21"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c r="U686" s="164"/>
    </row>
    <row r="687" spans="1:21"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c r="U687" s="164"/>
    </row>
    <row r="688" spans="1:21"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c r="U688" s="164"/>
    </row>
    <row r="689" spans="1:21"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c r="U689" s="164"/>
    </row>
    <row r="690" spans="1:21"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c r="U690" s="164"/>
    </row>
    <row r="691" spans="1:21"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c r="U691" s="164"/>
    </row>
    <row r="692" spans="1:21"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c r="U692" s="164"/>
    </row>
    <row r="693" spans="1:21"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c r="U693" s="164"/>
    </row>
    <row r="694" spans="1:21"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c r="U694" s="164"/>
    </row>
    <row r="695" spans="1:21"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c r="U695" s="164"/>
    </row>
    <row r="696" spans="1:21"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c r="U696" s="164"/>
    </row>
    <row r="697" spans="1:21"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c r="U697" s="164"/>
    </row>
    <row r="698" spans="1:21"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c r="U698" s="164"/>
    </row>
    <row r="699" spans="1:21"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c r="U699" s="164"/>
    </row>
    <row r="700" spans="1:21"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c r="U700" s="164"/>
    </row>
    <row r="701" spans="1:21"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c r="U701" s="164"/>
    </row>
    <row r="702" spans="1:21"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c r="U702" s="164"/>
    </row>
    <row r="703" spans="1:21"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c r="U703" s="164"/>
    </row>
    <row r="704" spans="1:21"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c r="U704" s="164"/>
    </row>
    <row r="705" spans="1:21"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c r="U705" s="164"/>
    </row>
    <row r="706" spans="1:21"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c r="U706" s="164"/>
    </row>
    <row r="707" spans="1:21"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c r="U707" s="164"/>
    </row>
    <row r="708" spans="1:21"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c r="U708" s="164"/>
    </row>
    <row r="709" spans="1:21"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c r="U709" s="164"/>
    </row>
    <row r="710" spans="1:21"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c r="U710" s="164"/>
    </row>
    <row r="711" spans="1:21"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c r="U711" s="164"/>
    </row>
    <row r="712" spans="1:21"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c r="U712" s="164"/>
    </row>
    <row r="713" spans="1:21"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c r="U713" s="164"/>
    </row>
    <row r="714" spans="1:21"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c r="U714" s="164"/>
    </row>
    <row r="715" spans="1:21"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c r="U715" s="164"/>
    </row>
    <row r="716" spans="1:21"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c r="U716" s="164"/>
    </row>
    <row r="717" spans="1:21"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c r="U717" s="164"/>
    </row>
    <row r="718" spans="1:21"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c r="U718" s="164"/>
    </row>
    <row r="719" spans="1:21"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c r="U719" s="164"/>
    </row>
    <row r="720" spans="1:21"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c r="U720" s="164"/>
    </row>
    <row r="721" spans="1:21"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c r="U721" s="164"/>
    </row>
    <row r="722" spans="1:21"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c r="U722" s="164"/>
    </row>
    <row r="723" spans="1:21"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c r="U723" s="164"/>
    </row>
    <row r="724" spans="1:21"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c r="U724" s="164"/>
    </row>
    <row r="725" spans="1:21"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c r="U725" s="164"/>
    </row>
    <row r="726" spans="1:21"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c r="U726" s="164"/>
    </row>
    <row r="727" spans="1:21"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c r="U727" s="164"/>
    </row>
    <row r="728" spans="1:21"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c r="U728" s="164"/>
    </row>
    <row r="729" spans="1:21"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c r="U729" s="164"/>
    </row>
    <row r="730" spans="1:21"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c r="U730" s="164"/>
    </row>
    <row r="731" spans="1:21"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c r="U731" s="164"/>
    </row>
    <row r="732" spans="1:21"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c r="U732" s="164"/>
    </row>
    <row r="733" spans="1:21"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c r="U733" s="164"/>
    </row>
    <row r="734" spans="1:21"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c r="U734" s="164"/>
    </row>
    <row r="735" spans="1:21"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c r="U735" s="164"/>
    </row>
    <row r="736" spans="1:21"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c r="U736" s="164"/>
    </row>
    <row r="737" spans="1:21"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c r="U737" s="164"/>
    </row>
    <row r="738" spans="1:21"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c r="U738" s="164"/>
    </row>
    <row r="739" spans="1:21"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c r="U739" s="164"/>
    </row>
    <row r="740" spans="1:21"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c r="U740" s="164"/>
    </row>
    <row r="741" spans="1:21"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c r="U741" s="164"/>
    </row>
    <row r="742" spans="1:21"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c r="U742" s="164"/>
    </row>
    <row r="743" spans="1:21"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c r="U743" s="164"/>
    </row>
    <row r="744" spans="1:21"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c r="U744" s="164"/>
    </row>
    <row r="745" spans="1:21"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c r="U745" s="164"/>
    </row>
    <row r="746" spans="1:21"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c r="U746" s="164"/>
    </row>
    <row r="747" spans="1:21"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c r="U747" s="164"/>
    </row>
    <row r="748" spans="1:21"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c r="U748" s="164"/>
    </row>
    <row r="749" spans="1:21"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c r="U749" s="164"/>
    </row>
    <row r="750" spans="1:21"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c r="U750" s="164"/>
    </row>
    <row r="751" spans="1:21"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c r="U751" s="164"/>
    </row>
    <row r="752" spans="1:21"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c r="U752" s="164"/>
    </row>
    <row r="753" spans="1:21"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c r="U753" s="164"/>
    </row>
    <row r="754" spans="1:21"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c r="U754" s="164"/>
    </row>
    <row r="755" spans="1:21"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c r="U755" s="164"/>
    </row>
    <row r="756" spans="1:21"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c r="U756" s="164"/>
    </row>
    <row r="757" spans="1:21"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c r="U757" s="164"/>
    </row>
    <row r="758" spans="1:21"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c r="U758" s="164"/>
    </row>
    <row r="759" spans="1:21"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c r="U759" s="164"/>
    </row>
    <row r="760" spans="1:21"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c r="U760" s="164"/>
    </row>
    <row r="761" spans="1:21"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c r="U761" s="164"/>
    </row>
    <row r="762" spans="1:21"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c r="U762" s="164"/>
    </row>
    <row r="763" spans="1:21"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c r="U763" s="164"/>
    </row>
    <row r="764" spans="1:21"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c r="U764" s="164"/>
    </row>
    <row r="765" spans="1:21"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c r="U765" s="164"/>
    </row>
    <row r="766" spans="1:21"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c r="U766" s="164"/>
    </row>
    <row r="767" spans="1:21"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c r="U767" s="164"/>
    </row>
    <row r="768" spans="1:21"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c r="U768" s="164"/>
    </row>
    <row r="769" spans="1:21"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c r="U769" s="164"/>
    </row>
    <row r="770" spans="1:21"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c r="U770" s="164"/>
    </row>
    <row r="771" spans="1:21"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c r="U771" s="164"/>
    </row>
    <row r="772" spans="1:21"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c r="U772" s="164"/>
    </row>
    <row r="773" spans="1:21"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c r="U773" s="164"/>
    </row>
    <row r="774" spans="1:21"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c r="U774" s="164"/>
    </row>
    <row r="775" spans="1:21"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c r="U775" s="164"/>
    </row>
    <row r="776" spans="1:21"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c r="U776" s="164"/>
    </row>
    <row r="777" spans="1:21"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c r="U777" s="164"/>
    </row>
    <row r="778" spans="1:21"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c r="U778" s="164"/>
    </row>
    <row r="779" spans="1:21"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c r="U779" s="164"/>
    </row>
    <row r="780" spans="1:21"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c r="U780" s="164"/>
    </row>
    <row r="781" spans="1:21"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c r="U781" s="164"/>
    </row>
    <row r="782" spans="1:21"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c r="U782" s="164"/>
    </row>
    <row r="783" spans="1:21"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c r="U783" s="164"/>
    </row>
    <row r="784" spans="1:21"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c r="U784" s="164"/>
    </row>
    <row r="785" spans="1:21"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c r="U785" s="164"/>
    </row>
    <row r="786" spans="1:21"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c r="U786" s="164"/>
    </row>
    <row r="787" spans="1:21"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c r="U787" s="164"/>
    </row>
    <row r="788" spans="1:21"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c r="U788" s="164"/>
    </row>
    <row r="789" spans="1:21"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c r="U789" s="164"/>
    </row>
    <row r="790" spans="1:21"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c r="U790" s="164"/>
    </row>
    <row r="791" spans="1:21"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c r="U791" s="164"/>
    </row>
    <row r="792" spans="1:21"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c r="U792" s="164"/>
    </row>
    <row r="793" spans="1:21"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c r="U793" s="164"/>
    </row>
    <row r="794" spans="1:21"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c r="U794" s="164"/>
    </row>
    <row r="795" spans="1:21"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c r="U795" s="164"/>
    </row>
    <row r="796" spans="1:21"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c r="U796" s="164"/>
    </row>
    <row r="797" spans="1:21"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c r="U797" s="164"/>
    </row>
    <row r="798" spans="1:21"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c r="U798" s="164"/>
    </row>
    <row r="799" spans="1:21"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c r="U799" s="164"/>
    </row>
    <row r="800" spans="1:21"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c r="U800" s="164"/>
    </row>
    <row r="801" spans="1:21"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c r="U801" s="164"/>
    </row>
    <row r="802" spans="1:21"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c r="U802" s="164"/>
    </row>
    <row r="803" spans="1:21"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c r="U803" s="164"/>
    </row>
    <row r="804" spans="1:21"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c r="U804" s="164"/>
    </row>
    <row r="805" spans="1:21"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c r="U805" s="164"/>
    </row>
    <row r="806" spans="1:21"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c r="U806" s="164"/>
    </row>
    <row r="807" spans="1:21"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c r="U807" s="164"/>
    </row>
    <row r="808" spans="1:21"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c r="U808" s="164"/>
    </row>
    <row r="809" spans="1:21"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c r="U809" s="164"/>
    </row>
    <row r="810" spans="1:21"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c r="U810" s="164"/>
    </row>
    <row r="811" spans="1:21"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c r="U811" s="164"/>
    </row>
    <row r="812" spans="1:21"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c r="U812" s="164"/>
    </row>
    <row r="813" spans="1:21"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c r="U813" s="164"/>
    </row>
    <row r="814" spans="1:21"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c r="U814" s="164"/>
    </row>
    <row r="815" spans="1:21"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c r="U815" s="164"/>
    </row>
    <row r="816" spans="1:21"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c r="U816" s="164"/>
    </row>
    <row r="817" spans="1:21"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c r="U817" s="164"/>
    </row>
    <row r="818" spans="1:21"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c r="U818" s="164"/>
    </row>
    <row r="819" spans="1:21"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c r="U819" s="164"/>
    </row>
    <row r="820" spans="1:21"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c r="U820" s="164"/>
    </row>
    <row r="821" spans="1:21"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c r="U821" s="164"/>
    </row>
    <row r="822" spans="1:21"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c r="U822" s="164"/>
    </row>
    <row r="823" spans="1:21"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c r="U823" s="164"/>
    </row>
    <row r="824" spans="1:21"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c r="U824" s="164"/>
    </row>
    <row r="825" spans="1:21"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c r="U825" s="164"/>
    </row>
    <row r="826" spans="1:21"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c r="U826" s="164"/>
    </row>
    <row r="827" spans="1:21"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c r="U827" s="164"/>
    </row>
    <row r="828" spans="1:21"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c r="U828" s="164"/>
    </row>
    <row r="829" spans="1:21"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c r="U829" s="164"/>
    </row>
    <row r="830" spans="1:21"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c r="U830" s="164"/>
    </row>
    <row r="831" spans="1:21"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c r="U831" s="164"/>
    </row>
    <row r="832" spans="1:21"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c r="U832" s="164"/>
    </row>
    <row r="833" spans="1:21"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c r="U833" s="164"/>
    </row>
    <row r="834" spans="1:21"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c r="U834" s="164"/>
    </row>
    <row r="835" spans="1:21"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c r="U835" s="164"/>
    </row>
    <row r="836" spans="1:21"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c r="U836" s="164"/>
    </row>
    <row r="837" spans="1:21"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c r="U837" s="164"/>
    </row>
    <row r="838" spans="1:21"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c r="U838" s="164"/>
    </row>
    <row r="839" spans="1:21"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c r="U839" s="164"/>
    </row>
    <row r="840" spans="1:21"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c r="U840" s="164"/>
    </row>
    <row r="841" spans="1:21"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c r="U841" s="164"/>
    </row>
    <row r="842" spans="1:21"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c r="U842" s="164"/>
    </row>
    <row r="843" spans="1:21"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c r="U843" s="164"/>
    </row>
    <row r="844" spans="1:21"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c r="U844" s="164"/>
    </row>
    <row r="845" spans="1:21"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c r="U845" s="164"/>
    </row>
    <row r="846" spans="1:21"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c r="U846" s="164"/>
    </row>
    <row r="847" spans="1:21"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c r="U847" s="164"/>
    </row>
    <row r="848" spans="1:21"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c r="U848" s="164"/>
    </row>
    <row r="849" spans="1:21"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c r="U849" s="164"/>
    </row>
    <row r="850" spans="1:21"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c r="U850" s="164"/>
    </row>
    <row r="851" spans="1:21"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c r="U851" s="164"/>
    </row>
    <row r="852" spans="1:21"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c r="U852" s="164"/>
    </row>
    <row r="853" spans="1:21"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c r="U853" s="164"/>
    </row>
    <row r="854" spans="1:21"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c r="U854" s="164"/>
    </row>
    <row r="855" spans="1:21"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c r="U855" s="164"/>
    </row>
    <row r="856" spans="1:21"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c r="U856" s="164"/>
    </row>
    <row r="857" spans="1:21"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c r="U857" s="164"/>
    </row>
    <row r="858" spans="1:21"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c r="U858" s="164"/>
    </row>
    <row r="859" spans="1:21"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c r="U859" s="164"/>
    </row>
    <row r="860" spans="1:21"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c r="U860" s="164"/>
    </row>
    <row r="861" spans="1:21"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c r="U861" s="164"/>
    </row>
    <row r="862" spans="1:21"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c r="U862" s="164"/>
    </row>
    <row r="863" spans="1:21"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c r="U863" s="164"/>
    </row>
    <row r="864" spans="1:21"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c r="U864" s="164"/>
    </row>
    <row r="865" spans="1:21"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c r="U865" s="164"/>
    </row>
    <row r="866" spans="1:21"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c r="U866" s="164"/>
    </row>
    <row r="867" spans="1:21"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c r="U867" s="164"/>
    </row>
    <row r="868" spans="1:21"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c r="U868" s="164"/>
    </row>
    <row r="869" spans="1:21"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c r="U869" s="164"/>
    </row>
    <row r="870" spans="1:21"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c r="U870" s="164"/>
    </row>
    <row r="871" spans="1:21"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c r="U871" s="164"/>
    </row>
    <row r="872" spans="1:21"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c r="U872" s="164"/>
    </row>
    <row r="873" spans="1:21"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c r="U873" s="164"/>
    </row>
    <row r="874" spans="1:21"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c r="U874" s="164"/>
    </row>
    <row r="875" spans="1:21"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c r="U875" s="164"/>
    </row>
    <row r="876" spans="1:21"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c r="U876" s="164"/>
    </row>
    <row r="877" spans="1:21"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c r="U877" s="164"/>
    </row>
    <row r="878" spans="1:21"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c r="U878" s="164"/>
    </row>
    <row r="879" spans="1:21"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c r="U879" s="164"/>
    </row>
    <row r="880" spans="1:21"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c r="U880" s="164"/>
    </row>
    <row r="881" spans="1:21"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c r="U881" s="164"/>
    </row>
    <row r="882" spans="1:21"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c r="U882" s="164"/>
    </row>
    <row r="883" spans="1:21"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c r="U883" s="164"/>
    </row>
    <row r="884" spans="1:21"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c r="U884" s="164"/>
    </row>
    <row r="885" spans="1:21"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c r="U885" s="164"/>
    </row>
    <row r="886" spans="1:21"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c r="U886" s="164"/>
    </row>
    <row r="887" spans="1:21"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c r="U887" s="164"/>
    </row>
    <row r="888" spans="1:21"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c r="U888" s="164"/>
    </row>
    <row r="889" spans="1:21"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c r="U889" s="164"/>
    </row>
    <row r="890" spans="1:21"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c r="U890" s="164"/>
    </row>
    <row r="891" spans="1:21"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c r="U891" s="164"/>
    </row>
    <row r="892" spans="1:21"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c r="U892" s="164"/>
    </row>
    <row r="893" spans="1:21"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c r="U893" s="164"/>
    </row>
    <row r="894" spans="1:21"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c r="U894" s="164"/>
    </row>
    <row r="895" spans="1:21"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c r="U895" s="164"/>
    </row>
    <row r="896" spans="1:21"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c r="U896" s="164"/>
    </row>
    <row r="897" spans="1:21"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c r="U897" s="164"/>
    </row>
    <row r="898" spans="1:21"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c r="U898" s="164"/>
    </row>
    <row r="899" spans="1:21"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c r="U899" s="164"/>
    </row>
    <row r="900" spans="1:21"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c r="U900" s="164"/>
    </row>
    <row r="901" spans="1:21"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c r="U901" s="164"/>
    </row>
    <row r="902" spans="1:21"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c r="U902" s="164"/>
    </row>
    <row r="903" spans="1:21"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c r="U903" s="164"/>
    </row>
    <row r="904" spans="1:21"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c r="U904" s="164"/>
    </row>
    <row r="905" spans="1:21"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c r="U905" s="164"/>
    </row>
    <row r="906" spans="1:21"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c r="U906" s="164"/>
    </row>
    <row r="907" spans="1:21"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c r="U907" s="164"/>
    </row>
    <row r="908" spans="1:21"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c r="U908" s="164"/>
    </row>
    <row r="909" spans="1:21"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c r="U909" s="164"/>
    </row>
    <row r="910" spans="1:21"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c r="U910" s="164"/>
    </row>
    <row r="911" spans="1:21"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c r="U911" s="164"/>
    </row>
    <row r="912" spans="1:21"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c r="U912" s="164"/>
    </row>
    <row r="913" spans="1:21"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c r="U913" s="164"/>
    </row>
    <row r="914" spans="1:21"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c r="U914" s="164"/>
    </row>
    <row r="915" spans="1:21"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c r="U915" s="164"/>
    </row>
    <row r="916" spans="1:21"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c r="U916" s="164"/>
    </row>
    <row r="917" spans="1:21"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c r="U917" s="164"/>
    </row>
    <row r="918" spans="1:21"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c r="U918" s="164"/>
    </row>
    <row r="919" spans="1:21"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c r="U919" s="164"/>
    </row>
    <row r="920" spans="1:21"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c r="U920" s="164"/>
    </row>
    <row r="921" spans="1:21"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c r="U921" s="164"/>
    </row>
    <row r="922" spans="1:21"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c r="U922" s="164"/>
    </row>
    <row r="923" spans="1:21"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c r="U923" s="164"/>
    </row>
    <row r="924" spans="1:21"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c r="U924" s="164"/>
    </row>
    <row r="925" spans="1:21"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c r="U925" s="164"/>
    </row>
    <row r="926" spans="1:21"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c r="U926" s="164"/>
    </row>
    <row r="927" spans="1:21"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c r="U927" s="164"/>
    </row>
    <row r="928" spans="1:21"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c r="U928" s="164"/>
    </row>
    <row r="929" spans="1:21"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c r="U929" s="164"/>
    </row>
    <row r="930" spans="1:21"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c r="U930" s="164"/>
    </row>
    <row r="931" spans="1:21"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c r="U931" s="164"/>
    </row>
    <row r="932" spans="1:21"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c r="U932" s="164"/>
    </row>
    <row r="933" spans="1:21"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c r="U933" s="164"/>
    </row>
    <row r="934" spans="1:21"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c r="U934" s="164"/>
    </row>
    <row r="935" spans="1:21"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c r="U935" s="164"/>
    </row>
    <row r="936" spans="1:21"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c r="U936" s="164"/>
    </row>
    <row r="937" spans="1:21"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c r="U937" s="164"/>
    </row>
    <row r="938" spans="1:21"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c r="U938" s="164"/>
    </row>
    <row r="939" spans="1:21"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c r="U939" s="164"/>
    </row>
    <row r="940" spans="1:21"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c r="U940" s="164"/>
    </row>
    <row r="941" spans="1:21"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c r="U941" s="164"/>
    </row>
    <row r="942" spans="1:21"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c r="U942" s="164"/>
    </row>
    <row r="943" spans="1:21"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c r="U943" s="164"/>
    </row>
    <row r="944" spans="1:21"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c r="U944" s="164"/>
    </row>
    <row r="945" spans="1:21"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c r="U945" s="164"/>
    </row>
    <row r="946" spans="1:21"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c r="U946" s="164"/>
    </row>
    <row r="947" spans="1:21"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c r="U947" s="164"/>
    </row>
    <row r="948" spans="1:21"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c r="U948" s="164"/>
    </row>
    <row r="949" spans="1:21"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c r="U949" s="164"/>
    </row>
    <row r="950" spans="1:21"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c r="U950" s="164"/>
    </row>
    <row r="951" spans="1:21"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c r="U951" s="164"/>
    </row>
    <row r="952" spans="1:21"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c r="U952" s="164"/>
    </row>
    <row r="953" spans="1:21"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c r="U953" s="164"/>
    </row>
    <row r="954" spans="1:21"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c r="U954" s="164"/>
    </row>
    <row r="955" spans="1:21"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c r="U955" s="164"/>
    </row>
    <row r="956" spans="1:21"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c r="U956" s="164"/>
    </row>
    <row r="957" spans="1:21"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c r="U957" s="164"/>
    </row>
    <row r="958" spans="1:21"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c r="U958" s="164"/>
    </row>
    <row r="959" spans="1:21"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c r="U959" s="164"/>
    </row>
    <row r="960" spans="1:21"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c r="U960" s="164"/>
    </row>
    <row r="961" spans="1:21"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c r="U961" s="164"/>
    </row>
    <row r="962" spans="1:21"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c r="U962" s="164"/>
    </row>
    <row r="963" spans="1:21"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c r="U963" s="164"/>
    </row>
    <row r="964" spans="1:21"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c r="U964" s="164"/>
    </row>
    <row r="965" spans="1:21"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c r="U965" s="164"/>
    </row>
    <row r="966" spans="1:21"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c r="U966" s="164"/>
    </row>
    <row r="967" spans="1:21"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c r="U967" s="164"/>
    </row>
    <row r="968" spans="1:21"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c r="U968" s="164"/>
    </row>
    <row r="969" spans="1:21"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c r="U969" s="164"/>
    </row>
    <row r="970" spans="1:21"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c r="U970" s="164"/>
    </row>
    <row r="971" spans="1:21"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c r="U971" s="164"/>
    </row>
    <row r="972" spans="1:21"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c r="U972" s="164"/>
    </row>
    <row r="973" spans="1:21"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c r="U973" s="164"/>
    </row>
    <row r="974" spans="1:21"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c r="U974" s="164"/>
    </row>
    <row r="975" spans="1:21"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c r="U975" s="164"/>
    </row>
    <row r="976" spans="1:21"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c r="U976" s="164"/>
    </row>
    <row r="977" spans="1:21"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c r="U977" s="164"/>
    </row>
    <row r="978" spans="1:21"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c r="U978" s="164"/>
    </row>
    <row r="979" spans="1:21"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c r="U979" s="164"/>
    </row>
    <row r="980" spans="1:21"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c r="U980" s="164"/>
    </row>
    <row r="981" spans="1:21"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c r="U981" s="164"/>
    </row>
    <row r="982" spans="1:21"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c r="U982" s="164"/>
    </row>
    <row r="983" spans="1:21"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c r="U983" s="164"/>
    </row>
    <row r="984" spans="1:21"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c r="U984" s="164"/>
    </row>
    <row r="985" spans="1:21"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c r="U985" s="164"/>
    </row>
    <row r="986" spans="1:21"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c r="U986" s="164"/>
    </row>
    <row r="987" spans="1:21"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c r="U987" s="164"/>
    </row>
    <row r="988" spans="1:21"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c r="U988" s="164"/>
    </row>
    <row r="989" spans="1:21"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c r="U989" s="164"/>
    </row>
    <row r="990" spans="1:21"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c r="U990" s="164"/>
    </row>
    <row r="991" spans="1:21"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c r="U991" s="164"/>
    </row>
    <row r="992" spans="1:21"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c r="U992" s="164"/>
    </row>
    <row r="993" spans="1:21"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c r="U993" s="164"/>
    </row>
    <row r="994" spans="1:21"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c r="U994" s="164"/>
    </row>
    <row r="995" spans="1:21"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c r="U995" s="164"/>
    </row>
    <row r="996" spans="1:21"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c r="U996" s="164"/>
    </row>
    <row r="997" spans="1:21"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c r="U997" s="164"/>
    </row>
    <row r="998" spans="1:21"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c r="U998" s="164"/>
    </row>
    <row r="999" spans="1:21"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c r="U999" s="164"/>
    </row>
    <row r="1000" spans="1:21"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row>
    <row r="1001" spans="1:21"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c r="U1001" s="164"/>
    </row>
    <row r="1002" spans="1:21"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c r="U1002" s="164"/>
    </row>
    <row r="1003" spans="1:21"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c r="U1003"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4AA99-485E-4930-A85A-D9B4BAE13C80}">
  <dimension ref="A1:T1004"/>
  <sheetViews>
    <sheetView showGridLines="0" view="pageBreakPreview" zoomScaleNormal="160" zoomScaleSheetLayoutView="100" workbookViewId="0">
      <selection activeCell="A54" sqref="A54"/>
    </sheetView>
  </sheetViews>
  <sheetFormatPr defaultColWidth="14.453125" defaultRowHeight="15" customHeight="1" x14ac:dyDescent="0.35"/>
  <cols>
    <col min="1" max="1" width="85.81640625" style="382" customWidth="1"/>
    <col min="2" max="2" width="21.453125" style="382" customWidth="1"/>
    <col min="3" max="3" width="19.81640625" style="382" customWidth="1"/>
    <col min="4" max="20" width="9.1796875" style="382" customWidth="1"/>
    <col min="21" max="16384" width="14.453125" style="382"/>
  </cols>
  <sheetData>
    <row r="1" spans="1:20"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4.5" x14ac:dyDescent="0.35">
      <c r="A2" s="163" t="str">
        <f>'9'!A2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4.5" x14ac:dyDescent="0.35">
      <c r="A3" s="164"/>
      <c r="B3" s="164"/>
      <c r="C3" s="164"/>
      <c r="D3" s="164"/>
      <c r="E3" s="164"/>
      <c r="F3" s="164"/>
      <c r="G3" s="164"/>
      <c r="H3" s="164"/>
      <c r="I3" s="164"/>
      <c r="J3" s="164"/>
      <c r="K3" s="164"/>
      <c r="L3" s="164"/>
      <c r="M3" s="164"/>
      <c r="N3" s="164"/>
      <c r="O3" s="164"/>
      <c r="P3" s="164"/>
      <c r="Q3" s="164"/>
      <c r="R3" s="164"/>
      <c r="S3" s="164"/>
      <c r="T3" s="164"/>
    </row>
    <row r="4" spans="1:20" ht="14.5" x14ac:dyDescent="0.35">
      <c r="A4" s="285" t="s">
        <v>247</v>
      </c>
      <c r="B4" s="164"/>
      <c r="C4" s="164"/>
      <c r="D4" s="164"/>
      <c r="E4" s="164"/>
      <c r="F4" s="164"/>
      <c r="G4" s="164"/>
      <c r="H4" s="164"/>
      <c r="I4" s="164"/>
      <c r="J4" s="164"/>
      <c r="K4" s="164"/>
      <c r="L4" s="164"/>
      <c r="M4" s="164"/>
      <c r="N4" s="164"/>
      <c r="O4" s="164"/>
      <c r="P4" s="164"/>
      <c r="Q4" s="164"/>
      <c r="R4" s="164"/>
      <c r="S4" s="164"/>
      <c r="T4" s="164"/>
    </row>
    <row r="5" spans="1:20" ht="14.5" x14ac:dyDescent="0.35">
      <c r="A5" s="285"/>
      <c r="B5" s="164"/>
      <c r="C5" s="412" t="str">
        <f>'9'!C5</f>
        <v>( Amt in Rs.)</v>
      </c>
      <c r="D5" s="164"/>
      <c r="E5" s="164"/>
      <c r="F5" s="164"/>
      <c r="G5" s="164"/>
      <c r="H5" s="164"/>
      <c r="I5" s="164"/>
      <c r="J5" s="164"/>
      <c r="K5" s="164"/>
      <c r="L5" s="164"/>
      <c r="M5" s="164"/>
      <c r="N5" s="164"/>
      <c r="O5" s="164"/>
      <c r="P5" s="164"/>
      <c r="Q5" s="164"/>
      <c r="R5" s="164"/>
      <c r="S5" s="164"/>
      <c r="T5" s="164"/>
    </row>
    <row r="6" spans="1:20" ht="37.5" customHeight="1" x14ac:dyDescent="0.35">
      <c r="A6" s="413" t="s">
        <v>3</v>
      </c>
      <c r="B6" s="414" t="str">
        <f>'9'!B6</f>
        <v>As at 
March 31, 2026</v>
      </c>
      <c r="C6" s="414" t="str">
        <f>'9'!C6</f>
        <v>As at 
March 31, 2025</v>
      </c>
      <c r="D6" s="164"/>
      <c r="E6" s="164"/>
      <c r="F6" s="164"/>
      <c r="G6" s="164"/>
      <c r="H6" s="164"/>
      <c r="I6" s="164"/>
      <c r="J6" s="164"/>
      <c r="K6" s="164"/>
      <c r="L6" s="164"/>
      <c r="M6" s="164"/>
      <c r="N6" s="164"/>
      <c r="O6" s="164"/>
      <c r="P6" s="164"/>
      <c r="Q6" s="164"/>
      <c r="R6" s="164"/>
      <c r="S6" s="164"/>
      <c r="T6" s="164"/>
    </row>
    <row r="7" spans="1:20" ht="14.5" x14ac:dyDescent="0.35">
      <c r="A7" s="440"/>
      <c r="B7" s="419"/>
      <c r="C7" s="445"/>
      <c r="D7" s="164"/>
      <c r="E7" s="164"/>
      <c r="F7" s="164"/>
      <c r="G7" s="164"/>
      <c r="H7" s="164"/>
      <c r="I7" s="164"/>
      <c r="J7" s="164"/>
      <c r="K7" s="164"/>
      <c r="L7" s="164"/>
      <c r="M7" s="164"/>
      <c r="N7" s="164"/>
      <c r="O7" s="164"/>
      <c r="P7" s="164"/>
      <c r="Q7" s="164"/>
      <c r="R7" s="164"/>
      <c r="S7" s="164"/>
      <c r="T7" s="164"/>
    </row>
    <row r="8" spans="1:20" ht="14.5" x14ac:dyDescent="0.35">
      <c r="A8" s="446" t="s">
        <v>248</v>
      </c>
      <c r="B8" s="422"/>
      <c r="C8" s="422"/>
      <c r="D8" s="164"/>
      <c r="E8" s="164"/>
      <c r="F8" s="164"/>
      <c r="G8" s="164"/>
      <c r="H8" s="164"/>
      <c r="I8" s="164"/>
      <c r="J8" s="164"/>
      <c r="K8" s="164"/>
      <c r="L8" s="164"/>
      <c r="M8" s="164"/>
      <c r="N8" s="164"/>
      <c r="O8" s="164"/>
      <c r="P8" s="164"/>
      <c r="Q8" s="164"/>
      <c r="R8" s="164"/>
      <c r="S8" s="164"/>
      <c r="T8" s="164"/>
    </row>
    <row r="9" spans="1:20" ht="14.5" x14ac:dyDescent="0.35">
      <c r="A9" s="391" t="s">
        <v>249</v>
      </c>
      <c r="B9" s="422"/>
      <c r="C9" s="422"/>
      <c r="D9" s="164"/>
      <c r="E9" s="164"/>
      <c r="F9" s="164"/>
      <c r="G9" s="164"/>
      <c r="H9" s="164"/>
      <c r="I9" s="164"/>
      <c r="J9" s="164"/>
      <c r="K9" s="164"/>
      <c r="L9" s="164"/>
      <c r="M9" s="164"/>
      <c r="N9" s="164"/>
      <c r="O9" s="164"/>
      <c r="P9" s="164"/>
      <c r="Q9" s="164"/>
      <c r="R9" s="164"/>
      <c r="S9" s="164"/>
      <c r="T9" s="164"/>
    </row>
    <row r="10" spans="1:20" ht="14.5" x14ac:dyDescent="0.35">
      <c r="A10" s="391" t="s">
        <v>250</v>
      </c>
      <c r="B10" s="422"/>
      <c r="C10" s="422"/>
      <c r="D10" s="164"/>
      <c r="E10" s="164"/>
      <c r="F10" s="164"/>
      <c r="G10" s="164"/>
      <c r="H10" s="164"/>
      <c r="I10" s="164"/>
      <c r="J10" s="164"/>
      <c r="K10" s="164"/>
      <c r="L10" s="164"/>
      <c r="M10" s="164"/>
      <c r="N10" s="164"/>
      <c r="O10" s="164"/>
      <c r="P10" s="164"/>
      <c r="Q10" s="164"/>
      <c r="R10" s="164"/>
      <c r="S10" s="164"/>
      <c r="T10" s="164"/>
    </row>
    <row r="11" spans="1:20" ht="14.5" x14ac:dyDescent="0.35">
      <c r="A11" s="391" t="s">
        <v>251</v>
      </c>
      <c r="B11" s="422"/>
      <c r="C11" s="422"/>
      <c r="D11" s="164"/>
      <c r="E11" s="164"/>
      <c r="F11" s="164"/>
      <c r="G11" s="164"/>
      <c r="H11" s="164"/>
      <c r="I11" s="164"/>
      <c r="J11" s="164"/>
      <c r="K11" s="164"/>
      <c r="L11" s="164"/>
      <c r="M11" s="164"/>
      <c r="N11" s="164"/>
      <c r="O11" s="164"/>
      <c r="P11" s="164"/>
      <c r="Q11" s="164"/>
      <c r="R11" s="164"/>
      <c r="S11" s="164"/>
      <c r="T11" s="164"/>
    </row>
    <row r="12" spans="1:20" ht="14.5" x14ac:dyDescent="0.35">
      <c r="A12" s="391"/>
      <c r="B12" s="422"/>
      <c r="C12" s="422"/>
      <c r="D12" s="164"/>
      <c r="E12" s="164"/>
      <c r="F12" s="164"/>
      <c r="G12" s="164"/>
      <c r="H12" s="164"/>
      <c r="I12" s="164"/>
      <c r="J12" s="164"/>
      <c r="K12" s="164"/>
      <c r="L12" s="164"/>
      <c r="M12" s="164"/>
      <c r="N12" s="164"/>
      <c r="O12" s="164"/>
      <c r="P12" s="164"/>
      <c r="Q12" s="164"/>
      <c r="R12" s="164"/>
      <c r="S12" s="164"/>
      <c r="T12" s="164"/>
    </row>
    <row r="13" spans="1:20" ht="14.5" x14ac:dyDescent="0.35">
      <c r="A13" s="447" t="str">
        <f>'9'!A11</f>
        <v>Total</v>
      </c>
      <c r="B13" s="448">
        <f>SUM(B8:B11)</f>
        <v>0</v>
      </c>
      <c r="C13" s="449">
        <f>SUM(C8:C11)</f>
        <v>0</v>
      </c>
      <c r="D13" s="164"/>
      <c r="E13" s="164"/>
      <c r="F13" s="164"/>
      <c r="G13" s="164"/>
      <c r="H13" s="164"/>
      <c r="I13" s="164"/>
      <c r="J13" s="164"/>
      <c r="K13" s="164"/>
      <c r="L13" s="164"/>
      <c r="M13" s="164"/>
      <c r="N13" s="164"/>
      <c r="O13" s="164"/>
      <c r="P13" s="164"/>
      <c r="Q13" s="164"/>
      <c r="R13" s="164"/>
      <c r="S13" s="164"/>
      <c r="T13" s="164"/>
    </row>
    <row r="14" spans="1:20" ht="14.5" x14ac:dyDescent="0.35">
      <c r="A14" s="450"/>
      <c r="B14" s="164"/>
      <c r="C14" s="164"/>
      <c r="D14" s="164"/>
      <c r="E14" s="164"/>
      <c r="F14" s="164"/>
      <c r="G14" s="164"/>
      <c r="H14" s="164"/>
      <c r="I14" s="164"/>
      <c r="J14" s="164"/>
      <c r="K14" s="164"/>
      <c r="L14" s="164"/>
      <c r="M14" s="164"/>
      <c r="N14" s="164"/>
      <c r="O14" s="164"/>
      <c r="P14" s="164"/>
      <c r="Q14" s="164"/>
      <c r="R14" s="164"/>
      <c r="S14" s="164"/>
      <c r="T14" s="164"/>
    </row>
    <row r="15" spans="1:20" ht="14.5" x14ac:dyDescent="0.35">
      <c r="A15" s="164"/>
      <c r="B15" s="399"/>
      <c r="C15" s="399"/>
      <c r="D15" s="164"/>
      <c r="E15" s="164"/>
      <c r="F15" s="164"/>
      <c r="G15" s="164"/>
      <c r="H15" s="164"/>
      <c r="I15" s="164"/>
      <c r="J15" s="164"/>
      <c r="K15" s="164"/>
      <c r="L15" s="164"/>
      <c r="M15" s="164"/>
      <c r="N15" s="164"/>
      <c r="O15" s="164"/>
      <c r="P15" s="164"/>
      <c r="Q15" s="164"/>
      <c r="R15" s="164"/>
      <c r="S15" s="164"/>
      <c r="T15" s="164"/>
    </row>
    <row r="16" spans="1:20" ht="14.5" x14ac:dyDescent="0.35">
      <c r="A16" s="164"/>
      <c r="B16" s="164"/>
      <c r="C16" s="164"/>
      <c r="D16" s="164"/>
      <c r="E16" s="164"/>
      <c r="F16" s="164"/>
      <c r="G16" s="164"/>
      <c r="H16" s="164"/>
      <c r="I16" s="164"/>
      <c r="J16" s="164"/>
      <c r="K16" s="164"/>
      <c r="L16" s="164"/>
      <c r="M16" s="164"/>
      <c r="N16" s="164"/>
      <c r="O16" s="164"/>
      <c r="P16" s="164"/>
      <c r="Q16" s="164"/>
      <c r="R16" s="164"/>
      <c r="S16" s="164"/>
      <c r="T16" s="164"/>
    </row>
    <row r="17" spans="1:20" ht="14.5" x14ac:dyDescent="0.35">
      <c r="A17" s="164"/>
      <c r="B17" s="164"/>
      <c r="C17" s="164"/>
      <c r="D17" s="164"/>
      <c r="E17" s="164"/>
      <c r="F17" s="164"/>
      <c r="G17" s="164"/>
      <c r="H17" s="164"/>
      <c r="I17" s="164"/>
      <c r="J17" s="164"/>
      <c r="K17" s="164"/>
      <c r="L17" s="164"/>
      <c r="M17" s="164"/>
      <c r="N17" s="164"/>
      <c r="O17" s="164"/>
      <c r="P17" s="164"/>
      <c r="Q17" s="164"/>
      <c r="R17" s="164"/>
      <c r="S17" s="164"/>
      <c r="T17" s="164"/>
    </row>
    <row r="18" spans="1:20" ht="14.5" x14ac:dyDescent="0.35">
      <c r="A18" s="164"/>
      <c r="B18" s="164"/>
      <c r="C18" s="164"/>
      <c r="D18" s="164"/>
      <c r="E18" s="164"/>
      <c r="F18" s="164"/>
      <c r="G18" s="164"/>
      <c r="H18" s="164"/>
      <c r="I18" s="164"/>
      <c r="J18" s="164"/>
      <c r="K18" s="164"/>
      <c r="L18" s="164"/>
      <c r="M18" s="164"/>
      <c r="N18" s="164"/>
      <c r="O18" s="164"/>
      <c r="P18" s="164"/>
      <c r="Q18" s="164"/>
      <c r="R18" s="164"/>
      <c r="S18" s="164"/>
      <c r="T18" s="164"/>
    </row>
    <row r="19" spans="1:20" ht="14.5" x14ac:dyDescent="0.35">
      <c r="A19" s="164"/>
      <c r="B19" s="164"/>
      <c r="C19" s="164"/>
      <c r="D19" s="164"/>
      <c r="E19" s="164"/>
      <c r="F19" s="164"/>
      <c r="G19" s="164"/>
      <c r="H19" s="164"/>
      <c r="I19" s="164"/>
      <c r="J19" s="164"/>
      <c r="K19" s="164"/>
      <c r="L19" s="164"/>
      <c r="M19" s="164"/>
      <c r="N19" s="164"/>
      <c r="O19" s="164"/>
      <c r="P19" s="164"/>
      <c r="Q19" s="164"/>
      <c r="R19" s="164"/>
      <c r="S19" s="164"/>
      <c r="T19" s="164"/>
    </row>
    <row r="20" spans="1:20" ht="14.5" x14ac:dyDescent="0.35">
      <c r="A20" s="164"/>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164"/>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row r="1003" spans="1:20"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row>
    <row r="1004" spans="1:20"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00D3-0B00-4AD1-B607-9D363763B860}">
  <dimension ref="A1:T1005"/>
  <sheetViews>
    <sheetView showGridLines="0" view="pageBreakPreview" zoomScaleNormal="100" zoomScaleSheetLayoutView="100" workbookViewId="0">
      <selection activeCell="A54" sqref="A54"/>
    </sheetView>
  </sheetViews>
  <sheetFormatPr defaultColWidth="14.453125" defaultRowHeight="15" customHeight="1" x14ac:dyDescent="0.35"/>
  <cols>
    <col min="1" max="1" width="85.81640625" style="382" customWidth="1"/>
    <col min="2" max="2" width="18.6328125" style="382" customWidth="1"/>
    <col min="3" max="3" width="16.453125" style="382" bestFit="1" customWidth="1"/>
    <col min="4" max="4" width="13.81640625" style="382" customWidth="1"/>
    <col min="5" max="20" width="9.1796875" style="382" customWidth="1"/>
    <col min="21" max="16384" width="14.453125" style="382"/>
  </cols>
  <sheetData>
    <row r="1" spans="1:20"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4.5" x14ac:dyDescent="0.35">
      <c r="A2" s="163" t="str">
        <f>'9'!A2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4.5" x14ac:dyDescent="0.35">
      <c r="A3" s="164"/>
      <c r="B3" s="164"/>
      <c r="C3" s="164"/>
      <c r="D3" s="164"/>
      <c r="E3" s="164"/>
      <c r="F3" s="164"/>
      <c r="G3" s="164"/>
      <c r="H3" s="164"/>
      <c r="I3" s="164"/>
      <c r="J3" s="164"/>
      <c r="K3" s="164"/>
      <c r="L3" s="164"/>
      <c r="M3" s="164"/>
      <c r="N3" s="164"/>
      <c r="O3" s="164"/>
      <c r="P3" s="164"/>
      <c r="Q3" s="164"/>
      <c r="R3" s="164"/>
      <c r="S3" s="164"/>
      <c r="T3" s="164"/>
    </row>
    <row r="4" spans="1:20" ht="14.5" x14ac:dyDescent="0.35">
      <c r="A4" s="285" t="s">
        <v>252</v>
      </c>
      <c r="B4" s="164"/>
      <c r="C4" s="164"/>
      <c r="D4" s="164"/>
      <c r="E4" s="164"/>
      <c r="F4" s="164"/>
      <c r="G4" s="164"/>
      <c r="H4" s="164"/>
      <c r="I4" s="164"/>
      <c r="J4" s="164"/>
      <c r="K4" s="164"/>
      <c r="L4" s="164"/>
      <c r="M4" s="164"/>
      <c r="N4" s="164"/>
      <c r="O4" s="164"/>
      <c r="P4" s="164"/>
      <c r="Q4" s="164"/>
      <c r="R4" s="164"/>
      <c r="S4" s="164"/>
      <c r="T4" s="164"/>
    </row>
    <row r="5" spans="1:20" ht="14.5" x14ac:dyDescent="0.35">
      <c r="A5" s="285"/>
      <c r="B5" s="164"/>
      <c r="C5" s="412" t="str">
        <f>'10'!C5</f>
        <v>( Amt in Rs.)</v>
      </c>
      <c r="D5" s="164"/>
      <c r="E5" s="164"/>
      <c r="F5" s="164"/>
      <c r="G5" s="164"/>
      <c r="H5" s="164"/>
      <c r="I5" s="164"/>
      <c r="J5" s="164"/>
      <c r="K5" s="164"/>
      <c r="L5" s="164"/>
      <c r="M5" s="164"/>
      <c r="N5" s="164"/>
      <c r="O5" s="164"/>
      <c r="P5" s="164"/>
      <c r="Q5" s="164"/>
      <c r="R5" s="164"/>
      <c r="S5" s="164"/>
      <c r="T5" s="164"/>
    </row>
    <row r="6" spans="1:20" ht="38.25" customHeight="1" x14ac:dyDescent="0.35">
      <c r="A6" s="413" t="s">
        <v>3</v>
      </c>
      <c r="B6" s="414" t="str">
        <f>'10'!B6</f>
        <v>As at 
March 31, 2026</v>
      </c>
      <c r="C6" s="414" t="str">
        <f>'10'!C6</f>
        <v>As at 
March 31, 2025</v>
      </c>
      <c r="D6" s="164"/>
      <c r="E6" s="164"/>
      <c r="F6" s="164"/>
      <c r="G6" s="164"/>
      <c r="H6" s="164"/>
      <c r="I6" s="164"/>
      <c r="J6" s="164"/>
      <c r="K6" s="164"/>
      <c r="L6" s="164"/>
      <c r="M6" s="164"/>
      <c r="N6" s="164"/>
      <c r="O6" s="164"/>
      <c r="P6" s="164"/>
      <c r="Q6" s="164"/>
      <c r="R6" s="164"/>
      <c r="S6" s="164"/>
      <c r="T6" s="164"/>
    </row>
    <row r="7" spans="1:20" ht="14.5" x14ac:dyDescent="0.35">
      <c r="A7" s="440"/>
      <c r="B7" s="419"/>
      <c r="C7" s="445"/>
      <c r="D7" s="164"/>
      <c r="E7" s="164"/>
      <c r="F7" s="164"/>
      <c r="G7" s="164"/>
      <c r="H7" s="164"/>
      <c r="I7" s="164"/>
      <c r="J7" s="164"/>
      <c r="K7" s="164"/>
      <c r="L7" s="164"/>
      <c r="M7" s="164"/>
      <c r="N7" s="164"/>
      <c r="O7" s="164"/>
      <c r="P7" s="164"/>
      <c r="Q7" s="164"/>
      <c r="R7" s="164"/>
      <c r="S7" s="164"/>
      <c r="T7" s="164"/>
    </row>
    <row r="8" spans="1:20" s="388" customFormat="1" ht="14.5" x14ac:dyDescent="0.35">
      <c r="A8" s="415" t="s">
        <v>253</v>
      </c>
      <c r="B8" s="421"/>
      <c r="C8" s="421"/>
      <c r="D8" s="171"/>
      <c r="E8" s="171"/>
      <c r="F8" s="171"/>
      <c r="G8" s="171"/>
      <c r="H8" s="171"/>
      <c r="I8" s="171"/>
      <c r="J8" s="171"/>
      <c r="K8" s="171"/>
      <c r="L8" s="171"/>
      <c r="M8" s="171"/>
      <c r="N8" s="171"/>
      <c r="O8" s="171"/>
      <c r="P8" s="171"/>
      <c r="Q8" s="171"/>
      <c r="R8" s="171"/>
      <c r="S8" s="171"/>
      <c r="T8" s="171"/>
    </row>
    <row r="9" spans="1:20" ht="14.5" x14ac:dyDescent="0.35">
      <c r="A9" s="391" t="s">
        <v>254</v>
      </c>
      <c r="B9" s="421"/>
      <c r="C9" s="422"/>
      <c r="D9" s="399"/>
      <c r="E9" s="164"/>
      <c r="F9" s="164"/>
      <c r="G9" s="164"/>
      <c r="H9" s="164"/>
      <c r="I9" s="164"/>
      <c r="J9" s="164"/>
      <c r="K9" s="164"/>
      <c r="L9" s="164"/>
      <c r="M9" s="164"/>
      <c r="N9" s="164"/>
      <c r="O9" s="164"/>
      <c r="P9" s="164"/>
      <c r="Q9" s="164"/>
      <c r="R9" s="164"/>
      <c r="S9" s="164"/>
      <c r="T9" s="164"/>
    </row>
    <row r="10" spans="1:20" ht="14.5" x14ac:dyDescent="0.35">
      <c r="A10" s="391" t="s">
        <v>255</v>
      </c>
      <c r="B10" s="421"/>
      <c r="C10" s="422"/>
      <c r="D10" s="164"/>
      <c r="E10" s="164"/>
      <c r="F10" s="164"/>
      <c r="G10" s="164"/>
      <c r="H10" s="164"/>
      <c r="I10" s="164"/>
      <c r="J10" s="164"/>
      <c r="K10" s="164"/>
      <c r="L10" s="164"/>
      <c r="M10" s="164"/>
      <c r="N10" s="164"/>
      <c r="O10" s="164"/>
      <c r="P10" s="164"/>
      <c r="Q10" s="164"/>
      <c r="R10" s="164"/>
      <c r="S10" s="164"/>
      <c r="T10" s="164"/>
    </row>
    <row r="11" spans="1:20" ht="14.5" x14ac:dyDescent="0.35">
      <c r="A11" s="391" t="s">
        <v>256</v>
      </c>
      <c r="B11" s="421"/>
      <c r="C11" s="422"/>
      <c r="D11" s="164"/>
      <c r="E11" s="164"/>
      <c r="F11" s="164"/>
      <c r="G11" s="164"/>
      <c r="H11" s="164"/>
      <c r="I11" s="164"/>
      <c r="J11" s="164"/>
      <c r="K11" s="164"/>
      <c r="L11" s="164"/>
      <c r="M11" s="164"/>
      <c r="N11" s="164"/>
      <c r="O11" s="164"/>
      <c r="P11" s="164"/>
      <c r="Q11" s="164"/>
      <c r="R11" s="164"/>
      <c r="S11" s="164"/>
      <c r="T11" s="164"/>
    </row>
    <row r="12" spans="1:20" ht="14.5" x14ac:dyDescent="0.35">
      <c r="A12" s="391" t="s">
        <v>257</v>
      </c>
      <c r="B12" s="421"/>
      <c r="C12" s="422"/>
      <c r="D12" s="164"/>
      <c r="E12" s="164"/>
      <c r="F12" s="164"/>
      <c r="G12" s="164"/>
      <c r="H12" s="164"/>
      <c r="I12" s="164"/>
      <c r="J12" s="164"/>
      <c r="K12" s="164"/>
      <c r="L12" s="164"/>
      <c r="M12" s="164"/>
      <c r="N12" s="164"/>
      <c r="O12" s="164"/>
      <c r="P12" s="164"/>
      <c r="Q12" s="164"/>
      <c r="R12" s="164"/>
      <c r="S12" s="164"/>
      <c r="T12" s="164"/>
    </row>
    <row r="13" spans="1:20" ht="14.5" x14ac:dyDescent="0.35">
      <c r="A13" s="391" t="s">
        <v>258</v>
      </c>
      <c r="B13" s="421"/>
      <c r="C13" s="422"/>
      <c r="D13" s="164"/>
      <c r="E13" s="164"/>
      <c r="F13" s="164"/>
      <c r="G13" s="164"/>
      <c r="H13" s="164"/>
      <c r="I13" s="164"/>
      <c r="J13" s="164"/>
      <c r="K13" s="164"/>
      <c r="L13" s="164"/>
      <c r="M13" s="164"/>
      <c r="N13" s="164"/>
      <c r="O13" s="164"/>
      <c r="P13" s="164"/>
      <c r="Q13" s="164"/>
      <c r="R13" s="164"/>
      <c r="S13" s="164"/>
      <c r="T13" s="164"/>
    </row>
    <row r="14" spans="1:20" ht="14.5" x14ac:dyDescent="0.35">
      <c r="A14" s="391" t="s">
        <v>259</v>
      </c>
      <c r="B14" s="421"/>
      <c r="C14" s="422"/>
      <c r="D14" s="164"/>
      <c r="E14" s="164"/>
      <c r="F14" s="164"/>
      <c r="G14" s="164"/>
      <c r="H14" s="164"/>
      <c r="I14" s="164"/>
      <c r="J14" s="164"/>
      <c r="K14" s="164"/>
      <c r="L14" s="164"/>
      <c r="M14" s="164"/>
      <c r="N14" s="164"/>
      <c r="O14" s="164"/>
      <c r="P14" s="164"/>
      <c r="Q14" s="164"/>
      <c r="R14" s="164"/>
      <c r="S14" s="164"/>
      <c r="T14" s="164"/>
    </row>
    <row r="15" spans="1:20" ht="14.5" x14ac:dyDescent="0.35">
      <c r="A15" s="391" t="s">
        <v>260</v>
      </c>
      <c r="B15" s="421"/>
      <c r="C15" s="422"/>
      <c r="D15" s="164"/>
      <c r="E15" s="164"/>
      <c r="F15" s="164"/>
      <c r="G15" s="164"/>
      <c r="H15" s="164"/>
      <c r="I15" s="164"/>
      <c r="J15" s="164"/>
      <c r="K15" s="164"/>
      <c r="L15" s="164"/>
      <c r="M15" s="164"/>
      <c r="N15" s="164"/>
      <c r="O15" s="164"/>
      <c r="P15" s="164"/>
      <c r="Q15" s="164"/>
      <c r="R15" s="164"/>
      <c r="S15" s="164"/>
      <c r="T15" s="164"/>
    </row>
    <row r="16" spans="1:20" ht="14.5" x14ac:dyDescent="0.35">
      <c r="A16" s="391"/>
      <c r="B16" s="422"/>
      <c r="C16" s="422"/>
      <c r="D16" s="164"/>
      <c r="E16" s="164"/>
      <c r="F16" s="164"/>
      <c r="G16" s="164"/>
      <c r="H16" s="164"/>
      <c r="I16" s="164"/>
      <c r="J16" s="164"/>
      <c r="K16" s="164"/>
      <c r="L16" s="164"/>
      <c r="M16" s="164"/>
      <c r="N16" s="164"/>
      <c r="O16" s="164"/>
      <c r="P16" s="164"/>
      <c r="Q16" s="164"/>
      <c r="R16" s="164"/>
      <c r="S16" s="164"/>
      <c r="T16" s="164"/>
    </row>
    <row r="17" spans="1:20" ht="14.5" x14ac:dyDescent="0.35">
      <c r="A17" s="447" t="str">
        <f>'10'!A13</f>
        <v>Total</v>
      </c>
      <c r="B17" s="451">
        <f>SUM(B8:B15)</f>
        <v>0</v>
      </c>
      <c r="C17" s="452">
        <f>SUM(C8:C15)</f>
        <v>0</v>
      </c>
      <c r="D17" s="164"/>
      <c r="E17" s="164"/>
      <c r="F17" s="164"/>
      <c r="G17" s="164"/>
      <c r="H17" s="164"/>
      <c r="I17" s="164"/>
      <c r="J17" s="164"/>
      <c r="K17" s="164"/>
      <c r="L17" s="164"/>
      <c r="M17" s="164"/>
      <c r="N17" s="164"/>
      <c r="O17" s="164"/>
      <c r="P17" s="164"/>
      <c r="Q17" s="164"/>
      <c r="R17" s="164"/>
      <c r="S17" s="164"/>
      <c r="T17" s="164"/>
    </row>
    <row r="18" spans="1:20" ht="14.5" x14ac:dyDescent="0.35">
      <c r="A18" s="450"/>
      <c r="B18" s="453">
        <f>B17-B14-B10</f>
        <v>0</v>
      </c>
      <c r="C18" s="164"/>
      <c r="D18" s="164"/>
      <c r="E18" s="164"/>
      <c r="F18" s="164"/>
      <c r="G18" s="164"/>
      <c r="H18" s="164"/>
      <c r="I18" s="164"/>
      <c r="J18" s="164"/>
      <c r="K18" s="164"/>
      <c r="L18" s="164"/>
      <c r="M18" s="164"/>
      <c r="N18" s="164"/>
      <c r="O18" s="164"/>
      <c r="P18" s="164"/>
      <c r="Q18" s="164"/>
      <c r="R18" s="164"/>
      <c r="S18" s="164"/>
      <c r="T18" s="164"/>
    </row>
    <row r="19" spans="1:20" ht="14.5" x14ac:dyDescent="0.35">
      <c r="A19" s="285"/>
      <c r="B19" s="399"/>
      <c r="C19" s="399"/>
      <c r="D19" s="164"/>
      <c r="E19" s="164"/>
      <c r="F19" s="164"/>
      <c r="G19" s="164"/>
      <c r="H19" s="164"/>
      <c r="I19" s="164"/>
      <c r="J19" s="164"/>
      <c r="K19" s="164"/>
      <c r="L19" s="164"/>
      <c r="M19" s="164"/>
      <c r="N19" s="164"/>
      <c r="O19" s="164"/>
      <c r="P19" s="164"/>
      <c r="Q19" s="164"/>
      <c r="R19" s="164"/>
      <c r="S19" s="164"/>
      <c r="T19" s="164"/>
    </row>
    <row r="20" spans="1:20" ht="14.5" x14ac:dyDescent="0.35">
      <c r="A20" s="164"/>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164"/>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row r="1003" spans="1:20"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row>
    <row r="1004" spans="1:20"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row>
    <row r="1005" spans="1:20"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c r="T1005"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09BC8-27B1-4C7D-B878-8E50BD7CEEDA}">
  <sheetPr>
    <tabColor rgb="FFFFFF00"/>
  </sheetPr>
  <dimension ref="A1:T1021"/>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3" width="20.81640625" style="382" customWidth="1"/>
    <col min="4" max="4" width="9.1796875" style="382" customWidth="1"/>
    <col min="5" max="5" width="15.1796875" style="382" bestFit="1" customWidth="1"/>
    <col min="6" max="20" width="9.1796875" style="382" customWidth="1"/>
    <col min="21" max="16384" width="14.453125" style="382"/>
  </cols>
  <sheetData>
    <row r="1" spans="1:20"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4.5" x14ac:dyDescent="0.35">
      <c r="A2" s="163" t="str">
        <f>'11'!A2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4.5" x14ac:dyDescent="0.35">
      <c r="A3" s="164"/>
      <c r="B3" s="164"/>
      <c r="C3" s="164"/>
      <c r="D3" s="164"/>
      <c r="E3" s="164"/>
      <c r="F3" s="164"/>
      <c r="G3" s="164"/>
      <c r="H3" s="164"/>
      <c r="I3" s="164"/>
      <c r="J3" s="164"/>
      <c r="K3" s="164"/>
      <c r="L3" s="164"/>
      <c r="M3" s="164"/>
      <c r="N3" s="164"/>
      <c r="O3" s="164"/>
      <c r="P3" s="164"/>
      <c r="Q3" s="164"/>
      <c r="R3" s="164"/>
      <c r="S3" s="164"/>
      <c r="T3" s="164"/>
    </row>
    <row r="4" spans="1:20" ht="14.5" x14ac:dyDescent="0.35">
      <c r="A4" s="163" t="s">
        <v>261</v>
      </c>
      <c r="B4" s="164"/>
      <c r="C4" s="164"/>
      <c r="D4" s="164"/>
      <c r="E4" s="164"/>
      <c r="F4" s="164"/>
      <c r="G4" s="164"/>
      <c r="H4" s="164"/>
      <c r="I4" s="164"/>
      <c r="J4" s="164"/>
      <c r="K4" s="164"/>
      <c r="L4" s="164"/>
      <c r="M4" s="164"/>
      <c r="N4" s="164"/>
      <c r="O4" s="164"/>
      <c r="P4" s="164"/>
      <c r="Q4" s="164"/>
      <c r="R4" s="164"/>
      <c r="S4" s="164"/>
      <c r="T4" s="164"/>
    </row>
    <row r="5" spans="1:20" ht="14.5" x14ac:dyDescent="0.35">
      <c r="A5" s="163" t="s">
        <v>262</v>
      </c>
      <c r="B5" s="164"/>
      <c r="C5" s="164"/>
      <c r="D5" s="164"/>
      <c r="E5" s="164"/>
      <c r="F5" s="164"/>
      <c r="G5" s="164"/>
      <c r="H5" s="164"/>
      <c r="I5" s="164"/>
      <c r="J5" s="164"/>
      <c r="K5" s="164"/>
      <c r="L5" s="164"/>
      <c r="M5" s="164"/>
      <c r="N5" s="164"/>
      <c r="O5" s="164"/>
      <c r="P5" s="164"/>
      <c r="Q5" s="164"/>
      <c r="R5" s="164"/>
      <c r="S5" s="164"/>
      <c r="T5" s="164"/>
    </row>
    <row r="6" spans="1:20" s="388" customFormat="1" ht="29" x14ac:dyDescent="0.35">
      <c r="A6" s="454" t="s">
        <v>3</v>
      </c>
      <c r="B6" s="455" t="str">
        <f>'11'!B6</f>
        <v>As at 
March 31, 2026</v>
      </c>
      <c r="C6" s="455" t="str">
        <f>'11'!C6</f>
        <v>As at 
March 31, 2025</v>
      </c>
      <c r="D6" s="171"/>
      <c r="E6" s="171"/>
      <c r="F6" s="171"/>
      <c r="G6" s="171"/>
      <c r="H6" s="171"/>
      <c r="I6" s="171"/>
      <c r="J6" s="171"/>
      <c r="K6" s="171"/>
      <c r="L6" s="171"/>
      <c r="M6" s="171"/>
      <c r="N6" s="171"/>
      <c r="O6" s="171"/>
      <c r="P6" s="171"/>
      <c r="Q6" s="171"/>
      <c r="R6" s="171"/>
      <c r="S6" s="171"/>
      <c r="T6" s="171"/>
    </row>
    <row r="7" spans="1:20" ht="14.5" x14ac:dyDescent="0.35">
      <c r="A7" s="456"/>
      <c r="B7" s="457"/>
      <c r="C7" s="457"/>
      <c r="D7" s="164"/>
      <c r="E7" s="164"/>
      <c r="F7" s="164"/>
      <c r="G7" s="164"/>
      <c r="H7" s="164"/>
      <c r="I7" s="164"/>
      <c r="J7" s="164"/>
      <c r="K7" s="164"/>
      <c r="L7" s="164"/>
      <c r="M7" s="164"/>
      <c r="N7" s="164"/>
      <c r="O7" s="164"/>
      <c r="P7" s="164"/>
      <c r="Q7" s="164"/>
      <c r="R7" s="164"/>
      <c r="S7" s="164"/>
      <c r="T7" s="164"/>
    </row>
    <row r="8" spans="1:20" ht="14.5" x14ac:dyDescent="0.35">
      <c r="A8" s="458" t="s">
        <v>263</v>
      </c>
      <c r="B8" s="459"/>
      <c r="C8" s="459"/>
      <c r="D8" s="164"/>
      <c r="E8" s="164"/>
      <c r="F8" s="164"/>
      <c r="G8" s="164"/>
      <c r="H8" s="164"/>
      <c r="I8" s="164"/>
      <c r="J8" s="164"/>
      <c r="K8" s="164"/>
      <c r="L8" s="164"/>
      <c r="M8" s="164"/>
      <c r="N8" s="164"/>
      <c r="O8" s="164"/>
      <c r="P8" s="164"/>
      <c r="Q8" s="164"/>
      <c r="R8" s="164"/>
      <c r="S8" s="164"/>
      <c r="T8" s="164"/>
    </row>
    <row r="9" spans="1:20" ht="14.5" x14ac:dyDescent="0.35">
      <c r="A9" s="460" t="s">
        <v>264</v>
      </c>
      <c r="B9" s="461"/>
      <c r="C9" s="462"/>
      <c r="D9" s="164"/>
      <c r="E9" s="164"/>
      <c r="F9" s="164"/>
      <c r="G9" s="164"/>
      <c r="H9" s="164"/>
      <c r="I9" s="164"/>
      <c r="J9" s="164"/>
      <c r="K9" s="164"/>
      <c r="L9" s="164"/>
      <c r="M9" s="164"/>
      <c r="N9" s="164"/>
      <c r="O9" s="164"/>
      <c r="P9" s="164"/>
      <c r="Q9" s="164"/>
      <c r="R9" s="164"/>
      <c r="S9" s="164"/>
      <c r="T9" s="164"/>
    </row>
    <row r="10" spans="1:20" ht="14.5" x14ac:dyDescent="0.35">
      <c r="A10" s="460"/>
      <c r="B10" s="463"/>
      <c r="C10" s="462"/>
      <c r="D10" s="164"/>
      <c r="E10" s="164"/>
      <c r="F10" s="164"/>
      <c r="G10" s="164"/>
      <c r="H10" s="164"/>
      <c r="I10" s="164"/>
      <c r="J10" s="164"/>
      <c r="K10" s="164"/>
      <c r="L10" s="164"/>
      <c r="M10" s="164"/>
      <c r="N10" s="164"/>
      <c r="O10" s="164"/>
      <c r="P10" s="164"/>
      <c r="Q10" s="164"/>
      <c r="R10" s="164"/>
      <c r="S10" s="164"/>
      <c r="T10" s="164"/>
    </row>
    <row r="11" spans="1:20" ht="14.5" x14ac:dyDescent="0.35">
      <c r="A11" s="460"/>
      <c r="B11" s="463"/>
      <c r="C11" s="462"/>
      <c r="D11" s="164"/>
      <c r="E11" s="164"/>
      <c r="F11" s="164"/>
      <c r="G11" s="164"/>
      <c r="H11" s="164"/>
      <c r="I11" s="164"/>
      <c r="J11" s="164"/>
      <c r="K11" s="164"/>
      <c r="L11" s="164"/>
      <c r="M11" s="164"/>
      <c r="N11" s="164"/>
      <c r="O11" s="164"/>
      <c r="P11" s="164"/>
      <c r="Q11" s="164"/>
      <c r="R11" s="164"/>
      <c r="S11" s="164"/>
      <c r="T11" s="164"/>
    </row>
    <row r="12" spans="1:20" ht="14.5" x14ac:dyDescent="0.35">
      <c r="A12" s="464" t="s">
        <v>265</v>
      </c>
      <c r="B12" s="462"/>
      <c r="C12" s="462"/>
      <c r="D12" s="164"/>
      <c r="E12" s="164"/>
      <c r="F12" s="164"/>
      <c r="G12" s="164"/>
      <c r="H12" s="164"/>
      <c r="I12" s="164"/>
      <c r="J12" s="164"/>
      <c r="K12" s="164"/>
      <c r="L12" s="164"/>
      <c r="M12" s="164"/>
      <c r="N12" s="164"/>
      <c r="O12" s="164"/>
      <c r="P12" s="164"/>
      <c r="Q12" s="164"/>
      <c r="R12" s="164"/>
      <c r="S12" s="164"/>
      <c r="T12" s="164"/>
    </row>
    <row r="13" spans="1:20" ht="14.5" x14ac:dyDescent="0.35">
      <c r="A13" s="460" t="s">
        <v>266</v>
      </c>
      <c r="B13" s="462"/>
      <c r="C13" s="462"/>
      <c r="D13" s="164"/>
      <c r="E13" s="164"/>
      <c r="F13" s="164"/>
      <c r="G13" s="164"/>
      <c r="H13" s="164"/>
      <c r="I13" s="164"/>
      <c r="J13" s="164"/>
      <c r="K13" s="164"/>
      <c r="L13" s="164"/>
      <c r="M13" s="164"/>
      <c r="N13" s="164"/>
      <c r="O13" s="164"/>
      <c r="P13" s="164"/>
      <c r="Q13" s="164"/>
      <c r="R13" s="164"/>
      <c r="S13" s="164"/>
      <c r="T13" s="164"/>
    </row>
    <row r="14" spans="1:20" ht="14.5" x14ac:dyDescent="0.35">
      <c r="A14" s="460" t="s">
        <v>267</v>
      </c>
      <c r="B14" s="462"/>
      <c r="C14" s="462"/>
      <c r="D14" s="164"/>
      <c r="E14" s="164"/>
      <c r="F14" s="164"/>
      <c r="G14" s="164"/>
      <c r="H14" s="164"/>
      <c r="I14" s="164"/>
      <c r="J14" s="164"/>
      <c r="K14" s="164"/>
      <c r="L14" s="164"/>
      <c r="M14" s="164"/>
      <c r="N14" s="164"/>
      <c r="O14" s="164"/>
      <c r="P14" s="164"/>
      <c r="Q14" s="164"/>
      <c r="R14" s="164"/>
      <c r="S14" s="164"/>
      <c r="T14" s="164"/>
    </row>
    <row r="15" spans="1:20" ht="14.5" x14ac:dyDescent="0.35">
      <c r="A15" s="465" t="s">
        <v>268</v>
      </c>
      <c r="B15" s="466"/>
      <c r="C15" s="466"/>
      <c r="D15" s="164"/>
      <c r="E15" s="164"/>
      <c r="F15" s="164"/>
      <c r="G15" s="164"/>
      <c r="H15" s="164"/>
      <c r="I15" s="164"/>
      <c r="J15" s="164"/>
      <c r="K15" s="164"/>
      <c r="L15" s="164"/>
      <c r="M15" s="164"/>
      <c r="N15" s="164"/>
      <c r="O15" s="164"/>
      <c r="P15" s="164"/>
      <c r="Q15" s="164"/>
      <c r="R15" s="164"/>
      <c r="S15" s="164"/>
      <c r="T15" s="164"/>
    </row>
    <row r="16" spans="1:20" ht="14.5" x14ac:dyDescent="0.35">
      <c r="A16" s="467" t="s">
        <v>196</v>
      </c>
      <c r="B16" s="468">
        <f>SUM(B12:B15)</f>
        <v>0</v>
      </c>
      <c r="C16" s="468">
        <f>SUM(C12:C15)</f>
        <v>0</v>
      </c>
      <c r="D16" s="164"/>
      <c r="E16" s="164"/>
      <c r="F16" s="164"/>
      <c r="G16" s="164"/>
      <c r="H16" s="164"/>
      <c r="I16" s="164"/>
      <c r="J16" s="164"/>
      <c r="K16" s="164"/>
      <c r="L16" s="164"/>
      <c r="M16" s="164"/>
      <c r="N16" s="164"/>
      <c r="O16" s="164"/>
      <c r="P16" s="164"/>
      <c r="Q16" s="164"/>
      <c r="R16" s="164"/>
      <c r="S16" s="164"/>
      <c r="T16" s="164"/>
    </row>
    <row r="17" spans="1:20" ht="14.5" x14ac:dyDescent="0.35">
      <c r="A17" s="469"/>
      <c r="B17" s="399"/>
      <c r="C17" s="399"/>
      <c r="D17" s="164"/>
      <c r="E17" s="164"/>
      <c r="F17" s="164"/>
      <c r="G17" s="164"/>
      <c r="H17" s="164"/>
      <c r="I17" s="164"/>
      <c r="J17" s="164"/>
      <c r="K17" s="164"/>
      <c r="L17" s="164"/>
      <c r="M17" s="164"/>
      <c r="N17" s="164"/>
      <c r="O17" s="164"/>
      <c r="P17" s="164"/>
      <c r="Q17" s="164"/>
      <c r="R17" s="164"/>
      <c r="S17" s="164"/>
      <c r="T17" s="164"/>
    </row>
    <row r="18" spans="1:20" ht="14.5" x14ac:dyDescent="0.35">
      <c r="A18" s="450"/>
      <c r="B18" s="164"/>
      <c r="C18" s="164"/>
      <c r="D18" s="164"/>
      <c r="E18" s="164"/>
      <c r="F18" s="164"/>
      <c r="G18" s="164"/>
      <c r="H18" s="164"/>
      <c r="I18" s="164"/>
      <c r="J18" s="164"/>
      <c r="K18" s="164"/>
      <c r="L18" s="164"/>
      <c r="M18" s="164"/>
      <c r="N18" s="164"/>
      <c r="O18" s="164"/>
      <c r="P18" s="164"/>
      <c r="Q18" s="164"/>
      <c r="R18" s="164"/>
      <c r="S18" s="164"/>
      <c r="T18" s="164"/>
    </row>
    <row r="19" spans="1:20" ht="14.5" x14ac:dyDescent="0.35">
      <c r="A19" s="163" t="s">
        <v>269</v>
      </c>
      <c r="B19" s="164"/>
      <c r="C19" s="164"/>
      <c r="D19" s="164"/>
      <c r="E19" s="164"/>
      <c r="F19" s="164"/>
      <c r="G19" s="164"/>
      <c r="H19" s="164"/>
      <c r="I19" s="164"/>
      <c r="J19" s="164"/>
      <c r="K19" s="164"/>
      <c r="L19" s="164"/>
      <c r="M19" s="164"/>
      <c r="N19" s="164"/>
      <c r="O19" s="164"/>
      <c r="P19" s="164"/>
      <c r="Q19" s="164"/>
      <c r="R19" s="164"/>
      <c r="S19" s="164"/>
      <c r="T19" s="164"/>
    </row>
    <row r="20" spans="1:20" ht="14.5" x14ac:dyDescent="0.35">
      <c r="A20" s="450"/>
      <c r="B20" s="164"/>
      <c r="C20" s="164"/>
      <c r="D20" s="164"/>
      <c r="E20" s="164"/>
      <c r="F20" s="164"/>
      <c r="G20" s="164"/>
      <c r="H20" s="164"/>
      <c r="I20" s="164"/>
      <c r="J20" s="164"/>
      <c r="K20" s="164"/>
      <c r="L20" s="164"/>
      <c r="M20" s="164"/>
      <c r="N20" s="164"/>
      <c r="O20" s="164"/>
      <c r="P20" s="164"/>
      <c r="Q20" s="164"/>
      <c r="R20" s="164"/>
      <c r="S20" s="164"/>
      <c r="T20" s="164"/>
    </row>
    <row r="21" spans="1:20" ht="29" x14ac:dyDescent="0.35">
      <c r="A21" s="470" t="s">
        <v>3</v>
      </c>
      <c r="B21" s="471" t="str">
        <f>B6</f>
        <v>As at 
March 31, 2026</v>
      </c>
      <c r="C21" s="472" t="str">
        <f>C6</f>
        <v>As at 
March 31, 2025</v>
      </c>
      <c r="D21" s="164"/>
      <c r="E21" s="164"/>
      <c r="F21" s="164"/>
      <c r="G21" s="164"/>
      <c r="H21" s="164"/>
      <c r="I21" s="164"/>
      <c r="J21" s="164"/>
      <c r="K21" s="164"/>
      <c r="L21" s="164"/>
      <c r="M21" s="164"/>
      <c r="N21" s="164"/>
      <c r="O21" s="164"/>
      <c r="P21" s="164"/>
      <c r="Q21" s="164"/>
      <c r="R21" s="164"/>
      <c r="S21" s="164"/>
      <c r="T21" s="164"/>
    </row>
    <row r="22" spans="1:20" ht="14.5" x14ac:dyDescent="0.35">
      <c r="A22" s="473" t="s">
        <v>270</v>
      </c>
      <c r="B22" s="474"/>
      <c r="C22" s="475"/>
      <c r="D22" s="164"/>
      <c r="E22" s="164"/>
      <c r="F22" s="164"/>
      <c r="G22" s="164"/>
      <c r="H22" s="164"/>
      <c r="I22" s="164"/>
      <c r="J22" s="164"/>
      <c r="K22" s="164"/>
      <c r="L22" s="164"/>
      <c r="M22" s="164"/>
      <c r="N22" s="164"/>
      <c r="O22" s="164"/>
      <c r="P22" s="164"/>
      <c r="Q22" s="164"/>
      <c r="R22" s="164"/>
      <c r="S22" s="164"/>
      <c r="T22" s="164"/>
    </row>
    <row r="23" spans="1:20" ht="14.5" x14ac:dyDescent="0.35">
      <c r="A23" s="476" t="s">
        <v>271</v>
      </c>
      <c r="B23" s="477">
        <f>C26</f>
        <v>0</v>
      </c>
      <c r="C23" s="478"/>
      <c r="D23" s="164"/>
      <c r="E23" s="164"/>
      <c r="F23" s="164"/>
      <c r="G23" s="164"/>
      <c r="H23" s="164"/>
      <c r="I23" s="164"/>
      <c r="J23" s="164"/>
      <c r="K23" s="164"/>
      <c r="L23" s="164"/>
      <c r="M23" s="164"/>
      <c r="N23" s="164"/>
      <c r="O23" s="164"/>
      <c r="P23" s="164"/>
      <c r="Q23" s="164"/>
      <c r="R23" s="164"/>
      <c r="S23" s="164"/>
      <c r="T23" s="164"/>
    </row>
    <row r="24" spans="1:20" ht="14.5" x14ac:dyDescent="0.35">
      <c r="A24" s="476" t="s">
        <v>272</v>
      </c>
      <c r="B24" s="479"/>
      <c r="C24" s="480"/>
      <c r="D24" s="164"/>
      <c r="E24" s="164"/>
      <c r="F24" s="164"/>
      <c r="G24" s="164"/>
      <c r="H24" s="164"/>
      <c r="I24" s="164"/>
      <c r="J24" s="164"/>
      <c r="K24" s="164"/>
      <c r="L24" s="164"/>
      <c r="M24" s="164"/>
      <c r="N24" s="164"/>
      <c r="O24" s="164"/>
      <c r="P24" s="164"/>
      <c r="Q24" s="164"/>
      <c r="R24" s="164"/>
      <c r="S24" s="164"/>
      <c r="T24" s="164"/>
    </row>
    <row r="25" spans="1:20" ht="14.5" x14ac:dyDescent="0.35">
      <c r="A25" s="476" t="s">
        <v>273</v>
      </c>
      <c r="B25" s="477">
        <f>((B12)/10-B23)</f>
        <v>0</v>
      </c>
      <c r="C25" s="481">
        <f>(C12)/10</f>
        <v>0</v>
      </c>
      <c r="D25" s="164"/>
      <c r="E25" s="164"/>
      <c r="F25" s="164"/>
      <c r="G25" s="164"/>
      <c r="H25" s="164"/>
      <c r="I25" s="164"/>
      <c r="J25" s="164"/>
      <c r="K25" s="164"/>
      <c r="L25" s="164"/>
      <c r="M25" s="164"/>
      <c r="N25" s="164"/>
      <c r="O25" s="164"/>
      <c r="P25" s="164"/>
      <c r="Q25" s="164"/>
      <c r="R25" s="164"/>
      <c r="S25" s="164"/>
      <c r="T25" s="164"/>
    </row>
    <row r="26" spans="1:20" ht="14.5" x14ac:dyDescent="0.35">
      <c r="A26" s="482" t="s">
        <v>274</v>
      </c>
      <c r="B26" s="483">
        <f t="shared" ref="B26:C26" si="0">SUM(B22:B25)</f>
        <v>0</v>
      </c>
      <c r="C26" s="483">
        <f t="shared" si="0"/>
        <v>0</v>
      </c>
      <c r="D26" s="164"/>
      <c r="E26" s="164"/>
      <c r="F26" s="164"/>
      <c r="G26" s="164"/>
      <c r="H26" s="164"/>
      <c r="I26" s="164"/>
      <c r="J26" s="164"/>
      <c r="K26" s="164"/>
      <c r="L26" s="164"/>
      <c r="M26" s="164"/>
      <c r="N26" s="164"/>
      <c r="O26" s="164"/>
      <c r="P26" s="164"/>
      <c r="Q26" s="164"/>
      <c r="R26" s="164"/>
      <c r="S26" s="164"/>
      <c r="T26" s="164"/>
    </row>
    <row r="27" spans="1:20" ht="14.5" x14ac:dyDescent="0.35">
      <c r="A27" s="450"/>
      <c r="B27" s="164"/>
      <c r="C27" s="164"/>
      <c r="D27" s="164"/>
      <c r="E27" s="164"/>
      <c r="F27" s="164"/>
      <c r="G27" s="164"/>
      <c r="H27" s="164"/>
      <c r="I27" s="164"/>
      <c r="J27" s="164"/>
      <c r="K27" s="164"/>
      <c r="L27" s="164"/>
      <c r="M27" s="164"/>
      <c r="N27" s="164"/>
      <c r="O27" s="164"/>
      <c r="P27" s="164"/>
      <c r="Q27" s="164"/>
      <c r="R27" s="164"/>
      <c r="S27" s="164"/>
      <c r="T27" s="164"/>
    </row>
    <row r="28" spans="1:20" ht="29" x14ac:dyDescent="0.35">
      <c r="A28" s="470" t="s">
        <v>3</v>
      </c>
      <c r="B28" s="471" t="str">
        <f>B21</f>
        <v>As at 
March 31, 2026</v>
      </c>
      <c r="C28" s="471" t="str">
        <f>C21</f>
        <v>As at 
March 31, 2025</v>
      </c>
      <c r="D28" s="164"/>
      <c r="E28" s="164"/>
      <c r="F28" s="164"/>
      <c r="G28" s="164"/>
      <c r="H28" s="164"/>
      <c r="I28" s="164"/>
      <c r="J28" s="164"/>
      <c r="K28" s="164"/>
      <c r="L28" s="164"/>
      <c r="M28" s="164"/>
      <c r="N28" s="164"/>
      <c r="O28" s="164"/>
      <c r="P28" s="164"/>
      <c r="Q28" s="164"/>
      <c r="R28" s="164"/>
      <c r="S28" s="164"/>
      <c r="T28" s="164"/>
    </row>
    <row r="29" spans="1:20" ht="14.5" x14ac:dyDescent="0.35">
      <c r="A29" s="473" t="s">
        <v>103</v>
      </c>
      <c r="B29" s="474"/>
      <c r="C29" s="475"/>
      <c r="D29" s="164"/>
      <c r="E29" s="164"/>
      <c r="F29" s="164"/>
      <c r="G29" s="164"/>
      <c r="H29" s="164"/>
      <c r="I29" s="164"/>
      <c r="J29" s="164"/>
      <c r="K29" s="164"/>
      <c r="L29" s="164"/>
      <c r="M29" s="164"/>
      <c r="N29" s="164"/>
      <c r="O29" s="164"/>
      <c r="P29" s="164"/>
      <c r="Q29" s="164"/>
      <c r="R29" s="164"/>
      <c r="S29" s="164"/>
      <c r="T29" s="164"/>
    </row>
    <row r="30" spans="1:20" ht="14.5" x14ac:dyDescent="0.35">
      <c r="A30" s="476" t="s">
        <v>271</v>
      </c>
      <c r="B30" s="477">
        <f>B23*10</f>
        <v>0</v>
      </c>
      <c r="C30" s="477">
        <f>C23*10</f>
        <v>0</v>
      </c>
      <c r="D30" s="164"/>
      <c r="E30" s="164"/>
      <c r="F30" s="164"/>
      <c r="G30" s="164"/>
      <c r="H30" s="164"/>
      <c r="I30" s="164"/>
      <c r="J30" s="164"/>
      <c r="K30" s="164"/>
      <c r="L30" s="164"/>
      <c r="M30" s="164"/>
      <c r="N30" s="164"/>
      <c r="O30" s="164"/>
      <c r="P30" s="164"/>
      <c r="Q30" s="164"/>
      <c r="R30" s="164"/>
      <c r="S30" s="164"/>
      <c r="T30" s="164"/>
    </row>
    <row r="31" spans="1:20" ht="14.5" x14ac:dyDescent="0.35">
      <c r="A31" s="476" t="s">
        <v>272</v>
      </c>
      <c r="B31" s="479"/>
      <c r="C31" s="479"/>
      <c r="D31" s="164"/>
      <c r="E31" s="164"/>
      <c r="F31" s="164"/>
      <c r="G31" s="164"/>
      <c r="H31" s="164"/>
      <c r="I31" s="164"/>
      <c r="J31" s="164"/>
      <c r="K31" s="164"/>
      <c r="L31" s="164"/>
      <c r="M31" s="164"/>
      <c r="N31" s="164"/>
      <c r="O31" s="164"/>
      <c r="P31" s="164"/>
      <c r="Q31" s="164"/>
      <c r="R31" s="164"/>
      <c r="S31" s="164"/>
      <c r="T31" s="164"/>
    </row>
    <row r="32" spans="1:20" ht="14.5" x14ac:dyDescent="0.35">
      <c r="A32" s="476" t="s">
        <v>275</v>
      </c>
      <c r="B32" s="477">
        <f>B25*10</f>
        <v>0</v>
      </c>
      <c r="C32" s="477">
        <f>C25*10</f>
        <v>0</v>
      </c>
      <c r="D32" s="164"/>
      <c r="E32" s="164"/>
      <c r="F32" s="164"/>
      <c r="G32" s="164"/>
      <c r="H32" s="164"/>
      <c r="I32" s="164"/>
      <c r="J32" s="164"/>
      <c r="K32" s="164"/>
      <c r="L32" s="164"/>
      <c r="M32" s="164"/>
      <c r="N32" s="164"/>
      <c r="O32" s="164"/>
      <c r="P32" s="164"/>
      <c r="Q32" s="164"/>
      <c r="R32" s="164"/>
      <c r="S32" s="164"/>
      <c r="T32" s="164"/>
    </row>
    <row r="33" spans="1:20" ht="14.5" x14ac:dyDescent="0.35">
      <c r="A33" s="482" t="s">
        <v>276</v>
      </c>
      <c r="B33" s="483">
        <f t="shared" ref="B33:C33" si="1">SUM(B29:B32)</f>
        <v>0</v>
      </c>
      <c r="C33" s="483">
        <f t="shared" si="1"/>
        <v>0</v>
      </c>
      <c r="D33" s="164"/>
      <c r="E33" s="164"/>
      <c r="F33" s="164"/>
      <c r="G33" s="164"/>
      <c r="H33" s="164"/>
      <c r="I33" s="164"/>
      <c r="J33" s="164"/>
      <c r="K33" s="164"/>
      <c r="L33" s="164"/>
      <c r="M33" s="164"/>
      <c r="N33" s="164"/>
      <c r="O33" s="164"/>
      <c r="P33" s="164"/>
      <c r="Q33" s="164"/>
      <c r="R33" s="164"/>
      <c r="S33" s="164"/>
      <c r="T33" s="164"/>
    </row>
    <row r="34" spans="1:20" ht="14.5" x14ac:dyDescent="0.35">
      <c r="A34" s="450"/>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3" t="s">
        <v>277</v>
      </c>
      <c r="B35" s="164"/>
      <c r="C35" s="164"/>
      <c r="D35" s="164"/>
      <c r="E35" s="164"/>
      <c r="F35" s="164"/>
      <c r="G35" s="164"/>
      <c r="H35" s="164"/>
      <c r="I35" s="164"/>
      <c r="J35" s="164"/>
      <c r="K35" s="164"/>
      <c r="L35" s="164"/>
      <c r="M35" s="164"/>
      <c r="N35" s="164"/>
      <c r="O35" s="164"/>
      <c r="P35" s="164"/>
      <c r="Q35" s="164"/>
      <c r="R35" s="164"/>
      <c r="S35" s="164"/>
      <c r="T35" s="164"/>
    </row>
    <row r="36" spans="1:20" s="487" customFormat="1" ht="27" customHeight="1" x14ac:dyDescent="0.35">
      <c r="A36" s="484" t="s">
        <v>278</v>
      </c>
      <c r="B36" s="485"/>
      <c r="C36" s="485"/>
      <c r="D36" s="486"/>
      <c r="E36" s="486"/>
      <c r="F36" s="486"/>
      <c r="G36" s="486"/>
      <c r="H36" s="486"/>
      <c r="I36" s="486"/>
      <c r="J36" s="486"/>
      <c r="K36" s="486"/>
      <c r="L36" s="486"/>
      <c r="M36" s="486"/>
      <c r="N36" s="486"/>
      <c r="O36" s="486"/>
      <c r="P36" s="486"/>
      <c r="Q36" s="486"/>
      <c r="R36" s="486"/>
      <c r="S36" s="486"/>
      <c r="T36" s="486"/>
    </row>
    <row r="37" spans="1:20" ht="31.5" customHeight="1" x14ac:dyDescent="0.35">
      <c r="A37" s="484" t="s">
        <v>279</v>
      </c>
      <c r="B37" s="485"/>
      <c r="C37" s="485"/>
      <c r="D37" s="164"/>
      <c r="E37" s="164"/>
      <c r="F37" s="164"/>
      <c r="G37" s="164"/>
      <c r="H37" s="164"/>
      <c r="I37" s="164"/>
      <c r="J37" s="164"/>
      <c r="K37" s="164"/>
      <c r="L37" s="164"/>
      <c r="M37" s="164"/>
      <c r="N37" s="164"/>
      <c r="O37" s="164"/>
      <c r="P37" s="164"/>
      <c r="Q37" s="164"/>
      <c r="R37" s="164"/>
      <c r="S37" s="164"/>
      <c r="T37" s="164"/>
    </row>
    <row r="38" spans="1:20" ht="30.75" customHeight="1" x14ac:dyDescent="0.35">
      <c r="A38" s="484" t="s">
        <v>280</v>
      </c>
      <c r="B38" s="485"/>
      <c r="C38" s="485"/>
      <c r="D38" s="164"/>
      <c r="E38" s="164"/>
      <c r="F38" s="164"/>
      <c r="G38" s="164"/>
      <c r="H38" s="164"/>
      <c r="I38" s="164"/>
      <c r="J38" s="164"/>
      <c r="K38" s="164"/>
      <c r="L38" s="164"/>
      <c r="M38" s="164"/>
      <c r="N38" s="164"/>
      <c r="O38" s="164"/>
      <c r="P38" s="164"/>
      <c r="Q38" s="164"/>
      <c r="R38" s="164"/>
      <c r="S38" s="164"/>
      <c r="T38" s="164"/>
    </row>
    <row r="39" spans="1:20" ht="14.25" customHeight="1" x14ac:dyDescent="0.35">
      <c r="A39" s="488"/>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3" t="s">
        <v>281</v>
      </c>
      <c r="B40" s="164"/>
      <c r="C40" s="164"/>
      <c r="D40" s="164"/>
      <c r="E40" s="164"/>
      <c r="F40" s="164"/>
      <c r="G40" s="164"/>
      <c r="H40" s="164"/>
      <c r="I40" s="164"/>
      <c r="J40" s="164"/>
      <c r="K40" s="164"/>
      <c r="L40" s="164"/>
      <c r="M40" s="164"/>
      <c r="N40" s="164"/>
      <c r="O40" s="164"/>
      <c r="P40" s="164"/>
      <c r="Q40" s="164"/>
      <c r="R40" s="164"/>
      <c r="S40" s="164"/>
      <c r="T40" s="164"/>
    </row>
    <row r="41" spans="1:20" ht="29" x14ac:dyDescent="0.35">
      <c r="A41" s="413" t="s">
        <v>3</v>
      </c>
      <c r="B41" s="414" t="str">
        <f>B6</f>
        <v>As at 
March 31, 2026</v>
      </c>
      <c r="C41" s="414" t="str">
        <f>C6</f>
        <v>As at 
March 31, 2025</v>
      </c>
      <c r="D41" s="164"/>
      <c r="E41" s="164"/>
      <c r="F41" s="164"/>
      <c r="G41" s="164"/>
      <c r="H41" s="164"/>
      <c r="I41" s="164"/>
      <c r="J41" s="164"/>
      <c r="K41" s="164"/>
      <c r="L41" s="164"/>
      <c r="M41" s="164"/>
      <c r="N41" s="164"/>
      <c r="O41" s="164"/>
      <c r="P41" s="164"/>
      <c r="Q41" s="164"/>
      <c r="R41" s="164"/>
      <c r="S41" s="164"/>
      <c r="T41" s="164"/>
    </row>
    <row r="42" spans="1:20" ht="14.5" x14ac:dyDescent="0.35">
      <c r="A42" s="489"/>
      <c r="B42" s="391"/>
      <c r="C42" s="391"/>
      <c r="D42" s="164"/>
      <c r="E42" s="164"/>
      <c r="F42" s="164"/>
      <c r="G42" s="164"/>
      <c r="H42" s="164"/>
      <c r="I42" s="164"/>
      <c r="J42" s="164"/>
      <c r="K42" s="164"/>
      <c r="L42" s="164"/>
      <c r="M42" s="164"/>
      <c r="N42" s="164"/>
      <c r="O42" s="164"/>
      <c r="P42" s="164"/>
      <c r="Q42" s="164"/>
      <c r="R42" s="164"/>
      <c r="S42" s="164"/>
      <c r="T42" s="164"/>
    </row>
    <row r="43" spans="1:20" ht="14.5" x14ac:dyDescent="0.35">
      <c r="A43" s="490" t="s">
        <v>282</v>
      </c>
      <c r="B43" s="491">
        <f>B12/10</f>
        <v>0</v>
      </c>
      <c r="C43" s="491">
        <f>C12/10</f>
        <v>0</v>
      </c>
      <c r="D43" s="164"/>
      <c r="E43" s="164"/>
      <c r="F43" s="164"/>
      <c r="G43" s="164"/>
      <c r="H43" s="164"/>
      <c r="I43" s="164"/>
      <c r="J43" s="164"/>
      <c r="K43" s="164"/>
      <c r="L43" s="164"/>
      <c r="M43" s="164"/>
      <c r="N43" s="164"/>
      <c r="O43" s="164"/>
      <c r="P43" s="164"/>
      <c r="Q43" s="164"/>
      <c r="R43" s="164"/>
      <c r="S43" s="164"/>
      <c r="T43" s="164"/>
    </row>
    <row r="44" spans="1:20" ht="14.5" x14ac:dyDescent="0.35">
      <c r="A44" s="450"/>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3" t="s">
        <v>283</v>
      </c>
      <c r="B45" s="164"/>
      <c r="C45" s="164"/>
      <c r="D45" s="164"/>
      <c r="E45" s="164"/>
      <c r="F45" s="164"/>
      <c r="G45" s="164"/>
      <c r="H45" s="164"/>
      <c r="I45" s="164"/>
      <c r="J45" s="164"/>
      <c r="K45" s="164"/>
      <c r="L45" s="164"/>
      <c r="M45" s="164"/>
      <c r="N45" s="164"/>
      <c r="O45" s="164"/>
      <c r="P45" s="164"/>
      <c r="Q45" s="164"/>
      <c r="R45" s="164"/>
      <c r="S45" s="164"/>
      <c r="T45" s="164"/>
    </row>
    <row r="46" spans="1:20" ht="29" x14ac:dyDescent="0.35">
      <c r="A46" s="413" t="s">
        <v>3</v>
      </c>
      <c r="B46" s="455" t="str">
        <f>B6</f>
        <v>As at 
March 31, 2026</v>
      </c>
      <c r="C46" s="455" t="str">
        <f>C6</f>
        <v>As at 
March 31, 2025</v>
      </c>
      <c r="D46" s="164"/>
      <c r="E46" s="164"/>
      <c r="F46" s="164"/>
      <c r="G46" s="164"/>
      <c r="H46" s="164"/>
      <c r="I46" s="164"/>
      <c r="J46" s="164"/>
      <c r="K46" s="164"/>
      <c r="L46" s="164"/>
      <c r="M46" s="164"/>
      <c r="N46" s="164"/>
      <c r="O46" s="164"/>
      <c r="P46" s="164"/>
      <c r="Q46" s="164"/>
      <c r="R46" s="164"/>
      <c r="S46" s="164"/>
      <c r="T46" s="164"/>
    </row>
    <row r="47" spans="1:20" ht="14.5" x14ac:dyDescent="0.35">
      <c r="A47" s="492"/>
      <c r="B47" s="164"/>
      <c r="C47" s="493"/>
      <c r="D47" s="164"/>
      <c r="E47" s="164"/>
      <c r="F47" s="164"/>
      <c r="G47" s="164"/>
      <c r="H47" s="164"/>
      <c r="I47" s="164"/>
      <c r="J47" s="164"/>
      <c r="K47" s="164"/>
      <c r="L47" s="164"/>
      <c r="M47" s="164"/>
      <c r="N47" s="164"/>
      <c r="O47" s="164"/>
      <c r="P47" s="164"/>
      <c r="Q47" s="164"/>
      <c r="R47" s="164"/>
      <c r="S47" s="164"/>
      <c r="T47" s="164"/>
    </row>
    <row r="48" spans="1:20" ht="29" x14ac:dyDescent="0.35">
      <c r="A48" s="494" t="s">
        <v>284</v>
      </c>
      <c r="B48" s="495">
        <f>B43</f>
        <v>0</v>
      </c>
      <c r="C48" s="495">
        <f>C43</f>
        <v>0</v>
      </c>
      <c r="D48" s="164"/>
      <c r="E48" s="496"/>
      <c r="F48" s="164"/>
      <c r="G48" s="164"/>
      <c r="H48" s="164"/>
      <c r="I48" s="164"/>
      <c r="J48" s="164"/>
      <c r="K48" s="164"/>
      <c r="L48" s="164"/>
      <c r="M48" s="164"/>
      <c r="N48" s="164"/>
      <c r="O48" s="164"/>
      <c r="P48" s="164"/>
      <c r="Q48" s="164"/>
      <c r="R48" s="164"/>
      <c r="S48" s="164"/>
      <c r="T48" s="164"/>
    </row>
    <row r="49" spans="1:20" ht="14.5" x14ac:dyDescent="0.35">
      <c r="A49" s="497"/>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498" t="s">
        <v>285</v>
      </c>
      <c r="B50" s="228"/>
      <c r="C50" s="228"/>
      <c r="D50" s="164"/>
      <c r="E50" s="164"/>
      <c r="F50" s="164"/>
      <c r="G50" s="164"/>
      <c r="H50" s="164"/>
      <c r="I50" s="164"/>
      <c r="J50" s="164"/>
      <c r="K50" s="164"/>
      <c r="L50" s="164"/>
      <c r="M50" s="164"/>
      <c r="N50" s="164"/>
      <c r="O50" s="164"/>
      <c r="P50" s="164"/>
      <c r="Q50" s="164"/>
      <c r="R50" s="164"/>
      <c r="S50" s="164"/>
      <c r="T50" s="164"/>
    </row>
    <row r="51" spans="1:20" ht="29" x14ac:dyDescent="0.35">
      <c r="A51" s="499" t="s">
        <v>3</v>
      </c>
      <c r="B51" s="500" t="str">
        <f>B46</f>
        <v>As at 
March 31, 2026</v>
      </c>
      <c r="C51" s="500" t="str">
        <f>C46</f>
        <v>As at 
March 31, 2025</v>
      </c>
      <c r="D51" s="164"/>
      <c r="E51" s="164"/>
      <c r="F51" s="164"/>
      <c r="G51" s="164"/>
      <c r="H51" s="164"/>
      <c r="I51" s="164"/>
      <c r="J51" s="164"/>
      <c r="K51" s="164"/>
      <c r="L51" s="164"/>
      <c r="M51" s="164"/>
      <c r="N51" s="164"/>
      <c r="O51" s="164"/>
      <c r="P51" s="164"/>
      <c r="Q51" s="164"/>
      <c r="R51" s="164"/>
      <c r="S51" s="164"/>
      <c r="T51" s="164"/>
    </row>
    <row r="52" spans="1:20" ht="14.5" x14ac:dyDescent="0.35">
      <c r="A52" s="501"/>
      <c r="B52" s="228"/>
      <c r="C52" s="502"/>
      <c r="D52" s="164"/>
      <c r="E52" s="164"/>
      <c r="F52" s="164"/>
      <c r="G52" s="164"/>
      <c r="H52" s="164"/>
      <c r="I52" s="164"/>
      <c r="J52" s="164"/>
      <c r="K52" s="164"/>
      <c r="L52" s="164"/>
      <c r="M52" s="164"/>
      <c r="N52" s="164"/>
      <c r="O52" s="164"/>
      <c r="P52" s="164"/>
      <c r="Q52" s="164"/>
      <c r="R52" s="164"/>
      <c r="S52" s="164"/>
      <c r="T52" s="164"/>
    </row>
    <row r="53" spans="1:20" ht="29" x14ac:dyDescent="0.35">
      <c r="A53" s="503" t="s">
        <v>284</v>
      </c>
      <c r="B53" s="504">
        <f>B48</f>
        <v>0</v>
      </c>
      <c r="C53" s="504">
        <f>C48</f>
        <v>0</v>
      </c>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row r="1003" spans="1:20"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row>
    <row r="1004" spans="1:20"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row>
    <row r="1005" spans="1:20"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c r="T1005" s="164"/>
    </row>
    <row r="1006" spans="1:20" ht="14.5" x14ac:dyDescent="0.35">
      <c r="A1006" s="164"/>
      <c r="B1006" s="164"/>
      <c r="C1006" s="164"/>
      <c r="D1006" s="164"/>
      <c r="E1006" s="164"/>
      <c r="F1006" s="164"/>
      <c r="G1006" s="164"/>
      <c r="H1006" s="164"/>
      <c r="I1006" s="164"/>
      <c r="J1006" s="164"/>
      <c r="K1006" s="164"/>
      <c r="L1006" s="164"/>
      <c r="M1006" s="164"/>
      <c r="N1006" s="164"/>
      <c r="O1006" s="164"/>
      <c r="P1006" s="164"/>
      <c r="Q1006" s="164"/>
      <c r="R1006" s="164"/>
      <c r="S1006" s="164"/>
      <c r="T1006" s="164"/>
    </row>
    <row r="1007" spans="1:20" ht="14.5" x14ac:dyDescent="0.35">
      <c r="A1007" s="164"/>
      <c r="B1007" s="164"/>
      <c r="C1007" s="164"/>
      <c r="D1007" s="164"/>
      <c r="E1007" s="164"/>
      <c r="F1007" s="164"/>
      <c r="G1007" s="164"/>
      <c r="H1007" s="164"/>
      <c r="I1007" s="164"/>
      <c r="J1007" s="164"/>
      <c r="K1007" s="164"/>
      <c r="L1007" s="164"/>
      <c r="M1007" s="164"/>
      <c r="N1007" s="164"/>
      <c r="O1007" s="164"/>
      <c r="P1007" s="164"/>
      <c r="Q1007" s="164"/>
      <c r="R1007" s="164"/>
      <c r="S1007" s="164"/>
      <c r="T1007" s="164"/>
    </row>
    <row r="1008" spans="1:20" ht="14.5" x14ac:dyDescent="0.35">
      <c r="A1008" s="164"/>
      <c r="B1008" s="164"/>
      <c r="C1008" s="164"/>
      <c r="D1008" s="164"/>
      <c r="E1008" s="164"/>
      <c r="F1008" s="164"/>
      <c r="G1008" s="164"/>
      <c r="H1008" s="164"/>
      <c r="I1008" s="164"/>
      <c r="J1008" s="164"/>
      <c r="K1008" s="164"/>
      <c r="L1008" s="164"/>
      <c r="M1008" s="164"/>
      <c r="N1008" s="164"/>
      <c r="O1008" s="164"/>
      <c r="P1008" s="164"/>
      <c r="Q1008" s="164"/>
      <c r="R1008" s="164"/>
      <c r="S1008" s="164"/>
      <c r="T1008" s="164"/>
    </row>
    <row r="1009" spans="1:20" ht="14.5" x14ac:dyDescent="0.35">
      <c r="A1009" s="164"/>
      <c r="B1009" s="164"/>
      <c r="C1009" s="164"/>
      <c r="D1009" s="164"/>
      <c r="E1009" s="164"/>
      <c r="F1009" s="164"/>
      <c r="G1009" s="164"/>
      <c r="H1009" s="164"/>
      <c r="I1009" s="164"/>
      <c r="J1009" s="164"/>
      <c r="K1009" s="164"/>
      <c r="L1009" s="164"/>
      <c r="M1009" s="164"/>
      <c r="N1009" s="164"/>
      <c r="O1009" s="164"/>
      <c r="P1009" s="164"/>
      <c r="Q1009" s="164"/>
      <c r="R1009" s="164"/>
      <c r="S1009" s="164"/>
      <c r="T1009" s="164"/>
    </row>
    <row r="1010" spans="1:20" ht="14.5" x14ac:dyDescent="0.35">
      <c r="A1010" s="164"/>
      <c r="B1010" s="164"/>
      <c r="C1010" s="164"/>
      <c r="D1010" s="164"/>
      <c r="E1010" s="164"/>
      <c r="F1010" s="164"/>
      <c r="G1010" s="164"/>
      <c r="H1010" s="164"/>
      <c r="I1010" s="164"/>
      <c r="J1010" s="164"/>
      <c r="K1010" s="164"/>
      <c r="L1010" s="164"/>
      <c r="M1010" s="164"/>
      <c r="N1010" s="164"/>
      <c r="O1010" s="164"/>
      <c r="P1010" s="164"/>
      <c r="Q1010" s="164"/>
      <c r="R1010" s="164"/>
      <c r="S1010" s="164"/>
      <c r="T1010" s="164"/>
    </row>
    <row r="1011" spans="1:20" ht="14.5" x14ac:dyDescent="0.35">
      <c r="A1011" s="164"/>
      <c r="B1011" s="164"/>
      <c r="C1011" s="164"/>
      <c r="D1011" s="164"/>
      <c r="E1011" s="164"/>
      <c r="F1011" s="164"/>
      <c r="G1011" s="164"/>
      <c r="H1011" s="164"/>
      <c r="I1011" s="164"/>
      <c r="J1011" s="164"/>
      <c r="K1011" s="164"/>
      <c r="L1011" s="164"/>
      <c r="M1011" s="164"/>
      <c r="N1011" s="164"/>
      <c r="O1011" s="164"/>
      <c r="P1011" s="164"/>
      <c r="Q1011" s="164"/>
      <c r="R1011" s="164"/>
      <c r="S1011" s="164"/>
      <c r="T1011" s="164"/>
    </row>
    <row r="1012" spans="1:20" ht="14.5" x14ac:dyDescent="0.35">
      <c r="A1012" s="164"/>
      <c r="B1012" s="164"/>
      <c r="C1012" s="164"/>
      <c r="D1012" s="164"/>
      <c r="E1012" s="164"/>
      <c r="F1012" s="164"/>
      <c r="G1012" s="164"/>
      <c r="H1012" s="164"/>
      <c r="I1012" s="164"/>
      <c r="J1012" s="164"/>
      <c r="K1012" s="164"/>
      <c r="L1012" s="164"/>
      <c r="M1012" s="164"/>
      <c r="N1012" s="164"/>
      <c r="O1012" s="164"/>
      <c r="P1012" s="164"/>
      <c r="Q1012" s="164"/>
      <c r="R1012" s="164"/>
      <c r="S1012" s="164"/>
      <c r="T1012" s="164"/>
    </row>
    <row r="1013" spans="1:20" ht="14.5" x14ac:dyDescent="0.35">
      <c r="A1013" s="164"/>
      <c r="B1013" s="164"/>
      <c r="C1013" s="164"/>
      <c r="D1013" s="164"/>
      <c r="E1013" s="164"/>
      <c r="F1013" s="164"/>
      <c r="G1013" s="164"/>
      <c r="H1013" s="164"/>
      <c r="I1013" s="164"/>
      <c r="J1013" s="164"/>
      <c r="K1013" s="164"/>
      <c r="L1013" s="164"/>
      <c r="M1013" s="164"/>
      <c r="N1013" s="164"/>
      <c r="O1013" s="164"/>
      <c r="P1013" s="164"/>
      <c r="Q1013" s="164"/>
      <c r="R1013" s="164"/>
      <c r="S1013" s="164"/>
      <c r="T1013" s="164"/>
    </row>
    <row r="1014" spans="1:20" ht="14.5" x14ac:dyDescent="0.35">
      <c r="A1014" s="164"/>
      <c r="B1014" s="164"/>
      <c r="C1014" s="164"/>
      <c r="D1014" s="164"/>
      <c r="E1014" s="164"/>
      <c r="F1014" s="164"/>
      <c r="G1014" s="164"/>
      <c r="H1014" s="164"/>
      <c r="I1014" s="164"/>
      <c r="J1014" s="164"/>
      <c r="K1014" s="164"/>
      <c r="L1014" s="164"/>
      <c r="M1014" s="164"/>
      <c r="N1014" s="164"/>
      <c r="O1014" s="164"/>
      <c r="P1014" s="164"/>
      <c r="Q1014" s="164"/>
      <c r="R1014" s="164"/>
      <c r="S1014" s="164"/>
      <c r="T1014" s="164"/>
    </row>
    <row r="1015" spans="1:20" ht="14.5" x14ac:dyDescent="0.35">
      <c r="A1015" s="164"/>
      <c r="B1015" s="164"/>
      <c r="C1015" s="164"/>
      <c r="D1015" s="164"/>
      <c r="E1015" s="164"/>
      <c r="F1015" s="164"/>
      <c r="G1015" s="164"/>
      <c r="H1015" s="164"/>
      <c r="I1015" s="164"/>
      <c r="J1015" s="164"/>
      <c r="K1015" s="164"/>
      <c r="L1015" s="164"/>
      <c r="M1015" s="164"/>
      <c r="N1015" s="164"/>
      <c r="O1015" s="164"/>
      <c r="P1015" s="164"/>
      <c r="Q1015" s="164"/>
      <c r="R1015" s="164"/>
      <c r="S1015" s="164"/>
      <c r="T1015" s="164"/>
    </row>
    <row r="1016" spans="1:20" ht="14.5" x14ac:dyDescent="0.35">
      <c r="A1016" s="164"/>
      <c r="B1016" s="164"/>
      <c r="C1016" s="164"/>
      <c r="D1016" s="164"/>
      <c r="E1016" s="164"/>
      <c r="F1016" s="164"/>
      <c r="G1016" s="164"/>
      <c r="H1016" s="164"/>
      <c r="I1016" s="164"/>
      <c r="J1016" s="164"/>
      <c r="K1016" s="164"/>
      <c r="L1016" s="164"/>
      <c r="M1016" s="164"/>
      <c r="N1016" s="164"/>
      <c r="O1016" s="164"/>
      <c r="P1016" s="164"/>
      <c r="Q1016" s="164"/>
      <c r="R1016" s="164"/>
      <c r="S1016" s="164"/>
      <c r="T1016" s="164"/>
    </row>
    <row r="1017" spans="1:20" ht="14.5" x14ac:dyDescent="0.35">
      <c r="A1017" s="164"/>
      <c r="B1017" s="164"/>
      <c r="C1017" s="164"/>
      <c r="D1017" s="164"/>
      <c r="E1017" s="164"/>
      <c r="F1017" s="164"/>
      <c r="G1017" s="164"/>
      <c r="H1017" s="164"/>
      <c r="I1017" s="164"/>
      <c r="J1017" s="164"/>
      <c r="K1017" s="164"/>
      <c r="L1017" s="164"/>
      <c r="M1017" s="164"/>
      <c r="N1017" s="164"/>
      <c r="O1017" s="164"/>
      <c r="P1017" s="164"/>
      <c r="Q1017" s="164"/>
      <c r="R1017" s="164"/>
      <c r="S1017" s="164"/>
      <c r="T1017" s="164"/>
    </row>
    <row r="1018" spans="1:20" ht="14.5" x14ac:dyDescent="0.35">
      <c r="A1018" s="164"/>
      <c r="B1018" s="164"/>
      <c r="C1018" s="164"/>
      <c r="D1018" s="164"/>
      <c r="E1018" s="164"/>
      <c r="F1018" s="164"/>
      <c r="G1018" s="164"/>
      <c r="H1018" s="164"/>
      <c r="I1018" s="164"/>
      <c r="J1018" s="164"/>
      <c r="K1018" s="164"/>
      <c r="L1018" s="164"/>
      <c r="M1018" s="164"/>
      <c r="N1018" s="164"/>
      <c r="O1018" s="164"/>
      <c r="P1018" s="164"/>
      <c r="Q1018" s="164"/>
      <c r="R1018" s="164"/>
      <c r="S1018" s="164"/>
      <c r="T1018" s="164"/>
    </row>
    <row r="1019" spans="1:20" ht="14.5" x14ac:dyDescent="0.35">
      <c r="A1019" s="164"/>
      <c r="B1019" s="164"/>
      <c r="C1019" s="164"/>
      <c r="D1019" s="164"/>
      <c r="E1019" s="164"/>
      <c r="F1019" s="164"/>
      <c r="G1019" s="164"/>
      <c r="H1019" s="164"/>
      <c r="I1019" s="164"/>
      <c r="J1019" s="164"/>
      <c r="K1019" s="164"/>
      <c r="L1019" s="164"/>
      <c r="M1019" s="164"/>
      <c r="N1019" s="164"/>
      <c r="O1019" s="164"/>
      <c r="P1019" s="164"/>
      <c r="Q1019" s="164"/>
      <c r="R1019" s="164"/>
      <c r="S1019" s="164"/>
      <c r="T1019" s="164"/>
    </row>
    <row r="1020" spans="1:20" ht="14.5" x14ac:dyDescent="0.35">
      <c r="A1020" s="164"/>
      <c r="B1020" s="164"/>
      <c r="C1020" s="164"/>
      <c r="D1020" s="164"/>
      <c r="E1020" s="164"/>
      <c r="F1020" s="164"/>
      <c r="G1020" s="164"/>
      <c r="H1020" s="164"/>
      <c r="I1020" s="164"/>
      <c r="J1020" s="164"/>
      <c r="K1020" s="164"/>
      <c r="L1020" s="164"/>
      <c r="M1020" s="164"/>
      <c r="N1020" s="164"/>
      <c r="O1020" s="164"/>
      <c r="P1020" s="164"/>
      <c r="Q1020" s="164"/>
      <c r="R1020" s="164"/>
      <c r="S1020" s="164"/>
      <c r="T1020" s="164"/>
    </row>
    <row r="1021" spans="1:20" ht="14.5" x14ac:dyDescent="0.35">
      <c r="A1021" s="164"/>
      <c r="B1021" s="164"/>
      <c r="C1021" s="164"/>
      <c r="D1021" s="164"/>
      <c r="E1021" s="164"/>
      <c r="F1021" s="164"/>
      <c r="G1021" s="164"/>
      <c r="H1021" s="164"/>
      <c r="I1021" s="164"/>
      <c r="J1021" s="164"/>
      <c r="K1021" s="164"/>
      <c r="L1021" s="164"/>
      <c r="M1021" s="164"/>
      <c r="N1021" s="164"/>
      <c r="O1021" s="164"/>
      <c r="P1021" s="164"/>
      <c r="Q1021" s="164"/>
      <c r="R1021" s="164"/>
      <c r="S1021" s="164"/>
      <c r="T1021" s="164"/>
    </row>
  </sheetData>
  <mergeCells count="4">
    <mergeCell ref="A6:A7"/>
    <mergeCell ref="A36:C36"/>
    <mergeCell ref="A37:C37"/>
    <mergeCell ref="A38:C38"/>
  </mergeCells>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00B0-51A8-4CCE-88B2-B8004E76080E}">
  <sheetPr>
    <tabColor rgb="FFFFFF00"/>
  </sheetPr>
  <dimension ref="A1:X1016"/>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45.36328125" style="382" customWidth="1"/>
    <col min="2" max="2" width="16.81640625" style="382" customWidth="1"/>
    <col min="3" max="3" width="21.1796875" style="382" customWidth="1"/>
    <col min="4" max="5" width="22.81640625" style="382" customWidth="1"/>
    <col min="6" max="6" width="18.1796875" style="382" customWidth="1"/>
    <col min="7" max="24" width="9.1796875" style="382" customWidth="1"/>
    <col min="25" max="16384" width="14.453125" style="382"/>
  </cols>
  <sheetData>
    <row r="1" spans="1:24" ht="15" customHeight="1"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c r="U1" s="164"/>
      <c r="V1" s="164"/>
      <c r="W1" s="164"/>
      <c r="X1" s="164"/>
    </row>
    <row r="2" spans="1:24" ht="15" customHeight="1" x14ac:dyDescent="0.35">
      <c r="A2" s="163" t="str">
        <f>'12'!A2</f>
        <v>Notes forming part of financial statement</v>
      </c>
      <c r="B2" s="164"/>
      <c r="C2" s="164"/>
      <c r="D2" s="164"/>
      <c r="E2" s="164"/>
      <c r="F2" s="164"/>
      <c r="G2" s="164"/>
      <c r="H2" s="164"/>
      <c r="I2" s="164"/>
      <c r="J2" s="164"/>
      <c r="K2" s="164"/>
      <c r="L2" s="164"/>
      <c r="M2" s="164"/>
      <c r="N2" s="164"/>
      <c r="O2" s="164"/>
      <c r="P2" s="164"/>
      <c r="Q2" s="164"/>
      <c r="R2" s="164"/>
      <c r="S2" s="164"/>
      <c r="T2" s="164"/>
      <c r="U2" s="164"/>
      <c r="V2" s="164"/>
      <c r="W2" s="164"/>
      <c r="X2" s="164"/>
    </row>
    <row r="3" spans="1:24" ht="15" customHeight="1" x14ac:dyDescent="0.35">
      <c r="A3" s="164"/>
      <c r="B3" s="164"/>
      <c r="C3" s="164"/>
      <c r="D3" s="164"/>
      <c r="E3" s="164"/>
      <c r="F3" s="164"/>
      <c r="G3" s="164"/>
      <c r="H3" s="164"/>
      <c r="I3" s="164"/>
      <c r="J3" s="164"/>
      <c r="K3" s="164"/>
      <c r="L3" s="164"/>
      <c r="M3" s="164"/>
      <c r="N3" s="164"/>
      <c r="O3" s="164"/>
      <c r="P3" s="164"/>
      <c r="Q3" s="164"/>
      <c r="R3" s="164"/>
      <c r="S3" s="164"/>
      <c r="T3" s="164"/>
      <c r="U3" s="164"/>
      <c r="V3" s="164"/>
      <c r="W3" s="164"/>
      <c r="X3" s="164"/>
    </row>
    <row r="4" spans="1:24" ht="15" customHeight="1" x14ac:dyDescent="0.35">
      <c r="A4" s="285" t="s">
        <v>286</v>
      </c>
      <c r="B4" s="164"/>
      <c r="C4" s="164"/>
      <c r="D4" s="164"/>
      <c r="F4" s="164"/>
      <c r="G4" s="164"/>
      <c r="H4" s="164"/>
      <c r="I4" s="164"/>
      <c r="J4" s="164"/>
      <c r="K4" s="164"/>
      <c r="L4" s="164"/>
      <c r="M4" s="164"/>
      <c r="N4" s="164"/>
      <c r="O4" s="164"/>
      <c r="P4" s="164"/>
      <c r="Q4" s="164"/>
      <c r="R4" s="164"/>
      <c r="S4" s="164"/>
      <c r="T4" s="164"/>
      <c r="U4" s="164"/>
      <c r="V4" s="164"/>
      <c r="W4" s="164"/>
      <c r="X4" s="164"/>
    </row>
    <row r="5" spans="1:24" ht="15" customHeight="1" x14ac:dyDescent="0.35">
      <c r="A5" s="285"/>
      <c r="B5" s="164"/>
      <c r="C5" s="164"/>
      <c r="D5" s="164"/>
      <c r="E5" s="412" t="str">
        <f>'11'!C5</f>
        <v>( Amt in Rs.)</v>
      </c>
      <c r="F5" s="412"/>
      <c r="G5" s="164"/>
      <c r="H5" s="164"/>
      <c r="I5" s="164"/>
      <c r="J5" s="164"/>
      <c r="K5" s="164"/>
      <c r="L5" s="164"/>
      <c r="M5" s="164"/>
      <c r="N5" s="164"/>
      <c r="O5" s="164"/>
      <c r="P5" s="164"/>
      <c r="Q5" s="164"/>
      <c r="R5" s="164"/>
      <c r="S5" s="164"/>
      <c r="T5" s="164"/>
      <c r="U5" s="164"/>
      <c r="V5" s="164"/>
      <c r="W5" s="164"/>
      <c r="X5" s="164"/>
    </row>
    <row r="6" spans="1:24" ht="15" customHeight="1" x14ac:dyDescent="0.35">
      <c r="A6" s="505" t="s">
        <v>3</v>
      </c>
      <c r="B6" s="506" t="s">
        <v>103</v>
      </c>
      <c r="C6" s="506" t="s">
        <v>287</v>
      </c>
      <c r="D6" s="506"/>
      <c r="E6" s="506"/>
      <c r="F6" s="412"/>
      <c r="G6" s="164"/>
      <c r="H6" s="164"/>
      <c r="I6" s="164"/>
      <c r="J6" s="164"/>
      <c r="K6" s="164"/>
      <c r="L6" s="164"/>
      <c r="M6" s="164"/>
      <c r="N6" s="164"/>
      <c r="O6" s="164"/>
      <c r="P6" s="164"/>
      <c r="Q6" s="164"/>
      <c r="R6" s="164"/>
      <c r="S6" s="164"/>
      <c r="T6" s="164"/>
      <c r="U6" s="164"/>
      <c r="V6" s="164"/>
      <c r="W6" s="164"/>
      <c r="X6" s="164"/>
    </row>
    <row r="7" spans="1:24" ht="31" customHeight="1" x14ac:dyDescent="0.35">
      <c r="A7" s="505"/>
      <c r="B7" s="506"/>
      <c r="C7" s="507" t="s">
        <v>288</v>
      </c>
      <c r="D7" s="508" t="s">
        <v>289</v>
      </c>
      <c r="E7" s="507" t="s">
        <v>290</v>
      </c>
      <c r="F7" s="412"/>
      <c r="G7" s="164"/>
      <c r="H7" s="164"/>
      <c r="I7" s="164"/>
      <c r="J7" s="164"/>
      <c r="K7" s="164"/>
      <c r="L7" s="164"/>
      <c r="M7" s="164"/>
      <c r="N7" s="164"/>
      <c r="O7" s="164"/>
      <c r="P7" s="164"/>
      <c r="Q7" s="164"/>
      <c r="R7" s="164"/>
      <c r="S7" s="164"/>
      <c r="T7" s="164"/>
      <c r="U7" s="164"/>
      <c r="V7" s="164"/>
      <c r="W7" s="164"/>
      <c r="X7" s="164"/>
    </row>
    <row r="8" spans="1:24" ht="15" customHeight="1" x14ac:dyDescent="0.35">
      <c r="A8" s="509" t="s">
        <v>291</v>
      </c>
      <c r="B8" s="510">
        <f>B26</f>
        <v>0</v>
      </c>
      <c r="C8" s="511">
        <f t="shared" ref="C8:D8" si="0">C26</f>
        <v>0</v>
      </c>
      <c r="D8" s="511">
        <f t="shared" si="0"/>
        <v>0</v>
      </c>
      <c r="E8" s="511">
        <f>E26</f>
        <v>0</v>
      </c>
      <c r="F8" s="412"/>
      <c r="G8" s="164"/>
      <c r="H8" s="164"/>
      <c r="I8" s="164"/>
      <c r="J8" s="164"/>
      <c r="K8" s="164"/>
      <c r="L8" s="164"/>
      <c r="M8" s="164"/>
      <c r="N8" s="164"/>
      <c r="O8" s="164"/>
      <c r="P8" s="164"/>
      <c r="Q8" s="164"/>
      <c r="R8" s="164"/>
      <c r="S8" s="164"/>
      <c r="T8" s="164"/>
      <c r="U8" s="164"/>
      <c r="V8" s="164"/>
      <c r="W8" s="164"/>
      <c r="X8" s="164"/>
    </row>
    <row r="9" spans="1:24" ht="15" customHeight="1" x14ac:dyDescent="0.35">
      <c r="A9" s="509" t="s">
        <v>292</v>
      </c>
      <c r="B9" s="510">
        <f>'12'!B32</f>
        <v>0</v>
      </c>
      <c r="C9" s="510"/>
      <c r="D9" s="510"/>
      <c r="E9" s="510"/>
      <c r="F9" s="412"/>
      <c r="G9" s="164"/>
      <c r="H9" s="164"/>
      <c r="I9" s="164"/>
      <c r="J9" s="164"/>
      <c r="K9" s="164"/>
      <c r="L9" s="164"/>
      <c r="M9" s="164"/>
      <c r="N9" s="164"/>
      <c r="O9" s="164"/>
      <c r="P9" s="164"/>
      <c r="Q9" s="164"/>
      <c r="R9" s="164"/>
      <c r="S9" s="164"/>
      <c r="T9" s="164"/>
      <c r="U9" s="164"/>
      <c r="V9" s="164"/>
      <c r="W9" s="164"/>
      <c r="X9" s="164"/>
    </row>
    <row r="10" spans="1:24" ht="15" customHeight="1" x14ac:dyDescent="0.35">
      <c r="A10" s="479" t="s">
        <v>293</v>
      </c>
      <c r="B10" s="510"/>
      <c r="C10" s="510">
        <f>SOCE!F33</f>
        <v>0</v>
      </c>
      <c r="D10" s="510"/>
      <c r="E10" s="510">
        <f>SUM(C10:D10)</f>
        <v>0</v>
      </c>
      <c r="F10" s="412"/>
      <c r="G10" s="164"/>
      <c r="H10" s="164"/>
      <c r="I10" s="164"/>
      <c r="J10" s="164"/>
      <c r="K10" s="164"/>
      <c r="L10" s="164"/>
      <c r="M10" s="164"/>
      <c r="N10" s="164"/>
      <c r="O10" s="164"/>
      <c r="P10" s="164"/>
      <c r="Q10" s="164"/>
      <c r="R10" s="164"/>
      <c r="S10" s="164"/>
      <c r="T10" s="164"/>
      <c r="U10" s="164"/>
      <c r="V10" s="164"/>
      <c r="W10" s="164"/>
      <c r="X10" s="164"/>
    </row>
    <row r="11" spans="1:24" ht="15" customHeight="1" x14ac:dyDescent="0.35">
      <c r="A11" s="479" t="s">
        <v>294</v>
      </c>
      <c r="B11" s="510"/>
      <c r="C11" s="510"/>
      <c r="D11" s="510"/>
      <c r="E11" s="510"/>
      <c r="F11" s="412"/>
      <c r="G11" s="164"/>
      <c r="H11" s="164"/>
      <c r="I11" s="164"/>
      <c r="J11" s="164"/>
      <c r="K11" s="164"/>
      <c r="L11" s="164"/>
      <c r="M11" s="164"/>
      <c r="N11" s="164"/>
      <c r="O11" s="164"/>
      <c r="P11" s="164"/>
      <c r="Q11" s="164"/>
      <c r="R11" s="164"/>
      <c r="S11" s="164"/>
      <c r="T11" s="164"/>
      <c r="U11" s="164"/>
      <c r="V11" s="164"/>
      <c r="W11" s="164"/>
      <c r="X11" s="164"/>
    </row>
    <row r="12" spans="1:24" ht="15" customHeight="1" x14ac:dyDescent="0.35">
      <c r="A12" s="479" t="s">
        <v>295</v>
      </c>
      <c r="B12" s="510"/>
      <c r="C12" s="510"/>
      <c r="D12" s="510">
        <f>SOCE!D36</f>
        <v>0</v>
      </c>
      <c r="E12" s="510">
        <f>SUM(C12:D12)</f>
        <v>0</v>
      </c>
      <c r="F12" s="412"/>
      <c r="G12" s="164"/>
      <c r="H12" s="164"/>
      <c r="I12" s="164"/>
      <c r="J12" s="164"/>
      <c r="K12" s="164"/>
      <c r="L12" s="164"/>
      <c r="M12" s="164"/>
      <c r="N12" s="164"/>
      <c r="O12" s="164"/>
      <c r="P12" s="164"/>
      <c r="Q12" s="164"/>
      <c r="R12" s="164"/>
      <c r="S12" s="164"/>
      <c r="T12" s="164"/>
      <c r="U12" s="164"/>
      <c r="V12" s="164"/>
      <c r="W12" s="164"/>
      <c r="X12" s="164"/>
    </row>
    <row r="13" spans="1:24" ht="15" customHeight="1" x14ac:dyDescent="0.35">
      <c r="A13" s="509" t="s">
        <v>296</v>
      </c>
      <c r="B13" s="510"/>
      <c r="C13" s="510">
        <f t="shared" ref="C13:D13" si="1">SUM(C10:C12)</f>
        <v>0</v>
      </c>
      <c r="D13" s="510">
        <f t="shared" si="1"/>
        <v>0</v>
      </c>
      <c r="E13" s="510">
        <f>SUM(C13:D13)</f>
        <v>0</v>
      </c>
      <c r="F13" s="412"/>
      <c r="G13" s="164"/>
      <c r="H13" s="164"/>
      <c r="I13" s="164"/>
      <c r="J13" s="164"/>
      <c r="K13" s="164"/>
      <c r="L13" s="164"/>
      <c r="M13" s="164"/>
      <c r="N13" s="164"/>
      <c r="O13" s="164"/>
      <c r="P13" s="164"/>
      <c r="Q13" s="164"/>
      <c r="R13" s="164"/>
      <c r="S13" s="164"/>
      <c r="T13" s="164"/>
      <c r="U13" s="164"/>
      <c r="V13" s="164"/>
      <c r="W13" s="164"/>
      <c r="X13" s="164"/>
    </row>
    <row r="14" spans="1:24" ht="15" customHeight="1" x14ac:dyDescent="0.35">
      <c r="A14" s="512" t="s">
        <v>297</v>
      </c>
      <c r="B14" s="513">
        <f>SUM(B8:B13)</f>
        <v>0</v>
      </c>
      <c r="C14" s="513">
        <f t="shared" ref="C14:E14" si="2">C8+C13</f>
        <v>0</v>
      </c>
      <c r="D14" s="513">
        <f t="shared" si="2"/>
        <v>0</v>
      </c>
      <c r="E14" s="513">
        <f t="shared" si="2"/>
        <v>0</v>
      </c>
      <c r="F14" s="412"/>
      <c r="G14" s="164"/>
      <c r="H14" s="164"/>
      <c r="I14" s="164"/>
      <c r="J14" s="164"/>
      <c r="K14" s="164"/>
      <c r="L14" s="164"/>
      <c r="M14" s="164"/>
      <c r="N14" s="164"/>
      <c r="O14" s="164"/>
      <c r="P14" s="164"/>
      <c r="Q14" s="164"/>
      <c r="R14" s="164"/>
      <c r="S14" s="164"/>
      <c r="T14" s="164"/>
      <c r="U14" s="164"/>
      <c r="V14" s="164"/>
      <c r="W14" s="164"/>
      <c r="X14" s="164"/>
    </row>
    <row r="15" spans="1:24" ht="15" customHeight="1" x14ac:dyDescent="0.35">
      <c r="A15" s="285"/>
      <c r="B15" s="164"/>
      <c r="C15" s="164"/>
      <c r="D15" s="164"/>
      <c r="E15" s="164"/>
      <c r="F15" s="412"/>
      <c r="G15" s="164"/>
      <c r="H15" s="164"/>
      <c r="I15" s="164"/>
      <c r="J15" s="164"/>
      <c r="K15" s="164"/>
      <c r="L15" s="164"/>
      <c r="M15" s="164"/>
      <c r="N15" s="164"/>
      <c r="O15" s="164"/>
      <c r="P15" s="164"/>
      <c r="Q15" s="164"/>
      <c r="R15" s="164"/>
      <c r="S15" s="164"/>
      <c r="T15" s="164"/>
      <c r="U15" s="164"/>
      <c r="V15" s="164"/>
      <c r="W15" s="164"/>
      <c r="X15" s="164"/>
    </row>
    <row r="16" spans="1:24" ht="15" customHeight="1" x14ac:dyDescent="0.35">
      <c r="A16" s="285"/>
      <c r="B16" s="164"/>
      <c r="C16" s="164"/>
      <c r="D16" s="164"/>
      <c r="E16" s="164"/>
      <c r="F16" s="412"/>
      <c r="G16" s="164"/>
      <c r="H16" s="164"/>
      <c r="I16" s="164"/>
      <c r="J16" s="164"/>
      <c r="K16" s="164"/>
      <c r="L16" s="164"/>
      <c r="M16" s="164"/>
      <c r="N16" s="164"/>
      <c r="O16" s="164"/>
      <c r="P16" s="164"/>
      <c r="Q16" s="164"/>
      <c r="R16" s="164"/>
      <c r="S16" s="164"/>
      <c r="T16" s="164"/>
      <c r="U16" s="164"/>
      <c r="V16" s="164"/>
      <c r="W16" s="164"/>
      <c r="X16" s="164"/>
    </row>
    <row r="17" spans="1:24" ht="15" customHeight="1" x14ac:dyDescent="0.35">
      <c r="A17" s="285"/>
      <c r="B17" s="164"/>
      <c r="C17" s="164"/>
      <c r="D17" s="164"/>
      <c r="E17" s="412" t="str">
        <f>E5</f>
        <v>( Amt in Rs.)</v>
      </c>
      <c r="F17" s="412"/>
      <c r="G17" s="164"/>
      <c r="H17" s="164"/>
      <c r="I17" s="164"/>
      <c r="J17" s="164"/>
      <c r="K17" s="164"/>
      <c r="L17" s="164"/>
      <c r="M17" s="164"/>
      <c r="N17" s="164"/>
      <c r="O17" s="164"/>
      <c r="P17" s="164"/>
      <c r="Q17" s="164"/>
      <c r="R17" s="164"/>
      <c r="S17" s="164"/>
      <c r="T17" s="164"/>
      <c r="U17" s="164"/>
      <c r="V17" s="164"/>
      <c r="W17" s="164"/>
      <c r="X17" s="164"/>
    </row>
    <row r="18" spans="1:24" ht="15" customHeight="1" x14ac:dyDescent="0.35">
      <c r="A18" s="505" t="s">
        <v>3</v>
      </c>
      <c r="B18" s="506" t="s">
        <v>103</v>
      </c>
      <c r="C18" s="506" t="s">
        <v>287</v>
      </c>
      <c r="D18" s="506"/>
      <c r="E18" s="506"/>
      <c r="F18" s="412"/>
      <c r="G18" s="164"/>
      <c r="H18" s="164"/>
      <c r="I18" s="164"/>
      <c r="J18" s="164"/>
      <c r="K18" s="164"/>
      <c r="L18" s="164"/>
      <c r="M18" s="164"/>
      <c r="N18" s="164"/>
      <c r="O18" s="164"/>
      <c r="P18" s="164"/>
      <c r="Q18" s="164"/>
      <c r="R18" s="164"/>
      <c r="S18" s="164"/>
      <c r="T18" s="164"/>
      <c r="U18" s="164"/>
      <c r="V18" s="164"/>
      <c r="W18" s="164"/>
      <c r="X18" s="164"/>
    </row>
    <row r="19" spans="1:24" ht="33.5" customHeight="1" x14ac:dyDescent="0.35">
      <c r="A19" s="505"/>
      <c r="B19" s="506"/>
      <c r="C19" s="507" t="s">
        <v>288</v>
      </c>
      <c r="D19" s="508" t="s">
        <v>289</v>
      </c>
      <c r="E19" s="507" t="s">
        <v>290</v>
      </c>
      <c r="F19" s="412"/>
      <c r="G19" s="164"/>
      <c r="H19" s="164"/>
      <c r="I19" s="164"/>
      <c r="J19" s="164"/>
      <c r="K19" s="164"/>
      <c r="L19" s="164"/>
      <c r="M19" s="164"/>
      <c r="N19" s="164"/>
      <c r="O19" s="164"/>
      <c r="P19" s="164"/>
      <c r="Q19" s="164"/>
      <c r="R19" s="164"/>
      <c r="S19" s="164"/>
      <c r="T19" s="164"/>
      <c r="U19" s="164"/>
      <c r="V19" s="164"/>
      <c r="W19" s="164"/>
      <c r="X19" s="164"/>
    </row>
    <row r="20" spans="1:24" ht="15" customHeight="1" x14ac:dyDescent="0.35">
      <c r="A20" s="509" t="s">
        <v>298</v>
      </c>
      <c r="B20" s="511">
        <f>'12'!C30</f>
        <v>0</v>
      </c>
      <c r="C20" s="511">
        <f>SOCE!F43</f>
        <v>0</v>
      </c>
      <c r="D20" s="511">
        <f>SOCE!D43</f>
        <v>0</v>
      </c>
      <c r="E20" s="511">
        <v>0</v>
      </c>
      <c r="F20" s="412"/>
      <c r="G20" s="164"/>
      <c r="H20" s="164"/>
      <c r="I20" s="164"/>
      <c r="J20" s="164"/>
      <c r="K20" s="164"/>
      <c r="L20" s="164"/>
      <c r="M20" s="164"/>
      <c r="N20" s="164"/>
      <c r="O20" s="164"/>
      <c r="P20" s="164"/>
      <c r="Q20" s="164"/>
      <c r="R20" s="164"/>
      <c r="S20" s="164"/>
      <c r="T20" s="164"/>
      <c r="U20" s="164"/>
      <c r="V20" s="164"/>
      <c r="W20" s="164"/>
      <c r="X20" s="164"/>
    </row>
    <row r="21" spans="1:24" ht="15" customHeight="1" x14ac:dyDescent="0.35">
      <c r="A21" s="509" t="s">
        <v>292</v>
      </c>
      <c r="B21" s="510">
        <f>'12'!C32</f>
        <v>0</v>
      </c>
      <c r="C21" s="510"/>
      <c r="D21" s="510"/>
      <c r="E21" s="510"/>
      <c r="F21" s="412"/>
      <c r="G21" s="164"/>
      <c r="H21" s="164"/>
      <c r="I21" s="164"/>
      <c r="J21" s="164"/>
      <c r="K21" s="164"/>
      <c r="L21" s="164"/>
      <c r="M21" s="164"/>
      <c r="N21" s="164"/>
      <c r="O21" s="164"/>
      <c r="P21" s="164"/>
      <c r="Q21" s="164"/>
      <c r="R21" s="164"/>
      <c r="S21" s="164"/>
      <c r="T21" s="164"/>
      <c r="U21" s="164"/>
      <c r="V21" s="164"/>
      <c r="W21" s="164"/>
      <c r="X21" s="164"/>
    </row>
    <row r="22" spans="1:24" ht="15" customHeight="1" x14ac:dyDescent="0.35">
      <c r="A22" s="479" t="s">
        <v>293</v>
      </c>
      <c r="B22" s="510"/>
      <c r="C22" s="510">
        <f>SOCE!F44</f>
        <v>0</v>
      </c>
      <c r="D22" s="510"/>
      <c r="E22" s="510">
        <f>SUM(C22:D22)</f>
        <v>0</v>
      </c>
      <c r="F22" s="412"/>
      <c r="G22" s="164"/>
      <c r="H22" s="164"/>
      <c r="I22" s="164"/>
      <c r="J22" s="164"/>
      <c r="K22" s="164"/>
      <c r="L22" s="164"/>
      <c r="M22" s="164"/>
      <c r="N22" s="164"/>
      <c r="O22" s="164"/>
      <c r="P22" s="164"/>
      <c r="Q22" s="164"/>
      <c r="R22" s="164"/>
      <c r="S22" s="164"/>
      <c r="T22" s="164"/>
      <c r="U22" s="164"/>
      <c r="V22" s="164"/>
      <c r="W22" s="164"/>
      <c r="X22" s="164"/>
    </row>
    <row r="23" spans="1:24" ht="15" customHeight="1" x14ac:dyDescent="0.35">
      <c r="A23" s="479" t="s">
        <v>294</v>
      </c>
      <c r="B23" s="510"/>
      <c r="C23" s="510"/>
      <c r="D23" s="510"/>
      <c r="E23" s="510"/>
      <c r="F23" s="412"/>
      <c r="G23" s="164"/>
      <c r="H23" s="164"/>
      <c r="I23" s="164"/>
      <c r="J23" s="164"/>
      <c r="K23" s="164"/>
      <c r="L23" s="164"/>
      <c r="M23" s="164"/>
      <c r="N23" s="164"/>
      <c r="O23" s="164"/>
      <c r="P23" s="164"/>
      <c r="Q23" s="164"/>
      <c r="R23" s="164"/>
      <c r="S23" s="164"/>
      <c r="T23" s="164"/>
      <c r="U23" s="164"/>
      <c r="V23" s="164"/>
      <c r="W23" s="164"/>
      <c r="X23" s="164"/>
    </row>
    <row r="24" spans="1:24" ht="15" customHeight="1" x14ac:dyDescent="0.35">
      <c r="A24" s="479" t="s">
        <v>295</v>
      </c>
      <c r="B24" s="510"/>
      <c r="C24" s="510"/>
      <c r="D24" s="510">
        <f>SOCE!D47</f>
        <v>0</v>
      </c>
      <c r="E24" s="510">
        <f>SUM(C24:D24)</f>
        <v>0</v>
      </c>
      <c r="F24" s="412"/>
      <c r="G24" s="164"/>
      <c r="H24" s="164"/>
      <c r="I24" s="164"/>
      <c r="J24" s="164"/>
      <c r="K24" s="164"/>
      <c r="L24" s="164"/>
      <c r="M24" s="164"/>
      <c r="N24" s="164"/>
      <c r="O24" s="164"/>
      <c r="P24" s="164"/>
      <c r="Q24" s="164"/>
      <c r="R24" s="164"/>
      <c r="S24" s="164"/>
      <c r="T24" s="164"/>
      <c r="U24" s="164"/>
      <c r="V24" s="164"/>
      <c r="W24" s="164"/>
      <c r="X24" s="164"/>
    </row>
    <row r="25" spans="1:24" ht="15" customHeight="1" x14ac:dyDescent="0.35">
      <c r="A25" s="509" t="s">
        <v>299</v>
      </c>
      <c r="B25" s="514"/>
      <c r="C25" s="514">
        <f t="shared" ref="C25:E25" si="3">SUM(C22:C24)</f>
        <v>0</v>
      </c>
      <c r="D25" s="514">
        <f t="shared" si="3"/>
        <v>0</v>
      </c>
      <c r="E25" s="514">
        <f t="shared" si="3"/>
        <v>0</v>
      </c>
      <c r="F25" s="412"/>
      <c r="G25" s="164"/>
      <c r="H25" s="164"/>
      <c r="I25" s="164"/>
      <c r="J25" s="164"/>
      <c r="K25" s="164"/>
      <c r="L25" s="164"/>
      <c r="M25" s="164"/>
      <c r="N25" s="164"/>
      <c r="O25" s="164"/>
      <c r="P25" s="164"/>
      <c r="Q25" s="164"/>
      <c r="R25" s="164"/>
      <c r="S25" s="164"/>
      <c r="T25" s="164"/>
      <c r="U25" s="164"/>
      <c r="V25" s="164"/>
      <c r="W25" s="164"/>
      <c r="X25" s="164"/>
    </row>
    <row r="26" spans="1:24" ht="15" customHeight="1" x14ac:dyDescent="0.35">
      <c r="A26" s="512" t="s">
        <v>300</v>
      </c>
      <c r="B26" s="513">
        <f>SUM(B20:B25)</f>
        <v>0</v>
      </c>
      <c r="C26" s="513">
        <f>C20+C25</f>
        <v>0</v>
      </c>
      <c r="D26" s="513">
        <f>D20+D25</f>
        <v>0</v>
      </c>
      <c r="E26" s="513">
        <f>E20+E25</f>
        <v>0</v>
      </c>
      <c r="F26" s="412"/>
      <c r="G26" s="164"/>
      <c r="H26" s="164"/>
      <c r="I26" s="164"/>
      <c r="J26" s="164"/>
      <c r="K26" s="164"/>
      <c r="L26" s="164"/>
      <c r="M26" s="164"/>
      <c r="N26" s="164"/>
      <c r="O26" s="164"/>
      <c r="P26" s="164"/>
      <c r="Q26" s="164"/>
      <c r="R26" s="164"/>
      <c r="S26" s="164"/>
      <c r="T26" s="164"/>
      <c r="U26" s="164"/>
      <c r="V26" s="164"/>
      <c r="W26" s="164"/>
      <c r="X26" s="164"/>
    </row>
    <row r="27" spans="1:24" ht="15" customHeight="1" x14ac:dyDescent="0.35">
      <c r="A27" s="285"/>
      <c r="B27" s="164"/>
      <c r="C27" s="164"/>
      <c r="D27" s="164"/>
      <c r="E27" s="164"/>
      <c r="F27" s="412"/>
      <c r="G27" s="164"/>
      <c r="H27" s="164"/>
      <c r="I27" s="164"/>
      <c r="J27" s="164"/>
      <c r="K27" s="164"/>
      <c r="L27" s="164"/>
      <c r="M27" s="164"/>
      <c r="N27" s="164"/>
      <c r="O27" s="164"/>
      <c r="P27" s="164"/>
      <c r="Q27" s="164"/>
      <c r="R27" s="164"/>
      <c r="S27" s="164"/>
      <c r="T27" s="164"/>
      <c r="U27" s="164"/>
      <c r="V27" s="164"/>
      <c r="W27" s="164"/>
      <c r="X27" s="164"/>
    </row>
    <row r="28" spans="1:24" ht="15" customHeight="1" x14ac:dyDescent="0.35">
      <c r="A28" s="285"/>
      <c r="B28" s="164"/>
      <c r="C28" s="164"/>
      <c r="D28" s="164"/>
      <c r="E28" s="164"/>
      <c r="F28" s="412"/>
      <c r="G28" s="164"/>
      <c r="H28" s="164"/>
      <c r="I28" s="164"/>
      <c r="J28" s="164"/>
      <c r="K28" s="164"/>
      <c r="L28" s="164"/>
      <c r="M28" s="164"/>
      <c r="N28" s="164"/>
      <c r="O28" s="164"/>
      <c r="P28" s="164"/>
      <c r="Q28" s="164"/>
      <c r="R28" s="164"/>
      <c r="S28" s="164"/>
      <c r="T28" s="164"/>
      <c r="U28" s="164"/>
      <c r="V28" s="164"/>
      <c r="W28" s="164"/>
      <c r="X28" s="164"/>
    </row>
    <row r="29" spans="1:24" ht="15" customHeight="1" x14ac:dyDescent="0.35">
      <c r="A29" s="285"/>
      <c r="B29" s="164"/>
      <c r="C29" s="164"/>
      <c r="D29" s="164"/>
      <c r="E29" s="164"/>
      <c r="F29" s="412"/>
      <c r="G29" s="164"/>
      <c r="H29" s="164"/>
      <c r="I29" s="164"/>
      <c r="J29" s="164"/>
      <c r="K29" s="164"/>
      <c r="L29" s="164"/>
      <c r="M29" s="164"/>
      <c r="N29" s="164"/>
      <c r="O29" s="164"/>
      <c r="P29" s="164"/>
      <c r="Q29" s="164"/>
      <c r="R29" s="164"/>
      <c r="S29" s="164"/>
      <c r="T29" s="164"/>
      <c r="U29" s="164"/>
      <c r="V29" s="164"/>
      <c r="W29" s="164"/>
      <c r="X29" s="164"/>
    </row>
    <row r="30" spans="1:24" ht="15" customHeight="1" x14ac:dyDescent="0.35">
      <c r="A30" s="285"/>
      <c r="B30" s="164"/>
      <c r="C30" s="164"/>
      <c r="D30" s="164"/>
      <c r="E30" s="164"/>
      <c r="F30" s="412"/>
      <c r="G30" s="164"/>
      <c r="H30" s="164"/>
      <c r="I30" s="164"/>
      <c r="J30" s="164"/>
      <c r="K30" s="164"/>
      <c r="L30" s="164"/>
      <c r="M30" s="164"/>
      <c r="N30" s="164"/>
      <c r="O30" s="164"/>
      <c r="P30" s="164"/>
      <c r="Q30" s="164"/>
      <c r="R30" s="164"/>
      <c r="S30" s="164"/>
      <c r="T30" s="164"/>
      <c r="U30" s="164"/>
      <c r="V30" s="164"/>
      <c r="W30" s="164"/>
      <c r="X30" s="164"/>
    </row>
    <row r="31" spans="1:24" ht="15" customHeight="1" x14ac:dyDescent="0.35">
      <c r="A31" s="285"/>
      <c r="B31" s="164"/>
      <c r="C31" s="164"/>
      <c r="D31" s="164"/>
      <c r="E31" s="164"/>
      <c r="F31" s="412"/>
      <c r="G31" s="164"/>
      <c r="H31" s="164"/>
      <c r="I31" s="164"/>
      <c r="J31" s="164"/>
      <c r="K31" s="164"/>
      <c r="L31" s="164"/>
      <c r="M31" s="164"/>
      <c r="N31" s="164"/>
      <c r="O31" s="164"/>
      <c r="P31" s="164"/>
      <c r="Q31" s="164"/>
      <c r="R31" s="164"/>
      <c r="S31" s="164"/>
      <c r="T31" s="164"/>
      <c r="U31" s="164"/>
      <c r="V31" s="164"/>
      <c r="W31" s="164"/>
      <c r="X31" s="164"/>
    </row>
    <row r="32" spans="1:24" ht="15" customHeight="1" x14ac:dyDescent="0.35">
      <c r="A32" s="285"/>
      <c r="B32" s="164"/>
      <c r="C32" s="164"/>
      <c r="D32" s="164"/>
      <c r="E32" s="164"/>
      <c r="F32" s="412"/>
      <c r="G32" s="164"/>
      <c r="H32" s="164"/>
      <c r="I32" s="164"/>
      <c r="J32" s="164"/>
      <c r="K32" s="164"/>
      <c r="L32" s="164"/>
      <c r="M32" s="164"/>
      <c r="N32" s="164"/>
      <c r="O32" s="164"/>
      <c r="P32" s="164"/>
      <c r="Q32" s="164"/>
      <c r="R32" s="164"/>
      <c r="S32" s="164"/>
      <c r="T32" s="164"/>
      <c r="U32" s="164"/>
      <c r="V32" s="164"/>
      <c r="W32" s="164"/>
      <c r="X32" s="164"/>
    </row>
    <row r="33" spans="1:24" ht="15" customHeight="1" x14ac:dyDescent="0.35">
      <c r="A33" s="285"/>
      <c r="B33" s="164"/>
      <c r="C33" s="164"/>
      <c r="D33" s="164"/>
      <c r="E33" s="164"/>
      <c r="F33" s="412"/>
      <c r="G33" s="164"/>
      <c r="H33" s="164"/>
      <c r="I33" s="164"/>
      <c r="J33" s="164"/>
      <c r="K33" s="164"/>
      <c r="L33" s="164"/>
      <c r="M33" s="164"/>
      <c r="N33" s="164"/>
      <c r="O33" s="164"/>
      <c r="P33" s="164"/>
      <c r="Q33" s="164"/>
      <c r="R33" s="164"/>
      <c r="S33" s="164"/>
      <c r="T33" s="164"/>
      <c r="U33" s="164"/>
      <c r="V33" s="164"/>
      <c r="W33" s="164"/>
      <c r="X33" s="164"/>
    </row>
    <row r="34" spans="1:24" ht="15" customHeight="1" x14ac:dyDescent="0.35">
      <c r="A34" s="285"/>
      <c r="B34" s="164"/>
      <c r="C34" s="164"/>
      <c r="D34" s="164"/>
      <c r="E34" s="164"/>
      <c r="F34" s="412"/>
      <c r="G34" s="164"/>
      <c r="H34" s="164"/>
      <c r="I34" s="164"/>
      <c r="J34" s="164"/>
      <c r="K34" s="164"/>
      <c r="L34" s="164"/>
      <c r="M34" s="164"/>
      <c r="N34" s="164"/>
      <c r="O34" s="164"/>
      <c r="P34" s="164"/>
      <c r="Q34" s="164"/>
      <c r="R34" s="164"/>
      <c r="S34" s="164"/>
      <c r="T34" s="164"/>
      <c r="U34" s="164"/>
      <c r="V34" s="164"/>
      <c r="W34" s="164"/>
      <c r="X34" s="164"/>
    </row>
    <row r="35" spans="1:24" ht="15" customHeight="1" x14ac:dyDescent="0.35">
      <c r="A35" s="285"/>
      <c r="B35" s="164"/>
      <c r="C35" s="164"/>
      <c r="D35" s="164"/>
      <c r="E35" s="164"/>
      <c r="F35" s="412"/>
      <c r="G35" s="164"/>
      <c r="H35" s="164"/>
      <c r="I35" s="164"/>
      <c r="J35" s="164"/>
      <c r="K35" s="164"/>
      <c r="L35" s="164"/>
      <c r="M35" s="164"/>
      <c r="N35" s="164"/>
      <c r="O35" s="164"/>
      <c r="P35" s="164"/>
      <c r="Q35" s="164"/>
      <c r="R35" s="164"/>
      <c r="S35" s="164"/>
      <c r="T35" s="164"/>
      <c r="U35" s="164"/>
      <c r="V35" s="164"/>
      <c r="W35" s="164"/>
      <c r="X35" s="164"/>
    </row>
    <row r="36" spans="1:24" ht="15" customHeight="1" x14ac:dyDescent="0.35">
      <c r="A36" s="285"/>
      <c r="B36" s="164"/>
      <c r="C36" s="164"/>
      <c r="D36" s="164"/>
      <c r="E36" s="164"/>
      <c r="F36" s="412"/>
      <c r="G36" s="164"/>
      <c r="H36" s="164"/>
      <c r="I36" s="164"/>
      <c r="J36" s="164"/>
      <c r="K36" s="164"/>
      <c r="L36" s="164"/>
      <c r="M36" s="164"/>
      <c r="N36" s="164"/>
      <c r="O36" s="164"/>
      <c r="P36" s="164"/>
      <c r="Q36" s="164"/>
      <c r="R36" s="164"/>
      <c r="S36" s="164"/>
      <c r="T36" s="164"/>
      <c r="U36" s="164"/>
      <c r="V36" s="164"/>
      <c r="W36" s="164"/>
      <c r="X36" s="164"/>
    </row>
    <row r="37" spans="1:24" ht="15" customHeight="1" x14ac:dyDescent="0.35">
      <c r="A37" s="285"/>
      <c r="B37" s="164"/>
      <c r="C37" s="164"/>
      <c r="D37" s="164"/>
      <c r="E37" s="164"/>
      <c r="F37" s="412"/>
      <c r="G37" s="164"/>
      <c r="H37" s="164"/>
      <c r="I37" s="164"/>
      <c r="J37" s="164"/>
      <c r="K37" s="164"/>
      <c r="L37" s="164"/>
      <c r="M37" s="164"/>
      <c r="N37" s="164"/>
      <c r="O37" s="164"/>
      <c r="P37" s="164"/>
      <c r="Q37" s="164"/>
      <c r="R37" s="164"/>
      <c r="S37" s="164"/>
      <c r="T37" s="164"/>
      <c r="U37" s="164"/>
      <c r="V37" s="164"/>
      <c r="W37" s="164"/>
      <c r="X37" s="164"/>
    </row>
    <row r="38" spans="1:24" ht="15" customHeight="1" x14ac:dyDescent="0.35">
      <c r="A38" s="285"/>
      <c r="B38" s="164"/>
      <c r="C38" s="164"/>
      <c r="D38" s="164"/>
      <c r="E38" s="164"/>
      <c r="F38" s="412"/>
      <c r="G38" s="164"/>
      <c r="H38" s="164"/>
      <c r="I38" s="164"/>
      <c r="J38" s="164"/>
      <c r="K38" s="164"/>
      <c r="L38" s="164"/>
      <c r="M38" s="164"/>
      <c r="N38" s="164"/>
      <c r="O38" s="164"/>
      <c r="P38" s="164"/>
      <c r="Q38" s="164"/>
      <c r="R38" s="164"/>
      <c r="S38" s="164"/>
      <c r="T38" s="164"/>
      <c r="U38" s="164"/>
      <c r="V38" s="164"/>
      <c r="W38" s="164"/>
      <c r="X38" s="164"/>
    </row>
    <row r="39" spans="1:24" ht="15" customHeight="1" x14ac:dyDescent="0.35">
      <c r="A39" s="285"/>
      <c r="B39" s="164"/>
      <c r="C39" s="164"/>
      <c r="D39" s="164"/>
      <c r="E39" s="164"/>
      <c r="F39" s="412"/>
      <c r="G39" s="164"/>
      <c r="H39" s="164"/>
      <c r="I39" s="164"/>
      <c r="J39" s="164"/>
      <c r="K39" s="164"/>
      <c r="L39" s="164"/>
      <c r="M39" s="164"/>
      <c r="N39" s="164"/>
      <c r="O39" s="164"/>
      <c r="P39" s="164"/>
      <c r="Q39" s="164"/>
      <c r="R39" s="164"/>
      <c r="S39" s="164"/>
      <c r="T39" s="164"/>
      <c r="U39" s="164"/>
      <c r="V39" s="164"/>
      <c r="W39" s="164"/>
      <c r="X39" s="164"/>
    </row>
    <row r="40" spans="1:24" ht="15" customHeight="1" x14ac:dyDescent="0.35">
      <c r="A40" s="285"/>
      <c r="B40" s="164"/>
      <c r="C40" s="164"/>
      <c r="D40" s="164"/>
      <c r="E40" s="164"/>
      <c r="F40" s="412"/>
      <c r="G40" s="164"/>
      <c r="H40" s="164"/>
      <c r="I40" s="164"/>
      <c r="J40" s="164"/>
      <c r="K40" s="164"/>
      <c r="L40" s="164"/>
      <c r="M40" s="164"/>
      <c r="N40" s="164"/>
      <c r="O40" s="164"/>
      <c r="P40" s="164"/>
      <c r="Q40" s="164"/>
      <c r="R40" s="164"/>
      <c r="S40" s="164"/>
      <c r="T40" s="164"/>
      <c r="U40" s="164"/>
      <c r="V40" s="164"/>
      <c r="W40" s="164"/>
      <c r="X40" s="164"/>
    </row>
    <row r="41" spans="1:24" ht="15" customHeight="1" x14ac:dyDescent="0.35">
      <c r="A41" s="285"/>
      <c r="B41" s="164"/>
      <c r="C41" s="164"/>
      <c r="D41" s="164"/>
      <c r="E41" s="164"/>
      <c r="F41" s="412"/>
      <c r="G41" s="164"/>
      <c r="H41" s="164"/>
      <c r="I41" s="164"/>
      <c r="J41" s="164"/>
      <c r="K41" s="164"/>
      <c r="L41" s="164"/>
      <c r="M41" s="164"/>
      <c r="N41" s="164"/>
      <c r="O41" s="164"/>
      <c r="P41" s="164"/>
      <c r="Q41" s="164"/>
      <c r="R41" s="164"/>
      <c r="S41" s="164"/>
      <c r="T41" s="164"/>
      <c r="U41" s="164"/>
      <c r="V41" s="164"/>
      <c r="W41" s="164"/>
      <c r="X41" s="164"/>
    </row>
    <row r="42" spans="1:24" ht="15" customHeight="1" x14ac:dyDescent="0.35">
      <c r="A42" s="285"/>
      <c r="B42" s="164"/>
      <c r="C42" s="164"/>
      <c r="D42" s="164"/>
      <c r="E42" s="164"/>
      <c r="F42" s="412"/>
      <c r="G42" s="164"/>
      <c r="H42" s="164"/>
      <c r="I42" s="164"/>
      <c r="J42" s="164"/>
      <c r="K42" s="164"/>
      <c r="L42" s="164"/>
      <c r="M42" s="164"/>
      <c r="N42" s="164"/>
      <c r="O42" s="164"/>
      <c r="P42" s="164"/>
      <c r="Q42" s="164"/>
      <c r="R42" s="164"/>
      <c r="S42" s="164"/>
      <c r="T42" s="164"/>
      <c r="U42" s="164"/>
      <c r="V42" s="164"/>
      <c r="W42" s="164"/>
      <c r="X42" s="164"/>
    </row>
    <row r="43" spans="1:24" ht="14.5" x14ac:dyDescent="0.35">
      <c r="A43" s="164"/>
      <c r="B43" s="164"/>
      <c r="C43" s="164"/>
      <c r="D43" s="164"/>
      <c r="E43" s="164"/>
      <c r="F43" s="164"/>
      <c r="G43" s="164"/>
      <c r="H43" s="164"/>
      <c r="I43" s="164"/>
      <c r="J43" s="164"/>
      <c r="K43" s="164"/>
      <c r="L43" s="164"/>
      <c r="M43" s="164"/>
      <c r="N43" s="164"/>
      <c r="O43" s="164"/>
      <c r="P43" s="164"/>
      <c r="Q43" s="164"/>
      <c r="R43" s="164"/>
      <c r="S43" s="164"/>
      <c r="T43" s="164"/>
      <c r="U43" s="164"/>
      <c r="V43" s="164"/>
      <c r="W43" s="164"/>
      <c r="X43" s="164"/>
    </row>
    <row r="44" spans="1:24" ht="14.5" x14ac:dyDescent="0.35">
      <c r="A44" s="164"/>
      <c r="B44" s="164"/>
      <c r="C44" s="164"/>
      <c r="D44" s="164"/>
      <c r="E44" s="164"/>
      <c r="F44" s="164"/>
      <c r="G44" s="164"/>
      <c r="H44" s="164"/>
      <c r="I44" s="164"/>
      <c r="J44" s="164"/>
      <c r="K44" s="164"/>
      <c r="L44" s="164"/>
      <c r="M44" s="164"/>
      <c r="N44" s="164"/>
      <c r="O44" s="164"/>
      <c r="P44" s="164"/>
      <c r="Q44" s="164"/>
      <c r="R44" s="164"/>
      <c r="S44" s="164"/>
      <c r="T44" s="164"/>
      <c r="U44" s="164"/>
      <c r="V44" s="164"/>
      <c r="W44" s="164"/>
      <c r="X44" s="164"/>
    </row>
    <row r="45" spans="1:24" ht="14.5" x14ac:dyDescent="0.35">
      <c r="A45" s="164"/>
      <c r="B45" s="164"/>
      <c r="C45" s="164"/>
      <c r="D45" s="164"/>
      <c r="E45" s="164"/>
      <c r="F45" s="164"/>
      <c r="G45" s="164"/>
      <c r="H45" s="164"/>
      <c r="I45" s="164"/>
      <c r="J45" s="164"/>
      <c r="K45" s="164"/>
      <c r="L45" s="164"/>
      <c r="M45" s="164"/>
      <c r="N45" s="164"/>
      <c r="O45" s="164"/>
      <c r="P45" s="164"/>
      <c r="Q45" s="164"/>
      <c r="R45" s="164"/>
      <c r="S45" s="164"/>
      <c r="T45" s="164"/>
      <c r="U45" s="164"/>
      <c r="V45" s="164"/>
      <c r="W45" s="164"/>
      <c r="X45" s="164"/>
    </row>
    <row r="46" spans="1:24" ht="14.5" x14ac:dyDescent="0.35">
      <c r="A46" s="164"/>
      <c r="B46" s="164"/>
      <c r="C46" s="164"/>
      <c r="D46" s="164"/>
      <c r="E46" s="164"/>
      <c r="F46" s="164"/>
      <c r="G46" s="164"/>
      <c r="H46" s="164"/>
      <c r="I46" s="164"/>
      <c r="J46" s="164"/>
      <c r="K46" s="164"/>
      <c r="L46" s="164"/>
      <c r="M46" s="164"/>
      <c r="N46" s="164"/>
      <c r="O46" s="164"/>
      <c r="P46" s="164"/>
      <c r="Q46" s="164"/>
      <c r="R46" s="164"/>
      <c r="S46" s="164"/>
      <c r="T46" s="164"/>
      <c r="U46" s="164"/>
      <c r="V46" s="164"/>
      <c r="W46" s="164"/>
      <c r="X46" s="164"/>
    </row>
    <row r="47" spans="1:24" ht="14.5" x14ac:dyDescent="0.35">
      <c r="A47" s="164"/>
      <c r="B47" s="164"/>
      <c r="C47" s="164"/>
      <c r="D47" s="164"/>
      <c r="E47" s="164"/>
      <c r="F47" s="164"/>
      <c r="G47" s="164"/>
      <c r="H47" s="164"/>
      <c r="I47" s="164"/>
      <c r="J47" s="164"/>
      <c r="K47" s="164"/>
      <c r="L47" s="164"/>
      <c r="M47" s="164"/>
      <c r="N47" s="164"/>
      <c r="O47" s="164"/>
      <c r="P47" s="164"/>
      <c r="Q47" s="164"/>
      <c r="R47" s="164"/>
      <c r="S47" s="164"/>
      <c r="T47" s="164"/>
      <c r="U47" s="164"/>
      <c r="V47" s="164"/>
      <c r="W47" s="164"/>
      <c r="X47" s="164"/>
    </row>
    <row r="48" spans="1:24" ht="14.5" x14ac:dyDescent="0.35">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row>
    <row r="49" spans="1:24" ht="14.5" x14ac:dyDescent="0.35">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row>
    <row r="50" spans="1:24" ht="14.5" x14ac:dyDescent="0.35">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row>
    <row r="51" spans="1:24" ht="14.5" x14ac:dyDescent="0.35">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row>
    <row r="52" spans="1:24" ht="14.5" x14ac:dyDescent="0.35">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row>
    <row r="53" spans="1:24" ht="14.5" x14ac:dyDescent="0.35">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row>
    <row r="54" spans="1:24" ht="14.5" x14ac:dyDescent="0.35">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row>
    <row r="55" spans="1:24" ht="14.5" x14ac:dyDescent="0.35">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row>
    <row r="56" spans="1:24" ht="14.5" x14ac:dyDescent="0.35">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row>
    <row r="57" spans="1:24" ht="14.5" x14ac:dyDescent="0.35">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row>
    <row r="58" spans="1:24" ht="14.5" x14ac:dyDescent="0.35">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row>
    <row r="59" spans="1:24" ht="14.5" x14ac:dyDescent="0.35">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row>
    <row r="60" spans="1:24" ht="14.5" x14ac:dyDescent="0.35">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row>
    <row r="61" spans="1:24" ht="14.5" x14ac:dyDescent="0.35">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row>
    <row r="62" spans="1:24" ht="14.5" x14ac:dyDescent="0.35">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row>
    <row r="63" spans="1:24" ht="14.5" x14ac:dyDescent="0.35">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row>
    <row r="64" spans="1:24" ht="14.5" x14ac:dyDescent="0.35">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row>
    <row r="65" spans="1:24" ht="14.5" x14ac:dyDescent="0.35">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row>
    <row r="66" spans="1:24" ht="14.5" x14ac:dyDescent="0.35">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row>
    <row r="67" spans="1:24" ht="14.5" x14ac:dyDescent="0.35">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row>
    <row r="68" spans="1:24" ht="14.5" x14ac:dyDescent="0.35">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row>
    <row r="69" spans="1:24" ht="14.5" x14ac:dyDescent="0.35">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row>
    <row r="70" spans="1:24" ht="14.5" x14ac:dyDescent="0.35">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row>
    <row r="71" spans="1:24" ht="14.5" x14ac:dyDescent="0.35">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row>
    <row r="72" spans="1:24" ht="14.5" x14ac:dyDescent="0.35">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row>
    <row r="73" spans="1:24" ht="14.5" x14ac:dyDescent="0.35">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row>
    <row r="74" spans="1:24" ht="14.5" x14ac:dyDescent="0.35">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row>
    <row r="75" spans="1:24" ht="14.5" x14ac:dyDescent="0.35">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row>
    <row r="76" spans="1:24" ht="14.5" x14ac:dyDescent="0.35">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row>
    <row r="77" spans="1:24" ht="14.5" x14ac:dyDescent="0.35">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row>
    <row r="78" spans="1:24" ht="14.5" x14ac:dyDescent="0.35">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row>
    <row r="79" spans="1:24" ht="14.5" x14ac:dyDescent="0.35">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row>
    <row r="80" spans="1:24" ht="14.5" x14ac:dyDescent="0.35">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row>
    <row r="81" spans="1:24" ht="14.5" x14ac:dyDescent="0.35">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row>
    <row r="82" spans="1:24" ht="14.5" x14ac:dyDescent="0.35">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row>
    <row r="83" spans="1:24" ht="14.5" x14ac:dyDescent="0.35">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row>
    <row r="84" spans="1:24" ht="14.5" x14ac:dyDescent="0.35">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row>
    <row r="85" spans="1:24" ht="14.5" x14ac:dyDescent="0.35">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row>
    <row r="86" spans="1:24" ht="14.5" x14ac:dyDescent="0.35">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row>
    <row r="87" spans="1:24" ht="14.5" x14ac:dyDescent="0.35">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row>
    <row r="88" spans="1:24" ht="14.5" x14ac:dyDescent="0.35">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row>
    <row r="89" spans="1:24" ht="14.5" x14ac:dyDescent="0.35">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row>
    <row r="90" spans="1:24" ht="14.5" x14ac:dyDescent="0.35">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row>
    <row r="91" spans="1:24" ht="14.5" x14ac:dyDescent="0.35">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row>
    <row r="92" spans="1:24" ht="14.5" x14ac:dyDescent="0.35">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row>
    <row r="93" spans="1:24" ht="14.5" x14ac:dyDescent="0.35">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row>
    <row r="94" spans="1:24" ht="14.5" x14ac:dyDescent="0.35">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row>
    <row r="95" spans="1:24" ht="14.5" x14ac:dyDescent="0.35">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row>
    <row r="96" spans="1:24" ht="14.5" x14ac:dyDescent="0.35">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row>
    <row r="97" spans="1:24" ht="14.5" x14ac:dyDescent="0.35">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row>
    <row r="98" spans="1:24" ht="14.5" x14ac:dyDescent="0.35">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row>
    <row r="99" spans="1:24" ht="14.5" x14ac:dyDescent="0.35">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row>
    <row r="100" spans="1:24"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row>
    <row r="101" spans="1:24"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row>
    <row r="102" spans="1:24"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row>
    <row r="103" spans="1:24"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row>
    <row r="104" spans="1:24"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row>
    <row r="105" spans="1:24"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row>
    <row r="106" spans="1:24"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row>
    <row r="107" spans="1:24"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row>
    <row r="108" spans="1:24"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row>
    <row r="109" spans="1:24"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row>
    <row r="110" spans="1:24"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row>
    <row r="111" spans="1:24"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row>
    <row r="112" spans="1:24"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row>
    <row r="113" spans="1:24"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row>
    <row r="114" spans="1:24"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row>
    <row r="115" spans="1:24"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row>
    <row r="116" spans="1:24"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row>
    <row r="117" spans="1:24"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row>
    <row r="118" spans="1:24"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row>
    <row r="119" spans="1:24"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row>
    <row r="120" spans="1:24"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row>
    <row r="121" spans="1:24"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row>
    <row r="122" spans="1:24"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row>
    <row r="123" spans="1:24"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row>
    <row r="124" spans="1:24"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row>
    <row r="125" spans="1:24"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row>
    <row r="126" spans="1:24"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row>
    <row r="127" spans="1:24"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row>
    <row r="128" spans="1:24"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row>
    <row r="129" spans="1:24"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row>
    <row r="130" spans="1:24"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row>
    <row r="131" spans="1:24"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row>
    <row r="132" spans="1:24"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row>
    <row r="133" spans="1:24"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row>
    <row r="134" spans="1:24"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row>
    <row r="135" spans="1:24"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row>
    <row r="136" spans="1:24"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row>
    <row r="137" spans="1:24"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row>
    <row r="138" spans="1:24"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row>
    <row r="139" spans="1:24"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row>
    <row r="140" spans="1:24"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row>
    <row r="141" spans="1:24"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row>
    <row r="142" spans="1:24"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row>
    <row r="143" spans="1:24"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row>
    <row r="144" spans="1:24"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row>
    <row r="145" spans="1:24"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row>
    <row r="146" spans="1:24"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row>
    <row r="147" spans="1:24"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row>
    <row r="148" spans="1:24"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row>
    <row r="149" spans="1:24"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row>
    <row r="150" spans="1:24"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row>
    <row r="151" spans="1:24"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row>
    <row r="152" spans="1:24"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row>
    <row r="153" spans="1:24"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row>
    <row r="154" spans="1:24"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row>
    <row r="155" spans="1:24"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row>
    <row r="156" spans="1:24"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row>
    <row r="157" spans="1:24"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row>
    <row r="158" spans="1:24"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row>
    <row r="159" spans="1:24"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row>
    <row r="160" spans="1:24"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row>
    <row r="161" spans="1:24"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row>
    <row r="162" spans="1:24"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row>
    <row r="163" spans="1:24"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row>
    <row r="164" spans="1:24"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row>
    <row r="165" spans="1:24"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row>
    <row r="166" spans="1:24"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row>
    <row r="167" spans="1:24"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row>
    <row r="168" spans="1:24"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row>
    <row r="169" spans="1:24"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row>
    <row r="170" spans="1:24"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row>
    <row r="171" spans="1:24"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row>
    <row r="172" spans="1:24"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row>
    <row r="173" spans="1:24"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row>
    <row r="174" spans="1:24"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row>
    <row r="175" spans="1:24"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row>
    <row r="176" spans="1:24"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row>
    <row r="177" spans="1:24"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row>
    <row r="178" spans="1:24"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row>
    <row r="179" spans="1:24"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row>
    <row r="180" spans="1:24"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row>
    <row r="181" spans="1:24"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row>
    <row r="182" spans="1:24"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row>
    <row r="183" spans="1:24"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row>
    <row r="184" spans="1:24"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row>
    <row r="185" spans="1:24"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row>
    <row r="186" spans="1:24"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row>
    <row r="187" spans="1:24"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row>
    <row r="188" spans="1:24"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row>
    <row r="189" spans="1:24"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row>
    <row r="190" spans="1:24"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row>
    <row r="191" spans="1:24"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row>
    <row r="192" spans="1:24"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row>
    <row r="193" spans="1:24"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row>
    <row r="194" spans="1:24"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row>
    <row r="195" spans="1:24"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row>
    <row r="196" spans="1:24"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row>
    <row r="197" spans="1:24"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row>
    <row r="198" spans="1:24"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row>
    <row r="199" spans="1:24"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row>
    <row r="200" spans="1:24"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row>
    <row r="201" spans="1:24"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row>
    <row r="202" spans="1:24"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row>
    <row r="203" spans="1:24"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row>
    <row r="204" spans="1:24"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row>
    <row r="205" spans="1:24"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row>
    <row r="206" spans="1:24"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row>
    <row r="207" spans="1:24"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row>
    <row r="208" spans="1:24"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row>
    <row r="209" spans="1:24"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row>
    <row r="210" spans="1:24"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row>
    <row r="211" spans="1:24"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row>
    <row r="212" spans="1:24"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row>
    <row r="213" spans="1:24"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row>
    <row r="214" spans="1:24"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row>
    <row r="215" spans="1:24"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row>
    <row r="216" spans="1:24"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row>
    <row r="217" spans="1:24"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row>
    <row r="218" spans="1:24"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row>
    <row r="219" spans="1:24"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row>
    <row r="220" spans="1:24"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row>
    <row r="221" spans="1:24"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row>
    <row r="222" spans="1:24"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row>
    <row r="223" spans="1:24"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row>
    <row r="224" spans="1:24"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row>
    <row r="225" spans="1:24"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row>
    <row r="226" spans="1:24"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row>
    <row r="227" spans="1:24"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row>
    <row r="228" spans="1:24"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row>
    <row r="229" spans="1:24"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row>
    <row r="230" spans="1:24"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row>
    <row r="231" spans="1:24"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row>
    <row r="232" spans="1:24"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row>
    <row r="233" spans="1:24"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row>
    <row r="234" spans="1:24"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row>
    <row r="235" spans="1:24"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row>
    <row r="236" spans="1:24"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row>
    <row r="237" spans="1:24"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row>
    <row r="238" spans="1:24"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row>
    <row r="239" spans="1:24"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row>
    <row r="240" spans="1:24"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row>
    <row r="241" spans="1:24"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row>
    <row r="242" spans="1:24"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row>
    <row r="243" spans="1:24"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row>
    <row r="244" spans="1:24"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row>
    <row r="245" spans="1:24"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row>
    <row r="246" spans="1:24"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row>
    <row r="247" spans="1:24"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row>
    <row r="248" spans="1:24"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row>
    <row r="249" spans="1:24"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row>
    <row r="250" spans="1:24"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row>
    <row r="251" spans="1:24"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row>
    <row r="252" spans="1:24"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row>
    <row r="253" spans="1:24"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row>
    <row r="254" spans="1:24"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row>
    <row r="255" spans="1:24"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row>
    <row r="256" spans="1:24"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row>
    <row r="257" spans="1:24"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row>
    <row r="258" spans="1:24"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row>
    <row r="259" spans="1:24"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row>
    <row r="260" spans="1:24"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row>
    <row r="261" spans="1:24"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row>
    <row r="262" spans="1:24"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row>
    <row r="263" spans="1:24"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row>
    <row r="264" spans="1:24"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row>
    <row r="265" spans="1:24"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row>
    <row r="266" spans="1:24"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row>
    <row r="267" spans="1:24"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row>
    <row r="268" spans="1:24"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row>
    <row r="269" spans="1:24"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row>
    <row r="270" spans="1:24"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row>
    <row r="271" spans="1:24"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row>
    <row r="272" spans="1:24"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row>
    <row r="273" spans="1:24"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row>
    <row r="274" spans="1:24"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row>
    <row r="275" spans="1:24"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row>
    <row r="276" spans="1:24"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row>
    <row r="277" spans="1:24"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row>
    <row r="278" spans="1:24"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row>
    <row r="279" spans="1:24"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row>
    <row r="280" spans="1:24"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row>
    <row r="281" spans="1:24"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row>
    <row r="282" spans="1:24"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row>
    <row r="283" spans="1:24"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row>
    <row r="284" spans="1:24"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row>
    <row r="285" spans="1:24"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row>
    <row r="286" spans="1:24"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row>
    <row r="287" spans="1:24"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row>
    <row r="288" spans="1:24"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row>
    <row r="289" spans="1:24"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row>
    <row r="290" spans="1:24"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row>
    <row r="291" spans="1:24"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row>
    <row r="292" spans="1:24"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row>
    <row r="293" spans="1:24"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row>
    <row r="294" spans="1:24"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row>
    <row r="295" spans="1:24"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row>
    <row r="296" spans="1:24"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row>
    <row r="297" spans="1:24"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row>
    <row r="298" spans="1:24"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row>
    <row r="299" spans="1:24"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row>
    <row r="300" spans="1:24"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row>
    <row r="301" spans="1:24"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row>
    <row r="302" spans="1:24"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row>
    <row r="303" spans="1:24"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row>
    <row r="304" spans="1:24"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row>
    <row r="305" spans="1:24"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row>
    <row r="306" spans="1:24"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row>
    <row r="307" spans="1:24"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row>
    <row r="308" spans="1:24"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row>
    <row r="309" spans="1:24"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row>
    <row r="310" spans="1:24"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row>
    <row r="311" spans="1:24"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row>
    <row r="312" spans="1:24"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row>
    <row r="313" spans="1:24"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row>
    <row r="314" spans="1:24"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row>
    <row r="315" spans="1:24"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row>
    <row r="316" spans="1:24"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row>
    <row r="317" spans="1:24"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row>
    <row r="318" spans="1:24"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row>
    <row r="319" spans="1:24"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row>
    <row r="320" spans="1:24"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row>
    <row r="321" spans="1:24"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row>
    <row r="322" spans="1:24"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row>
    <row r="323" spans="1:24"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row>
    <row r="324" spans="1:24"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row>
    <row r="325" spans="1:24"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row>
    <row r="326" spans="1:24"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row>
    <row r="327" spans="1:24"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row>
    <row r="328" spans="1:24"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row>
    <row r="329" spans="1:24"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row>
    <row r="330" spans="1:24"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row>
    <row r="331" spans="1:24"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row>
    <row r="332" spans="1:24"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row>
    <row r="333" spans="1:24"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row>
    <row r="334" spans="1:24"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row>
    <row r="335" spans="1:24"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row>
    <row r="336" spans="1:24"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row>
    <row r="337" spans="1:24"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row>
    <row r="338" spans="1:24"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row>
    <row r="339" spans="1:24"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row>
    <row r="340" spans="1:24"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row>
    <row r="341" spans="1:24"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row>
    <row r="342" spans="1:24"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row>
    <row r="343" spans="1:24"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row>
    <row r="344" spans="1:24"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row>
    <row r="345" spans="1:24"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row>
    <row r="346" spans="1:24"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row>
    <row r="347" spans="1:24"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row>
    <row r="348" spans="1:24"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row>
    <row r="349" spans="1:24"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row>
    <row r="350" spans="1:24"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row>
    <row r="351" spans="1:24"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row>
    <row r="352" spans="1:24"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row>
    <row r="353" spans="1:24"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row>
    <row r="354" spans="1:24"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row>
    <row r="355" spans="1:24"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row>
    <row r="356" spans="1:24"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row>
    <row r="357" spans="1:24"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row>
    <row r="358" spans="1:24"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row>
    <row r="359" spans="1:24"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row>
    <row r="360" spans="1:24"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row>
    <row r="361" spans="1:24"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row>
    <row r="362" spans="1:24"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row>
    <row r="363" spans="1:24"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row>
    <row r="364" spans="1:24"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row>
    <row r="365" spans="1:24"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row>
    <row r="366" spans="1:24"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row>
    <row r="367" spans="1:24"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row>
    <row r="368" spans="1:24"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row>
    <row r="369" spans="1:24"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row>
    <row r="370" spans="1:24"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row>
    <row r="371" spans="1:24"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row>
    <row r="372" spans="1:24"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row>
    <row r="373" spans="1:24"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row>
    <row r="374" spans="1:24"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row>
    <row r="375" spans="1:24"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row>
    <row r="376" spans="1:24"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row>
    <row r="377" spans="1:24"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row>
    <row r="378" spans="1:24"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row>
    <row r="379" spans="1:24"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row>
    <row r="380" spans="1:24"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row>
    <row r="381" spans="1:24"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row>
    <row r="382" spans="1:24"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row>
    <row r="383" spans="1:24"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row>
    <row r="384" spans="1:24"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row>
    <row r="385" spans="1:24"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row>
    <row r="386" spans="1:24"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row>
    <row r="387" spans="1:24"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row>
    <row r="388" spans="1:24"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row>
    <row r="389" spans="1:24"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row>
    <row r="390" spans="1:24"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row>
    <row r="391" spans="1:24"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row>
    <row r="392" spans="1:24"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row>
    <row r="393" spans="1:24"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row>
    <row r="394" spans="1:24"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row>
    <row r="395" spans="1:24"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row>
    <row r="396" spans="1:24"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row>
    <row r="397" spans="1:24"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row>
    <row r="398" spans="1:24"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row>
    <row r="399" spans="1:24"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row>
    <row r="400" spans="1:24"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row>
    <row r="401" spans="1:24"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row>
    <row r="402" spans="1:24"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row>
    <row r="403" spans="1:24"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row>
    <row r="404" spans="1:24"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row>
    <row r="405" spans="1:24"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row>
    <row r="406" spans="1:24"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row>
    <row r="407" spans="1:24"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row>
    <row r="408" spans="1:24"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row>
    <row r="409" spans="1:24"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row>
    <row r="410" spans="1:24"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row>
    <row r="411" spans="1:24"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row>
    <row r="412" spans="1:24"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row>
    <row r="413" spans="1:24"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row>
    <row r="414" spans="1:24"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row>
    <row r="415" spans="1:24"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row>
    <row r="416" spans="1:24"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row>
    <row r="417" spans="1:24"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row>
    <row r="418" spans="1:24"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row>
    <row r="419" spans="1:24"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row>
    <row r="420" spans="1:24"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row>
    <row r="421" spans="1:24"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row>
    <row r="422" spans="1:24"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row>
    <row r="423" spans="1:24"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row>
    <row r="424" spans="1:24"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row>
    <row r="425" spans="1:24"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row>
    <row r="426" spans="1:24"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row>
    <row r="427" spans="1:24"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row>
    <row r="428" spans="1:24"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row>
    <row r="429" spans="1:24"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row>
    <row r="430" spans="1:24"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row>
    <row r="431" spans="1:24"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row>
    <row r="432" spans="1:24"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row>
    <row r="433" spans="1:24"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row>
    <row r="434" spans="1:24"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row>
    <row r="435" spans="1:24"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row>
    <row r="436" spans="1:24"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row>
    <row r="437" spans="1:24"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row>
    <row r="438" spans="1:24"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row>
    <row r="439" spans="1:24"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row>
    <row r="440" spans="1:24"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row>
    <row r="441" spans="1:24"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row>
    <row r="442" spans="1:24"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row>
    <row r="443" spans="1:24"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row>
    <row r="444" spans="1:24"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row>
    <row r="445" spans="1:24"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row>
    <row r="446" spans="1:24"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row>
    <row r="447" spans="1:24"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row>
    <row r="448" spans="1:24"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row>
    <row r="449" spans="1:24"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row>
    <row r="450" spans="1:24"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row>
    <row r="451" spans="1:24"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row>
    <row r="452" spans="1:24"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row>
    <row r="453" spans="1:24"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row>
    <row r="454" spans="1:24"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row>
    <row r="455" spans="1:24"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row>
    <row r="456" spans="1:24"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row>
    <row r="457" spans="1:24"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row>
    <row r="458" spans="1:24"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row>
    <row r="459" spans="1:24"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row>
    <row r="460" spans="1:24"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row>
    <row r="461" spans="1:24"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row>
    <row r="462" spans="1:24"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row>
    <row r="463" spans="1:24"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row>
    <row r="464" spans="1:24"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row>
    <row r="465" spans="1:24"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row>
    <row r="466" spans="1:24"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row>
    <row r="467" spans="1:24"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row>
    <row r="468" spans="1:24"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row>
    <row r="469" spans="1:24"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row>
    <row r="470" spans="1:24"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row>
    <row r="471" spans="1:24"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row>
    <row r="472" spans="1:24"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row>
    <row r="473" spans="1:24"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row>
    <row r="474" spans="1:24"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row>
    <row r="475" spans="1:24"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row>
    <row r="476" spans="1:24"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row>
    <row r="477" spans="1:24"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row>
    <row r="478" spans="1:24"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row>
    <row r="479" spans="1:24"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row>
    <row r="480" spans="1:24"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row>
    <row r="481" spans="1:24"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row>
    <row r="482" spans="1:24"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row>
    <row r="483" spans="1:24"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row>
    <row r="484" spans="1:24"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row>
    <row r="485" spans="1:24"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row>
    <row r="486" spans="1:24"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row>
    <row r="487" spans="1:24"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row>
    <row r="488" spans="1:24"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row>
    <row r="489" spans="1:24"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row>
    <row r="490" spans="1:24"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row>
    <row r="491" spans="1:24"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row>
    <row r="492" spans="1:24"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row>
    <row r="493" spans="1:24"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row>
    <row r="494" spans="1:24"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row>
    <row r="495" spans="1:24"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row>
    <row r="496" spans="1:24"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row>
    <row r="497" spans="1:24"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row>
    <row r="498" spans="1:24"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row>
    <row r="499" spans="1:24"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row>
    <row r="500" spans="1:24"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row>
    <row r="501" spans="1:24"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row>
    <row r="502" spans="1:24"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row>
    <row r="503" spans="1:24"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row>
    <row r="504" spans="1:24"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row>
    <row r="505" spans="1:24"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row>
    <row r="506" spans="1:24"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row>
    <row r="507" spans="1:24"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row>
    <row r="508" spans="1:24"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row>
    <row r="509" spans="1:24"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row>
    <row r="510" spans="1:24"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row>
    <row r="511" spans="1:24"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row>
    <row r="512" spans="1:24"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row>
    <row r="513" spans="1:24"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row>
    <row r="514" spans="1:24"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row>
    <row r="515" spans="1:24"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row>
    <row r="516" spans="1:24"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row>
    <row r="517" spans="1:24"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row>
    <row r="518" spans="1:24"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row>
    <row r="519" spans="1:24"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row>
    <row r="520" spans="1:24"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row>
    <row r="521" spans="1:24"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row>
    <row r="522" spans="1:24"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row>
    <row r="523" spans="1:24"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row>
    <row r="524" spans="1:24"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row>
    <row r="525" spans="1:24"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row>
    <row r="526" spans="1:24"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row>
    <row r="527" spans="1:24"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row>
    <row r="528" spans="1:24"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row>
    <row r="529" spans="1:24"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row>
    <row r="530" spans="1:24"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row>
    <row r="531" spans="1:24"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row>
    <row r="532" spans="1:24"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row>
    <row r="533" spans="1:24"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row>
    <row r="534" spans="1:24"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row>
    <row r="535" spans="1:24"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row>
    <row r="536" spans="1:24"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row>
    <row r="537" spans="1:24"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row>
    <row r="538" spans="1:24"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row>
    <row r="539" spans="1:24"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row>
    <row r="540" spans="1:24"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row>
    <row r="541" spans="1:24"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row>
    <row r="542" spans="1:24"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row>
    <row r="543" spans="1:24"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row>
    <row r="544" spans="1:24"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row>
    <row r="545" spans="1:24"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row>
    <row r="546" spans="1:24"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row>
    <row r="547" spans="1:24"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row>
    <row r="548" spans="1:24"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row>
    <row r="549" spans="1:24"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row>
    <row r="550" spans="1:24"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row>
    <row r="551" spans="1:24"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row>
    <row r="552" spans="1:24"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row>
    <row r="553" spans="1:24"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row>
    <row r="554" spans="1:24"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row>
    <row r="555" spans="1:24"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row>
    <row r="556" spans="1:24"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row>
    <row r="557" spans="1:24"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row>
    <row r="558" spans="1:24"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row>
    <row r="559" spans="1:24"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row>
    <row r="560" spans="1:24"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row>
    <row r="561" spans="1:24"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row>
    <row r="562" spans="1:24"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row>
    <row r="563" spans="1:24"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row>
    <row r="564" spans="1:24"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row>
    <row r="565" spans="1:24"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row>
    <row r="566" spans="1:24"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row>
    <row r="567" spans="1:24"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row>
    <row r="568" spans="1:24"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row>
    <row r="569" spans="1:24"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row>
    <row r="570" spans="1:24"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row>
    <row r="571" spans="1:24"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row>
    <row r="572" spans="1:24"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row>
    <row r="573" spans="1:24"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row>
    <row r="574" spans="1:24"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row>
    <row r="575" spans="1:24"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row>
    <row r="576" spans="1:24"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row>
    <row r="577" spans="1:24"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row>
    <row r="578" spans="1:24"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row>
    <row r="579" spans="1:24"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row>
    <row r="580" spans="1:24"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row>
    <row r="581" spans="1:24"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row>
    <row r="582" spans="1:24"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row>
    <row r="583" spans="1:24"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row>
    <row r="584" spans="1:24"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row>
    <row r="585" spans="1:24"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row>
    <row r="586" spans="1:24"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row>
    <row r="587" spans="1:24"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row>
    <row r="588" spans="1:24"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row>
    <row r="589" spans="1:24"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row>
    <row r="590" spans="1:24"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row>
    <row r="591" spans="1:24"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row>
    <row r="592" spans="1:24"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row>
    <row r="593" spans="1:24"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row>
    <row r="594" spans="1:24"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row>
    <row r="595" spans="1:24"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row>
    <row r="596" spans="1:24"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row>
    <row r="597" spans="1:24"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row>
    <row r="598" spans="1:24"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row>
    <row r="599" spans="1:24"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row>
    <row r="600" spans="1:24"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row>
    <row r="601" spans="1:24"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row>
    <row r="602" spans="1:24"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row>
    <row r="603" spans="1:24"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row>
    <row r="604" spans="1:24"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row>
    <row r="605" spans="1:24"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row>
    <row r="606" spans="1:24"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row>
    <row r="607" spans="1:24"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row>
    <row r="608" spans="1:24"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row>
    <row r="609" spans="1:24"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row>
    <row r="610" spans="1:24"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row>
    <row r="611" spans="1:24"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row>
    <row r="612" spans="1:24"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row>
    <row r="613" spans="1:24"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row>
    <row r="614" spans="1:24"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row>
    <row r="615" spans="1:24"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row>
    <row r="616" spans="1:24"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row>
    <row r="617" spans="1:24"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row>
    <row r="618" spans="1:24"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row>
    <row r="619" spans="1:24"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row>
    <row r="620" spans="1:24"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row>
    <row r="621" spans="1:24"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row>
    <row r="622" spans="1:24"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row>
    <row r="623" spans="1:24"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row>
    <row r="624" spans="1:24"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row>
    <row r="625" spans="1:24"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row>
    <row r="626" spans="1:24"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row>
    <row r="627" spans="1:24"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row>
    <row r="628" spans="1:24"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row>
    <row r="629" spans="1:24"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row>
    <row r="630" spans="1:24"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row>
    <row r="631" spans="1:24"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row>
    <row r="632" spans="1:24"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row>
    <row r="633" spans="1:24"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row>
    <row r="634" spans="1:24"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row>
    <row r="635" spans="1:24"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row>
    <row r="636" spans="1:24"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row>
    <row r="637" spans="1:24"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row>
    <row r="638" spans="1:24"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row>
    <row r="639" spans="1:24"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row>
    <row r="640" spans="1:24"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row>
    <row r="641" spans="1:24"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row>
    <row r="642" spans="1:24"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row>
    <row r="643" spans="1:24"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row>
    <row r="644" spans="1:24"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row>
    <row r="645" spans="1:24"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row>
    <row r="646" spans="1:24"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row>
    <row r="647" spans="1:24"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row>
    <row r="648" spans="1:24"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row>
    <row r="649" spans="1:24"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row>
    <row r="650" spans="1:24"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row>
    <row r="651" spans="1:24"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row>
    <row r="652" spans="1:24"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row>
    <row r="653" spans="1:24"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row>
    <row r="654" spans="1:24"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row>
    <row r="655" spans="1:24"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row>
    <row r="656" spans="1:24"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row>
    <row r="657" spans="1:24"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row>
    <row r="658" spans="1:24"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row>
    <row r="659" spans="1:24"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row>
    <row r="660" spans="1:24"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row>
    <row r="661" spans="1:24"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row>
    <row r="662" spans="1:24"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row>
    <row r="663" spans="1:24"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row>
    <row r="664" spans="1:24"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row>
    <row r="665" spans="1:24"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row>
    <row r="666" spans="1:24"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row>
    <row r="667" spans="1:24"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row>
    <row r="668" spans="1:24"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row>
    <row r="669" spans="1:24"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row>
    <row r="670" spans="1:24"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row>
    <row r="671" spans="1:24"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row>
    <row r="672" spans="1:24"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row>
    <row r="673" spans="1:24"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row>
    <row r="674" spans="1:24"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row>
    <row r="675" spans="1:24"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row>
    <row r="676" spans="1:24"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row>
    <row r="677" spans="1:24"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row>
    <row r="678" spans="1:24"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row>
    <row r="679" spans="1:24"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row>
    <row r="680" spans="1:24"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row>
    <row r="681" spans="1:24"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row>
    <row r="682" spans="1:24"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row>
    <row r="683" spans="1:24"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row>
    <row r="684" spans="1:24"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row>
    <row r="685" spans="1:24"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row>
    <row r="686" spans="1:24"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row>
    <row r="687" spans="1:24"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row>
    <row r="688" spans="1:24"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row>
    <row r="689" spans="1:24"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row>
    <row r="690" spans="1:24"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row>
    <row r="691" spans="1:24"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row>
    <row r="692" spans="1:24"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row>
    <row r="693" spans="1:24"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row>
    <row r="694" spans="1:24"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row>
    <row r="695" spans="1:24"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row>
    <row r="696" spans="1:24"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row>
    <row r="697" spans="1:24"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row>
    <row r="698" spans="1:24"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row>
    <row r="699" spans="1:24"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row>
    <row r="700" spans="1:24"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row>
    <row r="701" spans="1:24"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row>
    <row r="702" spans="1:24"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row>
    <row r="703" spans="1:24"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row>
    <row r="704" spans="1:24"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row>
    <row r="705" spans="1:24"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row>
    <row r="706" spans="1:24"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row>
    <row r="707" spans="1:24"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row>
    <row r="708" spans="1:24"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row>
    <row r="709" spans="1:24"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row>
    <row r="710" spans="1:24"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row>
    <row r="711" spans="1:24"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row>
    <row r="712" spans="1:24"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row>
    <row r="713" spans="1:24"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row>
    <row r="714" spans="1:24"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row>
    <row r="715" spans="1:24"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row>
    <row r="716" spans="1:24"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row>
    <row r="717" spans="1:24"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row>
    <row r="718" spans="1:24"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row>
    <row r="719" spans="1:24"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row>
    <row r="720" spans="1:24"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row>
    <row r="721" spans="1:24"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row>
    <row r="722" spans="1:24"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row>
    <row r="723" spans="1:24"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row>
    <row r="724" spans="1:24"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row>
    <row r="725" spans="1:24"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row>
    <row r="726" spans="1:24"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row>
    <row r="727" spans="1:24"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row>
    <row r="728" spans="1:24"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row>
    <row r="729" spans="1:24"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row>
    <row r="730" spans="1:24"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row>
    <row r="731" spans="1:24"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row>
    <row r="732" spans="1:24"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row>
    <row r="733" spans="1:24"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row>
    <row r="734" spans="1:24"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row>
    <row r="735" spans="1:24"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row>
    <row r="736" spans="1:24"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row>
    <row r="737" spans="1:24"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row>
    <row r="738" spans="1:24"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row>
    <row r="739" spans="1:24"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row>
    <row r="740" spans="1:24"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row>
    <row r="741" spans="1:24"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row>
    <row r="742" spans="1:24"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row>
    <row r="743" spans="1:24"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row>
    <row r="744" spans="1:24"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row>
    <row r="745" spans="1:24"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row>
    <row r="746" spans="1:24"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row>
    <row r="747" spans="1:24"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row>
    <row r="748" spans="1:24"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row>
    <row r="749" spans="1:24"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row>
    <row r="750" spans="1:24"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row>
    <row r="751" spans="1:24"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row>
    <row r="752" spans="1:24"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row>
    <row r="753" spans="1:24"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row>
    <row r="754" spans="1:24"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row>
    <row r="755" spans="1:24"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row>
    <row r="756" spans="1:24"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row>
    <row r="757" spans="1:24"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row>
    <row r="758" spans="1:24"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row>
    <row r="759" spans="1:24"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row>
    <row r="760" spans="1:24"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row>
    <row r="761" spans="1:24"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row>
    <row r="762" spans="1:24"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row>
    <row r="763" spans="1:24"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row>
    <row r="764" spans="1:24"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row>
    <row r="765" spans="1:24"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row>
    <row r="766" spans="1:24"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row>
    <row r="767" spans="1:24"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row>
    <row r="768" spans="1:24"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row>
    <row r="769" spans="1:24"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row>
    <row r="770" spans="1:24"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row>
    <row r="771" spans="1:24"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row>
    <row r="772" spans="1:24"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row>
    <row r="773" spans="1:24"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row>
    <row r="774" spans="1:24"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row>
    <row r="775" spans="1:24"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row>
    <row r="776" spans="1:24"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row>
    <row r="777" spans="1:24"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row>
    <row r="778" spans="1:24"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row>
    <row r="779" spans="1:24"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row>
    <row r="780" spans="1:24"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row>
    <row r="781" spans="1:24"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row>
    <row r="782" spans="1:24"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row>
    <row r="783" spans="1:24"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row>
    <row r="784" spans="1:24"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row>
    <row r="785" spans="1:24"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row>
    <row r="786" spans="1:24"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row>
    <row r="787" spans="1:24"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row>
    <row r="788" spans="1:24"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row>
    <row r="789" spans="1:24"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row>
    <row r="790" spans="1:24"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row>
    <row r="791" spans="1:24"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row>
    <row r="792" spans="1:24"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row>
    <row r="793" spans="1:24"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row>
    <row r="794" spans="1:24"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row>
    <row r="795" spans="1:24"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row>
    <row r="796" spans="1:24"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row>
    <row r="797" spans="1:24"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row>
    <row r="798" spans="1:24"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row>
    <row r="799" spans="1:24"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row>
    <row r="800" spans="1:24"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row>
    <row r="801" spans="1:24"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row>
    <row r="802" spans="1:24"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row>
    <row r="803" spans="1:24"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row>
    <row r="804" spans="1:24"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row>
    <row r="805" spans="1:24"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row>
    <row r="806" spans="1:24"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row>
    <row r="807" spans="1:24"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row>
    <row r="808" spans="1:24"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row>
    <row r="809" spans="1:24"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row>
    <row r="810" spans="1:24"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row>
    <row r="811" spans="1:24"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row>
    <row r="812" spans="1:24"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row>
    <row r="813" spans="1:24"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row>
    <row r="814" spans="1:24"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row>
    <row r="815" spans="1:24"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row>
    <row r="816" spans="1:24"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row>
    <row r="817" spans="1:24"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row>
    <row r="818" spans="1:24"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row>
    <row r="819" spans="1:24"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row>
    <row r="820" spans="1:24"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row>
    <row r="821" spans="1:24"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row>
    <row r="822" spans="1:24"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row>
    <row r="823" spans="1:24"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row>
    <row r="824" spans="1:24"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row>
    <row r="825" spans="1:24"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row>
    <row r="826" spans="1:24"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row>
    <row r="827" spans="1:24"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row>
    <row r="828" spans="1:24"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row>
    <row r="829" spans="1:24"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row>
    <row r="830" spans="1:24"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row>
    <row r="831" spans="1:24"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row>
    <row r="832" spans="1:24"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row>
    <row r="833" spans="1:24"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row>
    <row r="834" spans="1:24"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row>
    <row r="835" spans="1:24"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row>
    <row r="836" spans="1:24"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row>
    <row r="837" spans="1:24"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row>
    <row r="838" spans="1:24"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row>
    <row r="839" spans="1:24"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row>
    <row r="840" spans="1:24"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row>
    <row r="841" spans="1:24"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row>
    <row r="842" spans="1:24"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row>
    <row r="843" spans="1:24"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row>
    <row r="844" spans="1:24"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row>
    <row r="845" spans="1:24"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row>
    <row r="846" spans="1:24"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row>
    <row r="847" spans="1:24"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row>
    <row r="848" spans="1:24"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row>
    <row r="849" spans="1:24"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row>
    <row r="850" spans="1:24"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row>
    <row r="851" spans="1:24"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row>
    <row r="852" spans="1:24"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row>
    <row r="853" spans="1:24"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row>
    <row r="854" spans="1:24"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row>
    <row r="855" spans="1:24"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row>
    <row r="856" spans="1:24"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row>
    <row r="857" spans="1:24"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row>
    <row r="858" spans="1:24"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row>
    <row r="859" spans="1:24"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row>
    <row r="860" spans="1:24"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row>
    <row r="861" spans="1:24"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row>
    <row r="862" spans="1:24"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row>
    <row r="863" spans="1:24"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row>
    <row r="864" spans="1:24"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row>
    <row r="865" spans="1:24"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row>
    <row r="866" spans="1:24"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row>
    <row r="867" spans="1:24"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row>
    <row r="868" spans="1:24"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row>
    <row r="869" spans="1:24"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row>
    <row r="870" spans="1:24"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row>
    <row r="871" spans="1:24"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row>
    <row r="872" spans="1:24"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row>
    <row r="873" spans="1:24"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row>
    <row r="874" spans="1:24"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row>
    <row r="875" spans="1:24"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row>
    <row r="876" spans="1:24"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row>
    <row r="877" spans="1:24"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row>
    <row r="878" spans="1:24"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row>
    <row r="879" spans="1:24"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row>
    <row r="880" spans="1:24"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row>
    <row r="881" spans="1:24"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row>
    <row r="882" spans="1:24"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row>
    <row r="883" spans="1:24"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row>
    <row r="884" spans="1:24"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row>
    <row r="885" spans="1:24"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row>
    <row r="886" spans="1:24"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row>
    <row r="887" spans="1:24"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row>
    <row r="888" spans="1:24"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row>
    <row r="889" spans="1:24"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row>
    <row r="890" spans="1:24"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row>
    <row r="891" spans="1:24"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row>
    <row r="892" spans="1:24"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row>
    <row r="893" spans="1:24"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row>
    <row r="894" spans="1:24"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row>
    <row r="895" spans="1:24"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row>
    <row r="896" spans="1:24"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row>
    <row r="897" spans="1:24"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row>
    <row r="898" spans="1:24"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row>
    <row r="899" spans="1:24"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row>
    <row r="900" spans="1:24"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row>
    <row r="901" spans="1:24"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row>
    <row r="902" spans="1:24"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row>
    <row r="903" spans="1:24"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row>
    <row r="904" spans="1:24"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row>
    <row r="905" spans="1:24"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row>
    <row r="906" spans="1:24"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row>
    <row r="907" spans="1:24"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row>
    <row r="908" spans="1:24"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row>
    <row r="909" spans="1:24"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row>
    <row r="910" spans="1:24"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row>
    <row r="911" spans="1:24"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row>
    <row r="912" spans="1:24"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row>
    <row r="913" spans="1:24"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row>
    <row r="914" spans="1:24"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row>
    <row r="915" spans="1:24"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row>
    <row r="916" spans="1:24"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row>
    <row r="917" spans="1:24"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row>
    <row r="918" spans="1:24"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row>
    <row r="919" spans="1:24"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row>
    <row r="920" spans="1:24"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row>
    <row r="921" spans="1:24"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row>
    <row r="922" spans="1:24"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row>
    <row r="923" spans="1:24"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row>
    <row r="924" spans="1:24"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row>
    <row r="925" spans="1:24"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row>
    <row r="926" spans="1:24"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row>
    <row r="927" spans="1:24"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row>
    <row r="928" spans="1:24"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row>
    <row r="929" spans="1:24"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row>
    <row r="930" spans="1:24"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row>
    <row r="931" spans="1:24"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row>
    <row r="932" spans="1:24"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row>
    <row r="933" spans="1:24"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row>
    <row r="934" spans="1:24"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row>
    <row r="935" spans="1:24"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row>
    <row r="936" spans="1:24"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row>
    <row r="937" spans="1:24"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row>
    <row r="938" spans="1:24"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row>
    <row r="939" spans="1:24"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row>
    <row r="940" spans="1:24"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row>
    <row r="941" spans="1:24"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row>
    <row r="942" spans="1:24"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row>
    <row r="943" spans="1:24"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row>
    <row r="944" spans="1:24"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row>
    <row r="945" spans="1:24"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row>
    <row r="946" spans="1:24"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row>
    <row r="947" spans="1:24"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row>
    <row r="948" spans="1:24"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row>
    <row r="949" spans="1:24"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row>
    <row r="950" spans="1:24"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row>
    <row r="951" spans="1:24"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row>
    <row r="952" spans="1:24"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row>
    <row r="953" spans="1:24"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row>
    <row r="954" spans="1:24"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row>
    <row r="955" spans="1:24"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row>
    <row r="956" spans="1:24"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row>
    <row r="957" spans="1:24"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row>
    <row r="958" spans="1:24"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row>
    <row r="959" spans="1:24"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row>
    <row r="960" spans="1:24"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row>
    <row r="961" spans="1:24"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row>
    <row r="962" spans="1:24"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row>
    <row r="963" spans="1:24"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row>
    <row r="964" spans="1:24"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row>
    <row r="965" spans="1:24"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row>
    <row r="966" spans="1:24"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row>
    <row r="967" spans="1:24"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row>
    <row r="968" spans="1:24"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row>
    <row r="969" spans="1:24"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row>
    <row r="970" spans="1:24"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row>
    <row r="971" spans="1:24"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row>
    <row r="972" spans="1:24"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row>
    <row r="973" spans="1:24"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row>
    <row r="974" spans="1:24"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row>
    <row r="975" spans="1:24"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row>
    <row r="976" spans="1:24"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row>
    <row r="977" spans="1:24"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row>
    <row r="978" spans="1:24"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row>
    <row r="979" spans="1:24"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row>
    <row r="980" spans="1:24"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row>
    <row r="981" spans="1:24"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row>
    <row r="982" spans="1:24"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row>
    <row r="983" spans="1:24"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row>
    <row r="984" spans="1:24"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row>
    <row r="985" spans="1:24"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row>
    <row r="986" spans="1:24"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row>
    <row r="987" spans="1:24"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row>
    <row r="988" spans="1:24"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row>
    <row r="989" spans="1:24"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row>
    <row r="990" spans="1:24"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row>
    <row r="991" spans="1:24"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row>
    <row r="992" spans="1:24"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row>
    <row r="993" spans="1:24"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4"/>
    </row>
    <row r="994" spans="1:24"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4"/>
    </row>
    <row r="995" spans="1:24"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4"/>
    </row>
    <row r="996" spans="1:24"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4"/>
    </row>
    <row r="997" spans="1:24"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4"/>
    </row>
    <row r="998" spans="1:24"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row>
    <row r="999" spans="1:24"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row>
    <row r="1000" spans="1:24"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4"/>
    </row>
    <row r="1001" spans="1:24"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c r="U1001" s="164"/>
      <c r="V1001" s="164"/>
      <c r="W1001" s="164"/>
      <c r="X1001" s="164"/>
    </row>
    <row r="1002" spans="1:24"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c r="U1002" s="164"/>
      <c r="V1002" s="164"/>
      <c r="W1002" s="164"/>
      <c r="X1002" s="164"/>
    </row>
    <row r="1003" spans="1:24"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c r="U1003" s="164"/>
      <c r="V1003" s="164"/>
      <c r="W1003" s="164"/>
      <c r="X1003" s="164"/>
    </row>
    <row r="1004" spans="1:24"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c r="U1004" s="164"/>
      <c r="V1004" s="164"/>
      <c r="W1004" s="164"/>
      <c r="X1004" s="164"/>
    </row>
    <row r="1005" spans="1:24"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c r="T1005" s="164"/>
      <c r="U1005" s="164"/>
      <c r="V1005" s="164"/>
      <c r="W1005" s="164"/>
      <c r="X1005" s="164"/>
    </row>
    <row r="1006" spans="1:24" ht="14.5" x14ac:dyDescent="0.35">
      <c r="A1006" s="164"/>
      <c r="B1006" s="164"/>
      <c r="C1006" s="164"/>
      <c r="D1006" s="164"/>
      <c r="E1006" s="164"/>
      <c r="F1006" s="164"/>
      <c r="G1006" s="164"/>
      <c r="H1006" s="164"/>
      <c r="I1006" s="164"/>
      <c r="J1006" s="164"/>
      <c r="K1006" s="164"/>
      <c r="L1006" s="164"/>
      <c r="M1006" s="164"/>
      <c r="N1006" s="164"/>
      <c r="O1006" s="164"/>
      <c r="P1006" s="164"/>
      <c r="Q1006" s="164"/>
      <c r="R1006" s="164"/>
      <c r="S1006" s="164"/>
      <c r="T1006" s="164"/>
      <c r="U1006" s="164"/>
      <c r="V1006" s="164"/>
      <c r="W1006" s="164"/>
      <c r="X1006" s="164"/>
    </row>
    <row r="1007" spans="1:24" ht="14.5" x14ac:dyDescent="0.35">
      <c r="A1007" s="164"/>
      <c r="B1007" s="164"/>
      <c r="C1007" s="164"/>
      <c r="D1007" s="164"/>
      <c r="E1007" s="164"/>
      <c r="F1007" s="164"/>
      <c r="G1007" s="164"/>
      <c r="H1007" s="164"/>
      <c r="I1007" s="164"/>
      <c r="J1007" s="164"/>
      <c r="K1007" s="164"/>
      <c r="L1007" s="164"/>
      <c r="M1007" s="164"/>
      <c r="N1007" s="164"/>
      <c r="O1007" s="164"/>
      <c r="P1007" s="164"/>
      <c r="Q1007" s="164"/>
      <c r="R1007" s="164"/>
      <c r="S1007" s="164"/>
      <c r="T1007" s="164"/>
      <c r="U1007" s="164"/>
      <c r="V1007" s="164"/>
      <c r="W1007" s="164"/>
      <c r="X1007" s="164"/>
    </row>
    <row r="1008" spans="1:24" ht="14.5" x14ac:dyDescent="0.35">
      <c r="A1008" s="164"/>
      <c r="B1008" s="164"/>
      <c r="C1008" s="164"/>
      <c r="D1008" s="164"/>
      <c r="E1008" s="164"/>
      <c r="F1008" s="164"/>
      <c r="G1008" s="164"/>
      <c r="H1008" s="164"/>
      <c r="I1008" s="164"/>
      <c r="J1008" s="164"/>
      <c r="K1008" s="164"/>
      <c r="L1008" s="164"/>
      <c r="M1008" s="164"/>
      <c r="N1008" s="164"/>
      <c r="O1008" s="164"/>
      <c r="P1008" s="164"/>
      <c r="Q1008" s="164"/>
      <c r="R1008" s="164"/>
      <c r="S1008" s="164"/>
      <c r="T1008" s="164"/>
      <c r="U1008" s="164"/>
      <c r="V1008" s="164"/>
      <c r="W1008" s="164"/>
      <c r="X1008" s="164"/>
    </row>
    <row r="1009" spans="1:24" ht="14.5" x14ac:dyDescent="0.35">
      <c r="A1009" s="164"/>
      <c r="B1009" s="164"/>
      <c r="C1009" s="164"/>
      <c r="D1009" s="164"/>
      <c r="E1009" s="164"/>
      <c r="F1009" s="164"/>
      <c r="G1009" s="164"/>
      <c r="H1009" s="164"/>
      <c r="I1009" s="164"/>
      <c r="J1009" s="164"/>
      <c r="K1009" s="164"/>
      <c r="L1009" s="164"/>
      <c r="M1009" s="164"/>
      <c r="N1009" s="164"/>
      <c r="O1009" s="164"/>
      <c r="P1009" s="164"/>
      <c r="Q1009" s="164"/>
      <c r="R1009" s="164"/>
      <c r="S1009" s="164"/>
      <c r="T1009" s="164"/>
      <c r="U1009" s="164"/>
      <c r="V1009" s="164"/>
      <c r="W1009" s="164"/>
      <c r="X1009" s="164"/>
    </row>
    <row r="1010" spans="1:24" ht="14.5" x14ac:dyDescent="0.35">
      <c r="A1010" s="164"/>
      <c r="B1010" s="164"/>
      <c r="C1010" s="164"/>
      <c r="D1010" s="164"/>
      <c r="E1010" s="164"/>
      <c r="F1010" s="164"/>
      <c r="G1010" s="164"/>
      <c r="H1010" s="164"/>
      <c r="I1010" s="164"/>
      <c r="J1010" s="164"/>
      <c r="K1010" s="164"/>
      <c r="L1010" s="164"/>
      <c r="M1010" s="164"/>
      <c r="N1010" s="164"/>
      <c r="O1010" s="164"/>
      <c r="P1010" s="164"/>
      <c r="Q1010" s="164"/>
      <c r="R1010" s="164"/>
      <c r="S1010" s="164"/>
      <c r="T1010" s="164"/>
      <c r="U1010" s="164"/>
      <c r="V1010" s="164"/>
      <c r="W1010" s="164"/>
      <c r="X1010" s="164"/>
    </row>
    <row r="1011" spans="1:24" ht="14.5" x14ac:dyDescent="0.35">
      <c r="A1011" s="164"/>
      <c r="B1011" s="164"/>
      <c r="C1011" s="164"/>
      <c r="D1011" s="164"/>
      <c r="E1011" s="164"/>
      <c r="F1011" s="164"/>
      <c r="G1011" s="164"/>
      <c r="H1011" s="164"/>
      <c r="I1011" s="164"/>
      <c r="J1011" s="164"/>
      <c r="K1011" s="164"/>
      <c r="L1011" s="164"/>
      <c r="M1011" s="164"/>
      <c r="N1011" s="164"/>
      <c r="O1011" s="164"/>
      <c r="P1011" s="164"/>
      <c r="Q1011" s="164"/>
      <c r="R1011" s="164"/>
      <c r="S1011" s="164"/>
      <c r="T1011" s="164"/>
      <c r="U1011" s="164"/>
      <c r="V1011" s="164"/>
      <c r="W1011" s="164"/>
      <c r="X1011" s="164"/>
    </row>
    <row r="1012" spans="1:24" ht="14.5" x14ac:dyDescent="0.35">
      <c r="A1012" s="164"/>
      <c r="B1012" s="164"/>
      <c r="C1012" s="164"/>
      <c r="D1012" s="164"/>
      <c r="E1012" s="164"/>
      <c r="F1012" s="164"/>
      <c r="G1012" s="164"/>
      <c r="H1012" s="164"/>
      <c r="I1012" s="164"/>
      <c r="J1012" s="164"/>
      <c r="K1012" s="164"/>
      <c r="L1012" s="164"/>
      <c r="M1012" s="164"/>
      <c r="N1012" s="164"/>
      <c r="O1012" s="164"/>
      <c r="P1012" s="164"/>
      <c r="Q1012" s="164"/>
      <c r="R1012" s="164"/>
      <c r="S1012" s="164"/>
      <c r="T1012" s="164"/>
      <c r="U1012" s="164"/>
      <c r="V1012" s="164"/>
      <c r="W1012" s="164"/>
      <c r="X1012" s="164"/>
    </row>
    <row r="1013" spans="1:24" ht="14.5" x14ac:dyDescent="0.35">
      <c r="A1013" s="164"/>
      <c r="B1013" s="164"/>
      <c r="C1013" s="164"/>
      <c r="D1013" s="164"/>
      <c r="E1013" s="164"/>
      <c r="F1013" s="164"/>
      <c r="G1013" s="164"/>
      <c r="H1013" s="164"/>
      <c r="I1013" s="164"/>
      <c r="J1013" s="164"/>
      <c r="K1013" s="164"/>
      <c r="L1013" s="164"/>
      <c r="M1013" s="164"/>
      <c r="N1013" s="164"/>
      <c r="O1013" s="164"/>
      <c r="P1013" s="164"/>
      <c r="Q1013" s="164"/>
      <c r="R1013" s="164"/>
      <c r="S1013" s="164"/>
      <c r="T1013" s="164"/>
      <c r="U1013" s="164"/>
      <c r="V1013" s="164"/>
      <c r="W1013" s="164"/>
      <c r="X1013" s="164"/>
    </row>
    <row r="1014" spans="1:24" ht="14.5" x14ac:dyDescent="0.35">
      <c r="A1014" s="164"/>
      <c r="B1014" s="164"/>
      <c r="C1014" s="164"/>
      <c r="D1014" s="164"/>
      <c r="E1014" s="164"/>
      <c r="F1014" s="164"/>
      <c r="G1014" s="164"/>
      <c r="H1014" s="164"/>
      <c r="I1014" s="164"/>
      <c r="J1014" s="164"/>
      <c r="K1014" s="164"/>
      <c r="L1014" s="164"/>
      <c r="M1014" s="164"/>
      <c r="N1014" s="164"/>
      <c r="O1014" s="164"/>
      <c r="P1014" s="164"/>
      <c r="Q1014" s="164"/>
      <c r="R1014" s="164"/>
      <c r="S1014" s="164"/>
      <c r="T1014" s="164"/>
      <c r="U1014" s="164"/>
      <c r="V1014" s="164"/>
      <c r="W1014" s="164"/>
      <c r="X1014" s="164"/>
    </row>
    <row r="1015" spans="1:24" ht="14.5" x14ac:dyDescent="0.35">
      <c r="A1015" s="164"/>
      <c r="B1015" s="164"/>
      <c r="C1015" s="164"/>
      <c r="D1015" s="164"/>
      <c r="E1015" s="164"/>
      <c r="F1015" s="164"/>
      <c r="G1015" s="164"/>
      <c r="H1015" s="164"/>
      <c r="I1015" s="164"/>
      <c r="J1015" s="164"/>
      <c r="K1015" s="164"/>
      <c r="L1015" s="164"/>
      <c r="M1015" s="164"/>
      <c r="N1015" s="164"/>
      <c r="O1015" s="164"/>
      <c r="P1015" s="164"/>
      <c r="Q1015" s="164"/>
      <c r="R1015" s="164"/>
      <c r="S1015" s="164"/>
      <c r="T1015" s="164"/>
      <c r="U1015" s="164"/>
      <c r="V1015" s="164"/>
      <c r="W1015" s="164"/>
      <c r="X1015" s="164"/>
    </row>
    <row r="1016" spans="1:24" ht="14.5" x14ac:dyDescent="0.35">
      <c r="A1016" s="164"/>
      <c r="B1016" s="164"/>
      <c r="C1016" s="164"/>
      <c r="D1016" s="164"/>
      <c r="E1016" s="164"/>
      <c r="F1016" s="164"/>
      <c r="G1016" s="164"/>
      <c r="H1016" s="164"/>
      <c r="I1016" s="164"/>
      <c r="J1016" s="164"/>
      <c r="K1016" s="164"/>
      <c r="L1016" s="164"/>
      <c r="M1016" s="164"/>
      <c r="N1016" s="164"/>
      <c r="O1016" s="164"/>
      <c r="P1016" s="164"/>
      <c r="Q1016" s="164"/>
      <c r="R1016" s="164"/>
      <c r="S1016" s="164"/>
      <c r="T1016" s="164"/>
      <c r="U1016" s="164"/>
      <c r="V1016" s="164"/>
      <c r="W1016" s="164"/>
      <c r="X1016" s="164"/>
    </row>
  </sheetData>
  <mergeCells count="6">
    <mergeCell ref="A6:A7"/>
    <mergeCell ref="B6:B7"/>
    <mergeCell ref="C6:E6"/>
    <mergeCell ref="A18:A19"/>
    <mergeCell ref="B18:B19"/>
    <mergeCell ref="C18:E18"/>
  </mergeCells>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colBreaks count="1" manualBreakCount="1">
    <brk id="5"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F87B-B6D9-4F99-89EF-992FED6526E1}">
  <dimension ref="A1:T1001"/>
  <sheetViews>
    <sheetView showGridLines="0" view="pageBreakPreview" zoomScale="90" zoomScaleNormal="140" zoomScaleSheetLayoutView="90" workbookViewId="0">
      <selection activeCell="A54" sqref="A54"/>
    </sheetView>
  </sheetViews>
  <sheetFormatPr defaultColWidth="14.453125" defaultRowHeight="15" customHeight="1" x14ac:dyDescent="0.35"/>
  <cols>
    <col min="1" max="1" width="85.81640625" style="382" customWidth="1"/>
    <col min="2" max="2" width="22.81640625" style="382" customWidth="1"/>
    <col min="3" max="3" width="20.81640625" style="382" customWidth="1"/>
    <col min="4" max="4" width="57" style="382" customWidth="1"/>
    <col min="5" max="20" width="9.1796875" style="382" customWidth="1"/>
    <col min="21" max="16384" width="14.453125" style="382"/>
  </cols>
  <sheetData>
    <row r="1" spans="1:20" ht="15" customHeight="1"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5" customHeight="1" x14ac:dyDescent="0.35">
      <c r="A2" s="163" t="str">
        <f>[1]xx13!A2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5" customHeight="1" x14ac:dyDescent="0.35">
      <c r="A3" s="164"/>
      <c r="B3" s="164"/>
      <c r="C3" s="164"/>
      <c r="D3" s="164"/>
      <c r="E3" s="164"/>
      <c r="F3" s="164"/>
      <c r="G3" s="164"/>
      <c r="H3" s="164"/>
      <c r="I3" s="164"/>
      <c r="J3" s="164"/>
      <c r="K3" s="164"/>
      <c r="L3" s="164"/>
      <c r="M3" s="164"/>
      <c r="N3" s="164"/>
      <c r="O3" s="164"/>
      <c r="P3" s="164"/>
      <c r="Q3" s="164"/>
      <c r="R3" s="164"/>
      <c r="S3" s="164"/>
      <c r="T3" s="164"/>
    </row>
    <row r="4" spans="1:20" ht="15" customHeight="1" x14ac:dyDescent="0.35">
      <c r="A4" s="515" t="s">
        <v>301</v>
      </c>
      <c r="B4" s="164"/>
      <c r="C4" s="164"/>
      <c r="D4" s="164"/>
      <c r="E4" s="164"/>
      <c r="F4" s="164"/>
      <c r="G4" s="164"/>
      <c r="H4" s="164"/>
      <c r="I4" s="164"/>
      <c r="J4" s="164"/>
      <c r="K4" s="164"/>
      <c r="L4" s="164"/>
      <c r="M4" s="164"/>
      <c r="N4" s="164"/>
      <c r="O4" s="164"/>
      <c r="P4" s="164"/>
      <c r="Q4" s="164"/>
      <c r="R4" s="164"/>
      <c r="S4" s="164"/>
      <c r="T4" s="164"/>
    </row>
    <row r="5" spans="1:20" ht="15" customHeight="1" x14ac:dyDescent="0.35">
      <c r="A5" s="515"/>
      <c r="B5" s="164"/>
      <c r="C5" s="412" t="str">
        <f>[1]xx13!L5</f>
        <v>( Amt in Rs.)</v>
      </c>
      <c r="D5" s="164"/>
      <c r="E5" s="164"/>
      <c r="F5" s="164"/>
      <c r="G5" s="164"/>
      <c r="H5" s="164"/>
      <c r="I5" s="164"/>
      <c r="J5" s="164"/>
      <c r="K5" s="164"/>
      <c r="L5" s="164"/>
      <c r="M5" s="164"/>
      <c r="N5" s="164"/>
      <c r="O5" s="164"/>
      <c r="P5" s="164"/>
      <c r="Q5" s="164"/>
      <c r="R5" s="164"/>
      <c r="S5" s="164"/>
      <c r="T5" s="164"/>
    </row>
    <row r="6" spans="1:20" s="388" customFormat="1" ht="29" x14ac:dyDescent="0.35">
      <c r="A6" s="413" t="s">
        <v>3</v>
      </c>
      <c r="B6" s="516" t="str">
        <f>[1]xx13!H6</f>
        <v>As at 
March 31, 2026</v>
      </c>
      <c r="C6" s="517" t="str">
        <f>'12'!C41</f>
        <v>As at 
March 31, 2025</v>
      </c>
      <c r="D6" s="171"/>
      <c r="E6" s="171"/>
      <c r="F6" s="171"/>
      <c r="G6" s="171"/>
      <c r="H6" s="171"/>
      <c r="I6" s="171"/>
      <c r="J6" s="171"/>
      <c r="K6" s="171"/>
      <c r="L6" s="171"/>
      <c r="M6" s="171"/>
      <c r="N6" s="171"/>
      <c r="O6" s="171"/>
      <c r="P6" s="171"/>
      <c r="Q6" s="171"/>
      <c r="R6" s="171"/>
      <c r="S6" s="171"/>
      <c r="T6" s="171"/>
    </row>
    <row r="7" spans="1:20" s="388" customFormat="1" ht="14.5" x14ac:dyDescent="0.35">
      <c r="A7" s="440"/>
      <c r="B7" s="518"/>
      <c r="C7" s="519"/>
      <c r="D7" s="171"/>
      <c r="E7" s="171"/>
      <c r="F7" s="171"/>
      <c r="G7" s="171"/>
      <c r="H7" s="171"/>
      <c r="I7" s="171"/>
      <c r="J7" s="171"/>
      <c r="K7" s="171"/>
      <c r="L7" s="171"/>
      <c r="M7" s="171"/>
      <c r="N7" s="171"/>
      <c r="O7" s="171"/>
      <c r="P7" s="171"/>
      <c r="Q7" s="171"/>
      <c r="R7" s="171"/>
      <c r="S7" s="171"/>
      <c r="T7" s="171"/>
    </row>
    <row r="8" spans="1:20" ht="15" customHeight="1" x14ac:dyDescent="0.35">
      <c r="A8" s="520" t="s">
        <v>302</v>
      </c>
      <c r="B8" s="421"/>
      <c r="C8" s="407"/>
      <c r="D8" s="164"/>
      <c r="E8" s="164"/>
      <c r="F8" s="164"/>
      <c r="G8" s="164"/>
      <c r="H8" s="164"/>
      <c r="I8" s="164"/>
      <c r="J8" s="164"/>
      <c r="K8" s="164"/>
      <c r="L8" s="164"/>
      <c r="M8" s="164"/>
      <c r="N8" s="164"/>
      <c r="O8" s="164"/>
      <c r="P8" s="164"/>
      <c r="Q8" s="164"/>
      <c r="R8" s="164"/>
      <c r="S8" s="164"/>
      <c r="T8" s="164"/>
    </row>
    <row r="9" spans="1:20" ht="15" customHeight="1" x14ac:dyDescent="0.35">
      <c r="A9" s="520" t="s">
        <v>303</v>
      </c>
      <c r="B9" s="421"/>
      <c r="C9" s="407"/>
      <c r="D9" s="164"/>
      <c r="E9" s="164"/>
      <c r="F9" s="164"/>
      <c r="G9" s="164"/>
      <c r="H9" s="164"/>
      <c r="I9" s="164"/>
      <c r="J9" s="164"/>
      <c r="K9" s="164"/>
      <c r="L9" s="164"/>
      <c r="M9" s="164"/>
      <c r="N9" s="164"/>
      <c r="O9" s="164"/>
      <c r="P9" s="164"/>
      <c r="Q9" s="164"/>
      <c r="R9" s="164"/>
      <c r="S9" s="164"/>
      <c r="T9" s="164"/>
    </row>
    <row r="10" spans="1:20" ht="14.5" x14ac:dyDescent="0.35">
      <c r="A10" s="391" t="s">
        <v>304</v>
      </c>
      <c r="B10" s="421"/>
      <c r="C10" s="407"/>
      <c r="D10" s="164"/>
      <c r="E10" s="164"/>
      <c r="F10" s="164"/>
      <c r="G10" s="164"/>
      <c r="H10" s="164"/>
      <c r="I10" s="164"/>
      <c r="J10" s="164"/>
      <c r="K10" s="164"/>
      <c r="L10" s="164"/>
      <c r="M10" s="164"/>
      <c r="N10" s="164"/>
      <c r="O10" s="164"/>
      <c r="P10" s="164"/>
      <c r="Q10" s="164"/>
      <c r="R10" s="164"/>
      <c r="S10" s="164"/>
      <c r="T10" s="164"/>
    </row>
    <row r="11" spans="1:20" ht="14.5" x14ac:dyDescent="0.35">
      <c r="A11" s="391"/>
      <c r="B11" s="521"/>
      <c r="C11" s="407"/>
      <c r="D11" s="164"/>
      <c r="E11" s="164"/>
      <c r="F11" s="164"/>
      <c r="G11" s="164"/>
      <c r="H11" s="164"/>
      <c r="I11" s="164"/>
      <c r="J11" s="164"/>
      <c r="K11" s="164"/>
      <c r="L11" s="164"/>
      <c r="M11" s="164"/>
      <c r="N11" s="164"/>
      <c r="O11" s="164"/>
      <c r="P11" s="164"/>
      <c r="Q11" s="164"/>
      <c r="R11" s="164"/>
      <c r="S11" s="164"/>
      <c r="T11" s="164"/>
    </row>
    <row r="12" spans="1:20" ht="14.5" x14ac:dyDescent="0.35">
      <c r="A12" s="447" t="s">
        <v>196</v>
      </c>
      <c r="B12" s="452">
        <f>SUM(B8:B10)</f>
        <v>0</v>
      </c>
      <c r="C12" s="452">
        <f>SUM(C8:C10)</f>
        <v>0</v>
      </c>
      <c r="D12" s="164"/>
      <c r="E12" s="164"/>
      <c r="F12" s="164"/>
      <c r="G12" s="164"/>
      <c r="H12" s="164"/>
      <c r="I12" s="164"/>
      <c r="J12" s="164"/>
      <c r="K12" s="164"/>
      <c r="L12" s="164"/>
      <c r="M12" s="164"/>
      <c r="N12" s="164"/>
      <c r="O12" s="164"/>
      <c r="P12" s="164"/>
      <c r="Q12" s="164"/>
      <c r="R12" s="164"/>
      <c r="S12" s="164"/>
      <c r="T12" s="164"/>
    </row>
    <row r="13" spans="1:20" ht="14.5" x14ac:dyDescent="0.35">
      <c r="A13" s="450"/>
      <c r="B13" s="164"/>
      <c r="C13" s="164"/>
      <c r="D13" s="164"/>
      <c r="E13" s="164"/>
      <c r="F13" s="164"/>
      <c r="G13" s="164"/>
      <c r="H13" s="164"/>
      <c r="I13" s="164"/>
      <c r="J13" s="164"/>
      <c r="K13" s="164"/>
      <c r="L13" s="164"/>
      <c r="M13" s="164"/>
      <c r="N13" s="164"/>
      <c r="O13" s="164"/>
      <c r="P13" s="164"/>
      <c r="Q13" s="164"/>
      <c r="R13" s="164"/>
      <c r="S13" s="164"/>
      <c r="T13" s="164"/>
    </row>
    <row r="14" spans="1:20" ht="14.5" x14ac:dyDescent="0.35">
      <c r="A14" s="164" t="s">
        <v>305</v>
      </c>
      <c r="B14" s="164"/>
      <c r="C14" s="164"/>
      <c r="D14" s="164"/>
      <c r="E14" s="164"/>
      <c r="F14" s="164"/>
      <c r="G14" s="164"/>
      <c r="H14" s="164"/>
      <c r="I14" s="164"/>
      <c r="J14" s="164"/>
      <c r="K14" s="164"/>
      <c r="L14" s="164"/>
      <c r="M14" s="164"/>
      <c r="N14" s="164"/>
      <c r="O14" s="164"/>
      <c r="P14" s="164"/>
      <c r="Q14" s="164"/>
      <c r="R14" s="164"/>
      <c r="S14" s="164"/>
      <c r="T14" s="164"/>
    </row>
    <row r="15" spans="1:20" ht="14.5" x14ac:dyDescent="0.35">
      <c r="A15" s="522" t="s">
        <v>306</v>
      </c>
      <c r="B15" s="164"/>
      <c r="C15" s="164"/>
      <c r="D15" s="523"/>
      <c r="E15" s="164"/>
      <c r="F15" s="164"/>
      <c r="G15" s="164"/>
      <c r="H15" s="164"/>
      <c r="I15" s="164"/>
      <c r="J15" s="164"/>
      <c r="K15" s="164"/>
      <c r="L15" s="164"/>
      <c r="M15" s="164"/>
      <c r="N15" s="164"/>
      <c r="O15" s="164"/>
      <c r="P15" s="164"/>
      <c r="Q15" s="164"/>
      <c r="R15" s="164"/>
      <c r="S15" s="164"/>
      <c r="T15" s="164"/>
    </row>
    <row r="16" spans="1:20" ht="14.5" x14ac:dyDescent="0.35">
      <c r="A16" s="164" t="s">
        <v>307</v>
      </c>
      <c r="B16" s="164"/>
      <c r="C16" s="164"/>
      <c r="D16" s="164"/>
      <c r="E16" s="164"/>
      <c r="F16" s="164"/>
      <c r="G16" s="164"/>
      <c r="H16" s="164"/>
      <c r="I16" s="164"/>
      <c r="J16" s="164"/>
      <c r="K16" s="164"/>
      <c r="L16" s="164"/>
      <c r="M16" s="164"/>
      <c r="N16" s="164"/>
      <c r="O16" s="164"/>
      <c r="P16" s="164"/>
      <c r="Q16" s="164"/>
      <c r="R16" s="164"/>
      <c r="S16" s="164"/>
      <c r="T16" s="164"/>
    </row>
    <row r="17" spans="1:20" ht="14.5" x14ac:dyDescent="0.35">
      <c r="A17" s="164"/>
      <c r="B17" s="164"/>
      <c r="C17" s="164"/>
      <c r="D17" s="524"/>
      <c r="E17" s="164"/>
      <c r="F17" s="164"/>
      <c r="G17" s="164"/>
      <c r="H17" s="164"/>
      <c r="I17" s="164"/>
      <c r="J17" s="164"/>
      <c r="K17" s="164"/>
      <c r="L17" s="164"/>
      <c r="M17" s="164"/>
      <c r="N17" s="164"/>
      <c r="O17" s="164"/>
      <c r="P17" s="164"/>
      <c r="Q17" s="164"/>
      <c r="R17" s="164"/>
      <c r="S17" s="164"/>
      <c r="T17" s="164"/>
    </row>
    <row r="18" spans="1:20" ht="14.5" x14ac:dyDescent="0.35">
      <c r="A18" s="164"/>
      <c r="B18" s="164"/>
      <c r="C18" s="164"/>
      <c r="D18" s="164"/>
      <c r="E18" s="164"/>
      <c r="F18" s="164"/>
      <c r="G18" s="164"/>
      <c r="H18" s="164"/>
      <c r="I18" s="164"/>
      <c r="J18" s="164"/>
      <c r="K18" s="164"/>
      <c r="L18" s="164"/>
      <c r="M18" s="164"/>
      <c r="N18" s="164"/>
      <c r="O18" s="164"/>
      <c r="P18" s="164"/>
      <c r="Q18" s="164"/>
      <c r="R18" s="164"/>
      <c r="S18" s="164"/>
      <c r="T18" s="164"/>
    </row>
    <row r="19" spans="1:20" ht="14.5" x14ac:dyDescent="0.35">
      <c r="A19" s="164"/>
      <c r="B19" s="164"/>
      <c r="C19" s="164"/>
      <c r="D19" s="164"/>
      <c r="E19" s="164"/>
      <c r="F19" s="164"/>
      <c r="G19" s="164"/>
      <c r="H19" s="164"/>
      <c r="I19" s="164"/>
      <c r="J19" s="164"/>
      <c r="K19" s="164"/>
      <c r="L19" s="164"/>
      <c r="M19" s="164"/>
      <c r="N19" s="164"/>
      <c r="O19" s="164"/>
      <c r="P19" s="164"/>
      <c r="Q19" s="164"/>
      <c r="R19" s="164"/>
      <c r="S19" s="164"/>
      <c r="T19" s="164"/>
    </row>
    <row r="20" spans="1:20" ht="14.5" x14ac:dyDescent="0.35">
      <c r="A20" s="164"/>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164"/>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030F-F51D-4740-BEE4-86CD59696CC9}">
  <dimension ref="A1:U1000"/>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2" width="22.81640625" style="382" customWidth="1"/>
    <col min="3" max="3" width="21" style="382" customWidth="1"/>
    <col min="4" max="21" width="9.1796875" style="382" customWidth="1"/>
    <col min="22" max="16384" width="14.453125" style="382"/>
  </cols>
  <sheetData>
    <row r="1" spans="1:21" ht="14.5"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c r="U1" s="164"/>
    </row>
    <row r="2" spans="1:21" ht="14.5" x14ac:dyDescent="0.35">
      <c r="A2" s="163" t="str">
        <f>'14'!A2</f>
        <v>Notes forming part of financial statement</v>
      </c>
      <c r="B2" s="164"/>
      <c r="C2" s="164"/>
      <c r="D2" s="164"/>
      <c r="E2" s="164"/>
      <c r="F2" s="164"/>
      <c r="G2" s="164"/>
      <c r="H2" s="164"/>
      <c r="I2" s="164"/>
      <c r="J2" s="164"/>
      <c r="K2" s="164"/>
      <c r="L2" s="164"/>
      <c r="M2" s="164"/>
      <c r="N2" s="164"/>
      <c r="O2" s="164"/>
      <c r="P2" s="164"/>
      <c r="Q2" s="164"/>
      <c r="R2" s="164"/>
      <c r="S2" s="164"/>
      <c r="T2" s="164"/>
      <c r="U2" s="164"/>
    </row>
    <row r="3" spans="1:21" ht="14.5" x14ac:dyDescent="0.35">
      <c r="A3" s="164"/>
      <c r="B3" s="164"/>
      <c r="C3" s="164"/>
      <c r="D3" s="164"/>
      <c r="E3" s="164"/>
      <c r="F3" s="164"/>
      <c r="G3" s="164"/>
      <c r="H3" s="164"/>
      <c r="I3" s="164"/>
      <c r="J3" s="164"/>
      <c r="K3" s="164"/>
      <c r="L3" s="164"/>
      <c r="M3" s="164"/>
      <c r="N3" s="164"/>
      <c r="O3" s="164"/>
      <c r="P3" s="164"/>
      <c r="Q3" s="164"/>
      <c r="R3" s="164"/>
      <c r="S3" s="164"/>
      <c r="T3" s="164"/>
      <c r="U3" s="164"/>
    </row>
    <row r="4" spans="1:21" ht="14.5" x14ac:dyDescent="0.35">
      <c r="A4" s="285" t="s">
        <v>308</v>
      </c>
      <c r="B4" s="164"/>
      <c r="C4" s="164"/>
      <c r="D4" s="164"/>
      <c r="E4" s="164"/>
      <c r="F4" s="164"/>
      <c r="G4" s="164"/>
      <c r="H4" s="164"/>
      <c r="I4" s="164"/>
      <c r="J4" s="164"/>
      <c r="K4" s="164"/>
      <c r="L4" s="164"/>
      <c r="M4" s="164"/>
      <c r="N4" s="164"/>
      <c r="O4" s="164"/>
      <c r="P4" s="164"/>
      <c r="Q4" s="164"/>
      <c r="R4" s="164"/>
      <c r="S4" s="164"/>
      <c r="T4" s="164"/>
      <c r="U4" s="164"/>
    </row>
    <row r="5" spans="1:21" ht="14.5" x14ac:dyDescent="0.35">
      <c r="A5" s="450"/>
      <c r="B5" s="164"/>
      <c r="C5" s="412" t="str">
        <f>'14'!C5</f>
        <v>( Amt in Rs.)</v>
      </c>
      <c r="D5" s="164"/>
      <c r="E5" s="164"/>
      <c r="F5" s="164"/>
      <c r="G5" s="164"/>
      <c r="H5" s="164"/>
      <c r="I5" s="164"/>
      <c r="J5" s="164"/>
      <c r="K5" s="164"/>
      <c r="L5" s="164"/>
      <c r="M5" s="164"/>
      <c r="N5" s="164"/>
      <c r="O5" s="164"/>
      <c r="P5" s="164"/>
      <c r="Q5" s="164"/>
      <c r="R5" s="164"/>
      <c r="S5" s="164"/>
      <c r="T5" s="164"/>
      <c r="U5" s="164"/>
    </row>
    <row r="6" spans="1:21" s="388" customFormat="1" ht="29" x14ac:dyDescent="0.35">
      <c r="A6" s="413" t="s">
        <v>3</v>
      </c>
      <c r="B6" s="414" t="str">
        <f>'14'!B6</f>
        <v>As at 
March 31, 2026</v>
      </c>
      <c r="C6" s="414" t="str">
        <f>'14'!C6</f>
        <v>As at 
March 31, 2025</v>
      </c>
      <c r="D6" s="171"/>
      <c r="E6" s="171"/>
      <c r="F6" s="171"/>
      <c r="G6" s="171"/>
      <c r="H6" s="171"/>
      <c r="I6" s="171"/>
      <c r="J6" s="171"/>
      <c r="K6" s="171"/>
      <c r="L6" s="171"/>
      <c r="M6" s="171"/>
      <c r="N6" s="171"/>
      <c r="O6" s="171"/>
      <c r="P6" s="171"/>
      <c r="Q6" s="171"/>
      <c r="R6" s="171"/>
      <c r="S6" s="171"/>
      <c r="T6" s="171"/>
      <c r="U6" s="171"/>
    </row>
    <row r="7" spans="1:21" ht="11.25" customHeight="1" x14ac:dyDescent="0.35">
      <c r="A7" s="460"/>
      <c r="B7" s="391"/>
      <c r="C7" s="391"/>
      <c r="D7" s="164"/>
      <c r="E7" s="164"/>
      <c r="F7" s="164"/>
      <c r="G7" s="164"/>
      <c r="H7" s="164"/>
      <c r="I7" s="164"/>
      <c r="J7" s="164"/>
      <c r="K7" s="164"/>
      <c r="L7" s="164"/>
      <c r="M7" s="164"/>
      <c r="N7" s="164"/>
      <c r="O7" s="164"/>
      <c r="P7" s="164"/>
      <c r="Q7" s="164"/>
      <c r="R7" s="164"/>
      <c r="S7" s="164"/>
      <c r="T7" s="164"/>
      <c r="U7" s="164"/>
    </row>
    <row r="8" spans="1:21" ht="14.5" x14ac:dyDescent="0.35">
      <c r="A8" s="460" t="s">
        <v>309</v>
      </c>
      <c r="B8" s="421"/>
      <c r="C8" s="422"/>
      <c r="D8" s="164"/>
      <c r="E8" s="164"/>
      <c r="F8" s="164"/>
      <c r="G8" s="164"/>
      <c r="H8" s="164"/>
      <c r="I8" s="164"/>
      <c r="J8" s="164"/>
      <c r="K8" s="164"/>
      <c r="L8" s="164"/>
      <c r="M8" s="164"/>
      <c r="N8" s="164"/>
      <c r="O8" s="164"/>
      <c r="P8" s="164"/>
      <c r="Q8" s="164"/>
      <c r="R8" s="164"/>
      <c r="S8" s="164"/>
      <c r="T8" s="164"/>
      <c r="U8" s="164"/>
    </row>
    <row r="9" spans="1:21" ht="14.5" x14ac:dyDescent="0.35">
      <c r="A9" s="460" t="s">
        <v>310</v>
      </c>
      <c r="B9" s="421"/>
      <c r="C9" s="422"/>
      <c r="D9" s="164"/>
      <c r="E9" s="164"/>
      <c r="F9" s="164"/>
      <c r="G9" s="164"/>
      <c r="H9" s="164"/>
      <c r="I9" s="164"/>
      <c r="J9" s="164"/>
      <c r="K9" s="164"/>
      <c r="L9" s="164"/>
      <c r="M9" s="164"/>
      <c r="N9" s="164"/>
      <c r="O9" s="164"/>
      <c r="P9" s="164"/>
      <c r="Q9" s="164"/>
      <c r="R9" s="164"/>
      <c r="S9" s="164"/>
      <c r="T9" s="164"/>
      <c r="U9" s="164"/>
    </row>
    <row r="10" spans="1:21" ht="14.5" x14ac:dyDescent="0.35">
      <c r="A10" s="460" t="s">
        <v>311</v>
      </c>
      <c r="B10" s="421"/>
      <c r="C10" s="422"/>
      <c r="D10" s="164"/>
      <c r="E10" s="164"/>
      <c r="F10" s="164"/>
      <c r="G10" s="164"/>
      <c r="H10" s="164"/>
      <c r="I10" s="164"/>
      <c r="J10" s="164"/>
      <c r="K10" s="164"/>
      <c r="L10" s="164"/>
      <c r="M10" s="164"/>
      <c r="N10" s="164"/>
      <c r="O10" s="164"/>
      <c r="P10" s="164"/>
      <c r="Q10" s="164"/>
      <c r="R10" s="164"/>
      <c r="S10" s="164"/>
      <c r="T10" s="164"/>
      <c r="U10" s="164"/>
    </row>
    <row r="11" spans="1:21" ht="14.5" x14ac:dyDescent="0.35">
      <c r="A11" s="460"/>
      <c r="B11" s="422"/>
      <c r="C11" s="422"/>
      <c r="D11" s="164"/>
      <c r="E11" s="164"/>
      <c r="F11" s="164"/>
      <c r="G11" s="164"/>
      <c r="H11" s="164"/>
      <c r="I11" s="164"/>
      <c r="J11" s="164"/>
      <c r="K11" s="164"/>
      <c r="L11" s="164"/>
      <c r="M11" s="164"/>
      <c r="N11" s="164"/>
      <c r="O11" s="164"/>
      <c r="P11" s="164"/>
      <c r="Q11" s="164"/>
      <c r="R11" s="164"/>
      <c r="S11" s="164"/>
      <c r="T11" s="164"/>
      <c r="U11" s="164"/>
    </row>
    <row r="12" spans="1:21" ht="14.5" x14ac:dyDescent="0.35">
      <c r="A12" s="525" t="str">
        <f>'14'!A12</f>
        <v>Total</v>
      </c>
      <c r="B12" s="448">
        <f>SUM(B8:B10)</f>
        <v>0</v>
      </c>
      <c r="C12" s="449">
        <f>SUM(C8:C10)</f>
        <v>0</v>
      </c>
      <c r="D12" s="164"/>
      <c r="E12" s="164"/>
      <c r="F12" s="164"/>
      <c r="G12" s="164"/>
      <c r="H12" s="164"/>
      <c r="I12" s="164"/>
      <c r="J12" s="164"/>
      <c r="K12" s="164"/>
      <c r="L12" s="164"/>
      <c r="M12" s="164"/>
      <c r="N12" s="164"/>
      <c r="O12" s="164"/>
      <c r="P12" s="164"/>
      <c r="Q12" s="164"/>
      <c r="R12" s="164"/>
      <c r="S12" s="164"/>
      <c r="T12" s="164"/>
      <c r="U12" s="164"/>
    </row>
    <row r="13" spans="1:21" ht="14.5" x14ac:dyDescent="0.35">
      <c r="A13" s="450"/>
      <c r="B13" s="164"/>
      <c r="C13" s="164"/>
      <c r="D13" s="164"/>
      <c r="E13" s="164"/>
      <c r="F13" s="164"/>
      <c r="G13" s="164"/>
      <c r="H13" s="164"/>
      <c r="I13" s="164"/>
      <c r="J13" s="164"/>
      <c r="K13" s="164"/>
      <c r="L13" s="164"/>
      <c r="M13" s="164"/>
      <c r="N13" s="164"/>
      <c r="O13" s="164"/>
      <c r="P13" s="164"/>
      <c r="Q13" s="164"/>
      <c r="R13" s="164"/>
      <c r="S13" s="164"/>
      <c r="T13" s="164"/>
      <c r="U13" s="164"/>
    </row>
    <row r="14" spans="1:21" ht="14.5" x14ac:dyDescent="0.35">
      <c r="A14" s="497" t="s">
        <v>312</v>
      </c>
      <c r="B14" s="164"/>
      <c r="C14" s="164"/>
      <c r="D14" s="164"/>
      <c r="E14" s="164"/>
      <c r="F14" s="164"/>
      <c r="G14" s="164"/>
      <c r="H14" s="164"/>
      <c r="I14" s="164"/>
      <c r="J14" s="164"/>
      <c r="K14" s="164"/>
      <c r="L14" s="164"/>
      <c r="M14" s="164"/>
      <c r="N14" s="164"/>
      <c r="O14" s="164"/>
      <c r="P14" s="164"/>
      <c r="Q14" s="164"/>
      <c r="R14" s="164"/>
      <c r="S14" s="164"/>
      <c r="T14" s="164"/>
      <c r="U14" s="164"/>
    </row>
    <row r="15" spans="1:21" ht="14.5" x14ac:dyDescent="0.35">
      <c r="A15" s="497"/>
      <c r="B15" s="164"/>
      <c r="C15" s="164"/>
      <c r="D15" s="164"/>
      <c r="E15" s="164"/>
      <c r="F15" s="164"/>
      <c r="G15" s="164"/>
      <c r="H15" s="164"/>
      <c r="I15" s="164"/>
      <c r="J15" s="164"/>
      <c r="K15" s="164"/>
      <c r="L15" s="164"/>
      <c r="M15" s="164"/>
      <c r="N15" s="164"/>
      <c r="O15" s="164"/>
      <c r="P15" s="164"/>
      <c r="Q15" s="164"/>
      <c r="R15" s="164"/>
      <c r="S15" s="164"/>
      <c r="T15" s="164"/>
      <c r="U15" s="164"/>
    </row>
    <row r="16" spans="1:21" ht="14.5" x14ac:dyDescent="0.35">
      <c r="A16" s="497" t="s">
        <v>313</v>
      </c>
      <c r="B16" s="164"/>
      <c r="C16" s="164"/>
      <c r="D16" s="164"/>
      <c r="E16" s="164"/>
      <c r="F16" s="164"/>
      <c r="G16" s="164"/>
      <c r="H16" s="164"/>
      <c r="I16" s="164"/>
      <c r="J16" s="164"/>
      <c r="K16" s="164"/>
      <c r="L16" s="164"/>
      <c r="M16" s="164"/>
      <c r="N16" s="164"/>
      <c r="O16" s="164"/>
      <c r="P16" s="164"/>
      <c r="Q16" s="164"/>
      <c r="R16" s="164"/>
      <c r="S16" s="164"/>
      <c r="T16" s="164"/>
      <c r="U16" s="164"/>
    </row>
    <row r="17" spans="1:21" ht="14.5" x14ac:dyDescent="0.35">
      <c r="A17" s="450"/>
      <c r="B17" s="164"/>
      <c r="C17" s="164"/>
      <c r="D17" s="164"/>
      <c r="E17" s="164"/>
      <c r="F17" s="164"/>
      <c r="G17" s="164"/>
      <c r="H17" s="164"/>
      <c r="I17" s="164"/>
      <c r="J17" s="164"/>
      <c r="K17" s="164"/>
      <c r="L17" s="164"/>
      <c r="M17" s="164"/>
      <c r="N17" s="164"/>
      <c r="O17" s="164"/>
      <c r="P17" s="164"/>
      <c r="Q17" s="164"/>
      <c r="R17" s="164"/>
      <c r="S17" s="164"/>
      <c r="T17" s="164"/>
      <c r="U17" s="164"/>
    </row>
    <row r="18" spans="1:21" s="388" customFormat="1" ht="29" x14ac:dyDescent="0.35">
      <c r="A18" s="413" t="s">
        <v>3</v>
      </c>
      <c r="B18" s="414" t="str">
        <f>B6</f>
        <v>As at 
March 31, 2026</v>
      </c>
      <c r="C18" s="414" t="str">
        <f>C6</f>
        <v>As at 
March 31, 2025</v>
      </c>
      <c r="D18" s="171"/>
      <c r="E18" s="171"/>
      <c r="F18" s="171"/>
      <c r="G18" s="171"/>
      <c r="H18" s="171"/>
      <c r="I18" s="171"/>
      <c r="J18" s="171"/>
      <c r="K18" s="171"/>
      <c r="L18" s="171"/>
      <c r="M18" s="171"/>
      <c r="N18" s="171"/>
      <c r="O18" s="171"/>
      <c r="P18" s="171"/>
      <c r="Q18" s="171"/>
      <c r="R18" s="171"/>
      <c r="S18" s="171"/>
      <c r="T18" s="171"/>
      <c r="U18" s="171"/>
    </row>
    <row r="19" spans="1:21" ht="14.5" x14ac:dyDescent="0.35">
      <c r="A19" s="460"/>
      <c r="B19" s="391"/>
      <c r="C19" s="391"/>
      <c r="D19" s="164"/>
      <c r="E19" s="164"/>
      <c r="F19" s="164"/>
      <c r="G19" s="164"/>
      <c r="H19" s="164"/>
      <c r="I19" s="164"/>
      <c r="J19" s="164"/>
      <c r="K19" s="164"/>
      <c r="L19" s="164"/>
      <c r="M19" s="164"/>
      <c r="N19" s="164"/>
      <c r="O19" s="164"/>
      <c r="P19" s="164"/>
      <c r="Q19" s="164"/>
      <c r="R19" s="164"/>
      <c r="S19" s="164"/>
      <c r="T19" s="164"/>
      <c r="U19" s="164"/>
    </row>
    <row r="20" spans="1:21" ht="14.5" x14ac:dyDescent="0.35">
      <c r="A20" s="460" t="s">
        <v>314</v>
      </c>
      <c r="B20" s="422">
        <v>0</v>
      </c>
      <c r="C20" s="422">
        <v>0</v>
      </c>
      <c r="D20" s="164"/>
      <c r="E20" s="164"/>
      <c r="F20" s="164"/>
      <c r="G20" s="164"/>
      <c r="H20" s="164"/>
      <c r="I20" s="164"/>
      <c r="J20" s="164"/>
      <c r="K20" s="164"/>
      <c r="L20" s="164"/>
      <c r="M20" s="164"/>
      <c r="N20" s="164"/>
      <c r="O20" s="164"/>
      <c r="P20" s="164"/>
      <c r="Q20" s="164"/>
      <c r="R20" s="164"/>
      <c r="S20" s="164"/>
      <c r="T20" s="164"/>
      <c r="U20" s="164"/>
    </row>
    <row r="21" spans="1:21" ht="14.5" x14ac:dyDescent="0.35">
      <c r="A21" s="460" t="s">
        <v>315</v>
      </c>
      <c r="B21" s="422">
        <v>0</v>
      </c>
      <c r="C21" s="422">
        <v>0</v>
      </c>
      <c r="D21" s="164"/>
      <c r="E21" s="164"/>
      <c r="F21" s="164"/>
      <c r="G21" s="164"/>
      <c r="H21" s="164"/>
      <c r="I21" s="164"/>
      <c r="J21" s="164"/>
      <c r="K21" s="164"/>
      <c r="L21" s="164"/>
      <c r="M21" s="164"/>
      <c r="N21" s="164"/>
      <c r="O21" s="164"/>
      <c r="P21" s="164"/>
      <c r="Q21" s="164"/>
      <c r="R21" s="164"/>
      <c r="S21" s="164"/>
      <c r="T21" s="164"/>
      <c r="U21" s="164"/>
    </row>
    <row r="22" spans="1:21" ht="14.5" x14ac:dyDescent="0.35">
      <c r="A22" s="526" t="s">
        <v>316</v>
      </c>
      <c r="B22" s="422">
        <f>C22</f>
        <v>0</v>
      </c>
      <c r="C22" s="422">
        <v>0</v>
      </c>
      <c r="D22" s="164"/>
      <c r="E22" s="164"/>
      <c r="F22" s="164"/>
      <c r="G22" s="164"/>
      <c r="H22" s="164"/>
      <c r="I22" s="164"/>
      <c r="J22" s="164"/>
      <c r="K22" s="164"/>
      <c r="L22" s="164"/>
      <c r="M22" s="164"/>
      <c r="N22" s="164"/>
      <c r="O22" s="164"/>
      <c r="P22" s="164"/>
      <c r="Q22" s="164"/>
      <c r="R22" s="164"/>
      <c r="S22" s="164"/>
      <c r="T22" s="164"/>
      <c r="U22" s="164"/>
    </row>
    <row r="23" spans="1:21" thickBot="1" x14ac:dyDescent="0.4">
      <c r="A23" s="527" t="s">
        <v>196</v>
      </c>
      <c r="B23" s="528">
        <f>SUM(B20:B22)</f>
        <v>0</v>
      </c>
      <c r="C23" s="528">
        <f>SUM(C20:C22)</f>
        <v>0</v>
      </c>
      <c r="D23" s="164"/>
      <c r="E23" s="164"/>
      <c r="F23" s="164"/>
      <c r="G23" s="164"/>
      <c r="H23" s="164"/>
      <c r="I23" s="164"/>
      <c r="J23" s="164"/>
      <c r="K23" s="164"/>
      <c r="L23" s="164"/>
      <c r="M23" s="164"/>
      <c r="N23" s="164"/>
      <c r="O23" s="164"/>
      <c r="P23" s="164"/>
      <c r="Q23" s="164"/>
      <c r="R23" s="164"/>
      <c r="S23" s="164"/>
      <c r="T23" s="164"/>
      <c r="U23" s="164"/>
    </row>
    <row r="24" spans="1:21" thickTop="1" x14ac:dyDescent="0.35">
      <c r="A24" s="285"/>
      <c r="B24" s="164"/>
      <c r="C24" s="164"/>
      <c r="D24" s="164"/>
      <c r="E24" s="164"/>
      <c r="F24" s="164"/>
      <c r="G24" s="164"/>
      <c r="H24" s="164"/>
      <c r="I24" s="164"/>
      <c r="J24" s="164"/>
      <c r="K24" s="164"/>
      <c r="L24" s="164"/>
      <c r="M24" s="164"/>
      <c r="N24" s="164"/>
      <c r="O24" s="164"/>
      <c r="P24" s="164"/>
      <c r="Q24" s="164"/>
      <c r="R24" s="164"/>
      <c r="S24" s="164"/>
      <c r="T24" s="164"/>
      <c r="U24" s="164"/>
    </row>
    <row r="25" spans="1:21" ht="14.5" x14ac:dyDescent="0.35">
      <c r="A25" s="285"/>
      <c r="B25" s="164"/>
      <c r="C25" s="164"/>
      <c r="D25" s="164"/>
      <c r="E25" s="164"/>
      <c r="F25" s="164"/>
      <c r="G25" s="164"/>
      <c r="H25" s="164"/>
      <c r="I25" s="164"/>
      <c r="J25" s="164"/>
      <c r="K25" s="164"/>
      <c r="L25" s="164"/>
      <c r="M25" s="164"/>
      <c r="N25" s="164"/>
      <c r="O25" s="164"/>
      <c r="P25" s="164"/>
      <c r="Q25" s="164"/>
      <c r="R25" s="164"/>
      <c r="S25" s="164"/>
      <c r="T25" s="164"/>
      <c r="U25" s="164"/>
    </row>
    <row r="26" spans="1:21" ht="14.5" x14ac:dyDescent="0.35">
      <c r="A26" s="285"/>
      <c r="B26" s="164"/>
      <c r="C26" s="164"/>
      <c r="D26" s="164"/>
      <c r="E26" s="164"/>
      <c r="F26" s="164"/>
      <c r="G26" s="164"/>
      <c r="H26" s="164"/>
      <c r="I26" s="164"/>
      <c r="J26" s="164"/>
      <c r="K26" s="164"/>
      <c r="L26" s="164"/>
      <c r="M26" s="164"/>
      <c r="N26" s="164"/>
      <c r="O26" s="164"/>
      <c r="P26" s="164"/>
      <c r="Q26" s="164"/>
      <c r="R26" s="164"/>
      <c r="S26" s="164"/>
      <c r="T26" s="164"/>
      <c r="U26" s="164"/>
    </row>
    <row r="27" spans="1:21" ht="14.5" x14ac:dyDescent="0.35">
      <c r="A27" s="164"/>
      <c r="B27" s="164"/>
      <c r="C27" s="164"/>
      <c r="D27" s="164"/>
      <c r="E27" s="164"/>
      <c r="F27" s="164"/>
      <c r="G27" s="164"/>
      <c r="H27" s="164"/>
      <c r="I27" s="164"/>
      <c r="J27" s="164"/>
      <c r="K27" s="164"/>
      <c r="L27" s="164"/>
      <c r="M27" s="164"/>
      <c r="N27" s="164"/>
      <c r="O27" s="164"/>
      <c r="P27" s="164"/>
      <c r="Q27" s="164"/>
      <c r="R27" s="164"/>
      <c r="S27" s="164"/>
      <c r="T27" s="164"/>
      <c r="U27" s="164"/>
    </row>
    <row r="28" spans="1:21" ht="14.5" x14ac:dyDescent="0.35">
      <c r="A28" s="164"/>
      <c r="B28" s="164"/>
      <c r="C28" s="164"/>
      <c r="D28" s="164"/>
      <c r="E28" s="164"/>
      <c r="F28" s="164"/>
      <c r="G28" s="164"/>
      <c r="H28" s="164"/>
      <c r="I28" s="164"/>
      <c r="J28" s="164"/>
      <c r="K28" s="164"/>
      <c r="L28" s="164"/>
      <c r="M28" s="164"/>
      <c r="N28" s="164"/>
      <c r="O28" s="164"/>
      <c r="P28" s="164"/>
      <c r="Q28" s="164"/>
      <c r="R28" s="164"/>
      <c r="S28" s="164"/>
      <c r="T28" s="164"/>
      <c r="U28" s="164"/>
    </row>
    <row r="29" spans="1:21" ht="14.5" x14ac:dyDescent="0.35">
      <c r="A29" s="164"/>
      <c r="B29" s="164"/>
      <c r="C29" s="164"/>
      <c r="D29" s="164"/>
      <c r="E29" s="164"/>
      <c r="F29" s="164"/>
      <c r="G29" s="164"/>
      <c r="H29" s="164"/>
      <c r="I29" s="164"/>
      <c r="J29" s="164"/>
      <c r="K29" s="164"/>
      <c r="L29" s="164"/>
      <c r="M29" s="164"/>
      <c r="N29" s="164"/>
      <c r="O29" s="164"/>
      <c r="P29" s="164"/>
      <c r="Q29" s="164"/>
      <c r="R29" s="164"/>
      <c r="S29" s="164"/>
      <c r="T29" s="164"/>
      <c r="U29" s="164"/>
    </row>
    <row r="30" spans="1:21" ht="14.5" x14ac:dyDescent="0.35">
      <c r="A30" s="164"/>
      <c r="B30" s="164"/>
      <c r="C30" s="164"/>
      <c r="D30" s="164"/>
      <c r="E30" s="164"/>
      <c r="F30" s="164"/>
      <c r="G30" s="164"/>
      <c r="H30" s="164"/>
      <c r="I30" s="164"/>
      <c r="J30" s="164"/>
      <c r="K30" s="164"/>
      <c r="L30" s="164"/>
      <c r="M30" s="164"/>
      <c r="N30" s="164"/>
      <c r="O30" s="164"/>
      <c r="P30" s="164"/>
      <c r="Q30" s="164"/>
      <c r="R30" s="164"/>
      <c r="S30" s="164"/>
      <c r="T30" s="164"/>
      <c r="U30" s="164"/>
    </row>
    <row r="31" spans="1:21" ht="14.5" x14ac:dyDescent="0.35">
      <c r="A31" s="164"/>
      <c r="B31" s="164"/>
      <c r="C31" s="164"/>
      <c r="D31" s="164"/>
      <c r="E31" s="164"/>
      <c r="F31" s="164"/>
      <c r="G31" s="164"/>
      <c r="H31" s="164"/>
      <c r="I31" s="164"/>
      <c r="J31" s="164"/>
      <c r="K31" s="164"/>
      <c r="L31" s="164"/>
      <c r="M31" s="164"/>
      <c r="N31" s="164"/>
      <c r="O31" s="164"/>
      <c r="P31" s="164"/>
      <c r="Q31" s="164"/>
      <c r="R31" s="164"/>
      <c r="S31" s="164"/>
      <c r="T31" s="164"/>
      <c r="U31" s="164"/>
    </row>
    <row r="32" spans="1:21" ht="14.5" x14ac:dyDescent="0.35">
      <c r="A32" s="164"/>
      <c r="B32" s="164"/>
      <c r="C32" s="164"/>
      <c r="D32" s="164"/>
      <c r="E32" s="164"/>
      <c r="F32" s="164"/>
      <c r="G32" s="164"/>
      <c r="H32" s="164"/>
      <c r="I32" s="164"/>
      <c r="J32" s="164"/>
      <c r="K32" s="164"/>
      <c r="L32" s="164"/>
      <c r="M32" s="164"/>
      <c r="N32" s="164"/>
      <c r="O32" s="164"/>
      <c r="P32" s="164"/>
      <c r="Q32" s="164"/>
      <c r="R32" s="164"/>
      <c r="S32" s="164"/>
      <c r="T32" s="164"/>
      <c r="U32" s="164"/>
    </row>
    <row r="33" spans="1:21" ht="14.5" x14ac:dyDescent="0.35">
      <c r="A33" s="164"/>
      <c r="B33" s="164"/>
      <c r="C33" s="164"/>
      <c r="D33" s="164"/>
      <c r="E33" s="164"/>
      <c r="F33" s="164"/>
      <c r="G33" s="164"/>
      <c r="H33" s="164"/>
      <c r="I33" s="164"/>
      <c r="J33" s="164"/>
      <c r="K33" s="164"/>
      <c r="L33" s="164"/>
      <c r="M33" s="164"/>
      <c r="N33" s="164"/>
      <c r="O33" s="164"/>
      <c r="P33" s="164"/>
      <c r="Q33" s="164"/>
      <c r="R33" s="164"/>
      <c r="S33" s="164"/>
      <c r="T33" s="164"/>
      <c r="U33" s="164"/>
    </row>
    <row r="34" spans="1:21" ht="14.5" x14ac:dyDescent="0.35">
      <c r="A34" s="164"/>
      <c r="B34" s="164"/>
      <c r="C34" s="164"/>
      <c r="D34" s="164"/>
      <c r="E34" s="164"/>
      <c r="F34" s="164"/>
      <c r="G34" s="164"/>
      <c r="H34" s="164"/>
      <c r="I34" s="164"/>
      <c r="J34" s="164"/>
      <c r="K34" s="164"/>
      <c r="L34" s="164"/>
      <c r="M34" s="164"/>
      <c r="N34" s="164"/>
      <c r="O34" s="164"/>
      <c r="P34" s="164"/>
      <c r="Q34" s="164"/>
      <c r="R34" s="164"/>
      <c r="S34" s="164"/>
      <c r="T34" s="164"/>
      <c r="U34" s="164"/>
    </row>
    <row r="35" spans="1:21" ht="14.5" x14ac:dyDescent="0.35">
      <c r="A35" s="164"/>
      <c r="B35" s="164"/>
      <c r="C35" s="164"/>
      <c r="D35" s="164"/>
      <c r="E35" s="164"/>
      <c r="F35" s="164"/>
      <c r="G35" s="164"/>
      <c r="H35" s="164"/>
      <c r="I35" s="164"/>
      <c r="J35" s="164"/>
      <c r="K35" s="164"/>
      <c r="L35" s="164"/>
      <c r="M35" s="164"/>
      <c r="N35" s="164"/>
      <c r="O35" s="164"/>
      <c r="P35" s="164"/>
      <c r="Q35" s="164"/>
      <c r="R35" s="164"/>
      <c r="S35" s="164"/>
      <c r="T35" s="164"/>
      <c r="U35" s="164"/>
    </row>
    <row r="36" spans="1:21" ht="14.5" x14ac:dyDescent="0.35">
      <c r="A36" s="164"/>
      <c r="B36" s="164"/>
      <c r="C36" s="164"/>
      <c r="D36" s="164"/>
      <c r="E36" s="164"/>
      <c r="F36" s="164"/>
      <c r="G36" s="164"/>
      <c r="H36" s="164"/>
      <c r="I36" s="164"/>
      <c r="J36" s="164"/>
      <c r="K36" s="164"/>
      <c r="L36" s="164"/>
      <c r="M36" s="164"/>
      <c r="N36" s="164"/>
      <c r="O36" s="164"/>
      <c r="P36" s="164"/>
      <c r="Q36" s="164"/>
      <c r="R36" s="164"/>
      <c r="S36" s="164"/>
      <c r="T36" s="164"/>
      <c r="U36" s="164"/>
    </row>
    <row r="37" spans="1:21" ht="14.5" x14ac:dyDescent="0.35">
      <c r="A37" s="164"/>
      <c r="B37" s="164"/>
      <c r="C37" s="164"/>
      <c r="D37" s="164"/>
      <c r="E37" s="164"/>
      <c r="F37" s="164"/>
      <c r="G37" s="164"/>
      <c r="H37" s="164"/>
      <c r="I37" s="164"/>
      <c r="J37" s="164"/>
      <c r="K37" s="164"/>
      <c r="L37" s="164"/>
      <c r="M37" s="164"/>
      <c r="N37" s="164"/>
      <c r="O37" s="164"/>
      <c r="P37" s="164"/>
      <c r="Q37" s="164"/>
      <c r="R37" s="164"/>
      <c r="S37" s="164"/>
      <c r="T37" s="164"/>
      <c r="U37" s="164"/>
    </row>
    <row r="38" spans="1:21" ht="14.5" x14ac:dyDescent="0.35">
      <c r="A38" s="164"/>
      <c r="B38" s="164"/>
      <c r="C38" s="164"/>
      <c r="D38" s="164"/>
      <c r="E38" s="164"/>
      <c r="F38" s="164"/>
      <c r="G38" s="164"/>
      <c r="H38" s="164"/>
      <c r="I38" s="164"/>
      <c r="J38" s="164"/>
      <c r="K38" s="164"/>
      <c r="L38" s="164"/>
      <c r="M38" s="164"/>
      <c r="N38" s="164"/>
      <c r="O38" s="164"/>
      <c r="P38" s="164"/>
      <c r="Q38" s="164"/>
      <c r="R38" s="164"/>
      <c r="S38" s="164"/>
      <c r="T38" s="164"/>
      <c r="U38" s="164"/>
    </row>
    <row r="39" spans="1:21" ht="14.5" x14ac:dyDescent="0.35">
      <c r="A39" s="164"/>
      <c r="B39" s="164"/>
      <c r="C39" s="164"/>
      <c r="D39" s="164"/>
      <c r="E39" s="164"/>
      <c r="F39" s="164"/>
      <c r="G39" s="164"/>
      <c r="H39" s="164"/>
      <c r="I39" s="164"/>
      <c r="J39" s="164"/>
      <c r="K39" s="164"/>
      <c r="L39" s="164"/>
      <c r="M39" s="164"/>
      <c r="N39" s="164"/>
      <c r="O39" s="164"/>
      <c r="P39" s="164"/>
      <c r="Q39" s="164"/>
      <c r="R39" s="164"/>
      <c r="S39" s="164"/>
      <c r="T39" s="164"/>
      <c r="U39" s="164"/>
    </row>
    <row r="40" spans="1:21" ht="14.5" x14ac:dyDescent="0.35">
      <c r="A40" s="164"/>
      <c r="B40" s="164"/>
      <c r="C40" s="164"/>
      <c r="D40" s="164"/>
      <c r="E40" s="164"/>
      <c r="F40" s="164"/>
      <c r="G40" s="164"/>
      <c r="H40" s="164"/>
      <c r="I40" s="164"/>
      <c r="J40" s="164"/>
      <c r="K40" s="164"/>
      <c r="L40" s="164"/>
      <c r="M40" s="164"/>
      <c r="N40" s="164"/>
      <c r="O40" s="164"/>
      <c r="P40" s="164"/>
      <c r="Q40" s="164"/>
      <c r="R40" s="164"/>
      <c r="S40" s="164"/>
      <c r="T40" s="164"/>
      <c r="U40" s="164"/>
    </row>
    <row r="41" spans="1:21" ht="14.5" x14ac:dyDescent="0.35">
      <c r="A41" s="164"/>
      <c r="B41" s="164"/>
      <c r="C41" s="164"/>
      <c r="D41" s="164"/>
      <c r="E41" s="164"/>
      <c r="F41" s="164"/>
      <c r="G41" s="164"/>
      <c r="H41" s="164"/>
      <c r="I41" s="164"/>
      <c r="J41" s="164"/>
      <c r="K41" s="164"/>
      <c r="L41" s="164"/>
      <c r="M41" s="164"/>
      <c r="N41" s="164"/>
      <c r="O41" s="164"/>
      <c r="P41" s="164"/>
      <c r="Q41" s="164"/>
      <c r="R41" s="164"/>
      <c r="S41" s="164"/>
      <c r="T41" s="164"/>
      <c r="U41" s="164"/>
    </row>
    <row r="42" spans="1:21" ht="14.5" x14ac:dyDescent="0.35">
      <c r="A42" s="164"/>
      <c r="B42" s="164"/>
      <c r="C42" s="164"/>
      <c r="D42" s="164"/>
      <c r="E42" s="164"/>
      <c r="F42" s="164"/>
      <c r="G42" s="164"/>
      <c r="H42" s="164"/>
      <c r="I42" s="164"/>
      <c r="J42" s="164"/>
      <c r="K42" s="164"/>
      <c r="L42" s="164"/>
      <c r="M42" s="164"/>
      <c r="N42" s="164"/>
      <c r="O42" s="164"/>
      <c r="P42" s="164"/>
      <c r="Q42" s="164"/>
      <c r="R42" s="164"/>
      <c r="S42" s="164"/>
      <c r="T42" s="164"/>
      <c r="U42" s="164"/>
    </row>
    <row r="43" spans="1:21" ht="14.5" x14ac:dyDescent="0.35">
      <c r="A43" s="164"/>
      <c r="B43" s="164"/>
      <c r="C43" s="164"/>
      <c r="D43" s="164"/>
      <c r="E43" s="164"/>
      <c r="F43" s="164"/>
      <c r="G43" s="164"/>
      <c r="H43" s="164"/>
      <c r="I43" s="164"/>
      <c r="J43" s="164"/>
      <c r="K43" s="164"/>
      <c r="L43" s="164"/>
      <c r="M43" s="164"/>
      <c r="N43" s="164"/>
      <c r="O43" s="164"/>
      <c r="P43" s="164"/>
      <c r="Q43" s="164"/>
      <c r="R43" s="164"/>
      <c r="S43" s="164"/>
      <c r="T43" s="164"/>
      <c r="U43" s="164"/>
    </row>
    <row r="44" spans="1:21" ht="14.5" x14ac:dyDescent="0.35">
      <c r="A44" s="164"/>
      <c r="B44" s="164"/>
      <c r="C44" s="164"/>
      <c r="D44" s="164"/>
      <c r="E44" s="164"/>
      <c r="F44" s="164"/>
      <c r="G44" s="164"/>
      <c r="H44" s="164"/>
      <c r="I44" s="164"/>
      <c r="J44" s="164"/>
      <c r="K44" s="164"/>
      <c r="L44" s="164"/>
      <c r="M44" s="164"/>
      <c r="N44" s="164"/>
      <c r="O44" s="164"/>
      <c r="P44" s="164"/>
      <c r="Q44" s="164"/>
      <c r="R44" s="164"/>
      <c r="S44" s="164"/>
      <c r="T44" s="164"/>
      <c r="U44" s="164"/>
    </row>
    <row r="45" spans="1:21" ht="14.5" x14ac:dyDescent="0.35">
      <c r="A45" s="164"/>
      <c r="B45" s="164"/>
      <c r="C45" s="164"/>
      <c r="D45" s="164"/>
      <c r="E45" s="164"/>
      <c r="F45" s="164"/>
      <c r="G45" s="164"/>
      <c r="H45" s="164"/>
      <c r="I45" s="164"/>
      <c r="J45" s="164"/>
      <c r="K45" s="164"/>
      <c r="L45" s="164"/>
      <c r="M45" s="164"/>
      <c r="N45" s="164"/>
      <c r="O45" s="164"/>
      <c r="P45" s="164"/>
      <c r="Q45" s="164"/>
      <c r="R45" s="164"/>
      <c r="S45" s="164"/>
      <c r="T45" s="164"/>
      <c r="U45" s="164"/>
    </row>
    <row r="46" spans="1:21" ht="14.5" x14ac:dyDescent="0.35">
      <c r="A46" s="164"/>
      <c r="B46" s="164"/>
      <c r="C46" s="164"/>
      <c r="D46" s="164"/>
      <c r="E46" s="164"/>
      <c r="F46" s="164"/>
      <c r="G46" s="164"/>
      <c r="H46" s="164"/>
      <c r="I46" s="164"/>
      <c r="J46" s="164"/>
      <c r="K46" s="164"/>
      <c r="L46" s="164"/>
      <c r="M46" s="164"/>
      <c r="N46" s="164"/>
      <c r="O46" s="164"/>
      <c r="P46" s="164"/>
      <c r="Q46" s="164"/>
      <c r="R46" s="164"/>
      <c r="S46" s="164"/>
      <c r="T46" s="164"/>
      <c r="U46" s="164"/>
    </row>
    <row r="47" spans="1:21" ht="14.5" x14ac:dyDescent="0.35">
      <c r="A47" s="164"/>
      <c r="B47" s="164"/>
      <c r="C47" s="164"/>
      <c r="D47" s="164"/>
      <c r="E47" s="164"/>
      <c r="F47" s="164"/>
      <c r="G47" s="164"/>
      <c r="H47" s="164"/>
      <c r="I47" s="164"/>
      <c r="J47" s="164"/>
      <c r="K47" s="164"/>
      <c r="L47" s="164"/>
      <c r="M47" s="164"/>
      <c r="N47" s="164"/>
      <c r="O47" s="164"/>
      <c r="P47" s="164"/>
      <c r="Q47" s="164"/>
      <c r="R47" s="164"/>
      <c r="S47" s="164"/>
      <c r="T47" s="164"/>
      <c r="U47" s="164"/>
    </row>
    <row r="48" spans="1:21" ht="14.5" x14ac:dyDescent="0.35">
      <c r="A48" s="164"/>
      <c r="B48" s="164"/>
      <c r="C48" s="164"/>
      <c r="D48" s="164"/>
      <c r="E48" s="164"/>
      <c r="F48" s="164"/>
      <c r="G48" s="164"/>
      <c r="H48" s="164"/>
      <c r="I48" s="164"/>
      <c r="J48" s="164"/>
      <c r="K48" s="164"/>
      <c r="L48" s="164"/>
      <c r="M48" s="164"/>
      <c r="N48" s="164"/>
      <c r="O48" s="164"/>
      <c r="P48" s="164"/>
      <c r="Q48" s="164"/>
      <c r="R48" s="164"/>
      <c r="S48" s="164"/>
      <c r="T48" s="164"/>
      <c r="U48" s="164"/>
    </row>
    <row r="49" spans="1:21" ht="14.5" x14ac:dyDescent="0.35">
      <c r="A49" s="164"/>
      <c r="B49" s="164"/>
      <c r="C49" s="164"/>
      <c r="D49" s="164"/>
      <c r="E49" s="164"/>
      <c r="F49" s="164"/>
      <c r="G49" s="164"/>
      <c r="H49" s="164"/>
      <c r="I49" s="164"/>
      <c r="J49" s="164"/>
      <c r="K49" s="164"/>
      <c r="L49" s="164"/>
      <c r="M49" s="164"/>
      <c r="N49" s="164"/>
      <c r="O49" s="164"/>
      <c r="P49" s="164"/>
      <c r="Q49" s="164"/>
      <c r="R49" s="164"/>
      <c r="S49" s="164"/>
      <c r="T49" s="164"/>
      <c r="U49" s="164"/>
    </row>
    <row r="50" spans="1:21" ht="14.5" x14ac:dyDescent="0.35">
      <c r="A50" s="164"/>
      <c r="B50" s="164"/>
      <c r="C50" s="164"/>
      <c r="D50" s="164"/>
      <c r="E50" s="164"/>
      <c r="F50" s="164"/>
      <c r="G50" s="164"/>
      <c r="H50" s="164"/>
      <c r="I50" s="164"/>
      <c r="J50" s="164"/>
      <c r="K50" s="164"/>
      <c r="L50" s="164"/>
      <c r="M50" s="164"/>
      <c r="N50" s="164"/>
      <c r="O50" s="164"/>
      <c r="P50" s="164"/>
      <c r="Q50" s="164"/>
      <c r="R50" s="164"/>
      <c r="S50" s="164"/>
      <c r="T50" s="164"/>
      <c r="U50" s="164"/>
    </row>
    <row r="51" spans="1:21" ht="14.5" x14ac:dyDescent="0.35">
      <c r="A51" s="164"/>
      <c r="B51" s="164"/>
      <c r="C51" s="164"/>
      <c r="D51" s="164"/>
      <c r="E51" s="164"/>
      <c r="F51" s="164"/>
      <c r="G51" s="164"/>
      <c r="H51" s="164"/>
      <c r="I51" s="164"/>
      <c r="J51" s="164"/>
      <c r="K51" s="164"/>
      <c r="L51" s="164"/>
      <c r="M51" s="164"/>
      <c r="N51" s="164"/>
      <c r="O51" s="164"/>
      <c r="P51" s="164"/>
      <c r="Q51" s="164"/>
      <c r="R51" s="164"/>
      <c r="S51" s="164"/>
      <c r="T51" s="164"/>
      <c r="U51" s="164"/>
    </row>
    <row r="52" spans="1:21" ht="14.5" x14ac:dyDescent="0.35">
      <c r="A52" s="164"/>
      <c r="B52" s="164"/>
      <c r="C52" s="164"/>
      <c r="D52" s="164"/>
      <c r="E52" s="164"/>
      <c r="F52" s="164"/>
      <c r="G52" s="164"/>
      <c r="H52" s="164"/>
      <c r="I52" s="164"/>
      <c r="J52" s="164"/>
      <c r="K52" s="164"/>
      <c r="L52" s="164"/>
      <c r="M52" s="164"/>
      <c r="N52" s="164"/>
      <c r="O52" s="164"/>
      <c r="P52" s="164"/>
      <c r="Q52" s="164"/>
      <c r="R52" s="164"/>
      <c r="S52" s="164"/>
      <c r="T52" s="164"/>
      <c r="U52" s="164"/>
    </row>
    <row r="53" spans="1:21" ht="14.5" x14ac:dyDescent="0.35">
      <c r="A53" s="164"/>
      <c r="B53" s="164"/>
      <c r="C53" s="164"/>
      <c r="D53" s="164"/>
      <c r="E53" s="164"/>
      <c r="F53" s="164"/>
      <c r="G53" s="164"/>
      <c r="H53" s="164"/>
      <c r="I53" s="164"/>
      <c r="J53" s="164"/>
      <c r="K53" s="164"/>
      <c r="L53" s="164"/>
      <c r="M53" s="164"/>
      <c r="N53" s="164"/>
      <c r="O53" s="164"/>
      <c r="P53" s="164"/>
      <c r="Q53" s="164"/>
      <c r="R53" s="164"/>
      <c r="S53" s="164"/>
      <c r="T53" s="164"/>
      <c r="U53" s="164"/>
    </row>
    <row r="54" spans="1:21" ht="14.5" x14ac:dyDescent="0.35">
      <c r="A54" s="164"/>
      <c r="B54" s="164"/>
      <c r="C54" s="164"/>
      <c r="D54" s="164"/>
      <c r="E54" s="164"/>
      <c r="F54" s="164"/>
      <c r="G54" s="164"/>
      <c r="H54" s="164"/>
      <c r="I54" s="164"/>
      <c r="J54" s="164"/>
      <c r="K54" s="164"/>
      <c r="L54" s="164"/>
      <c r="M54" s="164"/>
      <c r="N54" s="164"/>
      <c r="O54" s="164"/>
      <c r="P54" s="164"/>
      <c r="Q54" s="164"/>
      <c r="R54" s="164"/>
      <c r="S54" s="164"/>
      <c r="T54" s="164"/>
      <c r="U54" s="164"/>
    </row>
    <row r="55" spans="1:21" ht="14.5" x14ac:dyDescent="0.35">
      <c r="A55" s="164"/>
      <c r="B55" s="164"/>
      <c r="C55" s="164"/>
      <c r="D55" s="164"/>
      <c r="E55" s="164"/>
      <c r="F55" s="164"/>
      <c r="G55" s="164"/>
      <c r="H55" s="164"/>
      <c r="I55" s="164"/>
      <c r="J55" s="164"/>
      <c r="K55" s="164"/>
      <c r="L55" s="164"/>
      <c r="M55" s="164"/>
      <c r="N55" s="164"/>
      <c r="O55" s="164"/>
      <c r="P55" s="164"/>
      <c r="Q55" s="164"/>
      <c r="R55" s="164"/>
      <c r="S55" s="164"/>
      <c r="T55" s="164"/>
      <c r="U55" s="164"/>
    </row>
    <row r="56" spans="1:21" ht="14.5" x14ac:dyDescent="0.35">
      <c r="A56" s="164"/>
      <c r="B56" s="164"/>
      <c r="C56" s="164"/>
      <c r="D56" s="164"/>
      <c r="E56" s="164"/>
      <c r="F56" s="164"/>
      <c r="G56" s="164"/>
      <c r="H56" s="164"/>
      <c r="I56" s="164"/>
      <c r="J56" s="164"/>
      <c r="K56" s="164"/>
      <c r="L56" s="164"/>
      <c r="M56" s="164"/>
      <c r="N56" s="164"/>
      <c r="O56" s="164"/>
      <c r="P56" s="164"/>
      <c r="Q56" s="164"/>
      <c r="R56" s="164"/>
      <c r="S56" s="164"/>
      <c r="T56" s="164"/>
      <c r="U56" s="164"/>
    </row>
    <row r="57" spans="1:21" ht="14.5" x14ac:dyDescent="0.35">
      <c r="A57" s="164"/>
      <c r="B57" s="164"/>
      <c r="C57" s="164"/>
      <c r="D57" s="164"/>
      <c r="E57" s="164"/>
      <c r="F57" s="164"/>
      <c r="G57" s="164"/>
      <c r="H57" s="164"/>
      <c r="I57" s="164"/>
      <c r="J57" s="164"/>
      <c r="K57" s="164"/>
      <c r="L57" s="164"/>
      <c r="M57" s="164"/>
      <c r="N57" s="164"/>
      <c r="O57" s="164"/>
      <c r="P57" s="164"/>
      <c r="Q57" s="164"/>
      <c r="R57" s="164"/>
      <c r="S57" s="164"/>
      <c r="T57" s="164"/>
      <c r="U57" s="164"/>
    </row>
    <row r="58" spans="1:21" ht="14.5" x14ac:dyDescent="0.35">
      <c r="A58" s="164"/>
      <c r="B58" s="164"/>
      <c r="C58" s="164"/>
      <c r="D58" s="164"/>
      <c r="E58" s="164"/>
      <c r="F58" s="164"/>
      <c r="G58" s="164"/>
      <c r="H58" s="164"/>
      <c r="I58" s="164"/>
      <c r="J58" s="164"/>
      <c r="K58" s="164"/>
      <c r="L58" s="164"/>
      <c r="M58" s="164"/>
      <c r="N58" s="164"/>
      <c r="O58" s="164"/>
      <c r="P58" s="164"/>
      <c r="Q58" s="164"/>
      <c r="R58" s="164"/>
      <c r="S58" s="164"/>
      <c r="T58" s="164"/>
      <c r="U58" s="164"/>
    </row>
    <row r="59" spans="1:21" ht="14.5" x14ac:dyDescent="0.35">
      <c r="A59" s="164"/>
      <c r="B59" s="164"/>
      <c r="C59" s="164"/>
      <c r="D59" s="164"/>
      <c r="E59" s="164"/>
      <c r="F59" s="164"/>
      <c r="G59" s="164"/>
      <c r="H59" s="164"/>
      <c r="I59" s="164"/>
      <c r="J59" s="164"/>
      <c r="K59" s="164"/>
      <c r="L59" s="164"/>
      <c r="M59" s="164"/>
      <c r="N59" s="164"/>
      <c r="O59" s="164"/>
      <c r="P59" s="164"/>
      <c r="Q59" s="164"/>
      <c r="R59" s="164"/>
      <c r="S59" s="164"/>
      <c r="T59" s="164"/>
      <c r="U59" s="164"/>
    </row>
    <row r="60" spans="1:21" ht="14.5" x14ac:dyDescent="0.35">
      <c r="A60" s="164"/>
      <c r="B60" s="164"/>
      <c r="C60" s="164"/>
      <c r="D60" s="164"/>
      <c r="E60" s="164"/>
      <c r="F60" s="164"/>
      <c r="G60" s="164"/>
      <c r="H60" s="164"/>
      <c r="I60" s="164"/>
      <c r="J60" s="164"/>
      <c r="K60" s="164"/>
      <c r="L60" s="164"/>
      <c r="M60" s="164"/>
      <c r="N60" s="164"/>
      <c r="O60" s="164"/>
      <c r="P60" s="164"/>
      <c r="Q60" s="164"/>
      <c r="R60" s="164"/>
      <c r="S60" s="164"/>
      <c r="T60" s="164"/>
      <c r="U60" s="164"/>
    </row>
    <row r="61" spans="1:21" ht="14.5" x14ac:dyDescent="0.35">
      <c r="A61" s="164"/>
      <c r="B61" s="164"/>
      <c r="C61" s="164"/>
      <c r="D61" s="164"/>
      <c r="E61" s="164"/>
      <c r="F61" s="164"/>
      <c r="G61" s="164"/>
      <c r="H61" s="164"/>
      <c r="I61" s="164"/>
      <c r="J61" s="164"/>
      <c r="K61" s="164"/>
      <c r="L61" s="164"/>
      <c r="M61" s="164"/>
      <c r="N61" s="164"/>
      <c r="O61" s="164"/>
      <c r="P61" s="164"/>
      <c r="Q61" s="164"/>
      <c r="R61" s="164"/>
      <c r="S61" s="164"/>
      <c r="T61" s="164"/>
      <c r="U61" s="164"/>
    </row>
    <row r="62" spans="1:21" ht="14.5" x14ac:dyDescent="0.35">
      <c r="A62" s="164"/>
      <c r="B62" s="164"/>
      <c r="C62" s="164"/>
      <c r="D62" s="164"/>
      <c r="E62" s="164"/>
      <c r="F62" s="164"/>
      <c r="G62" s="164"/>
      <c r="H62" s="164"/>
      <c r="I62" s="164"/>
      <c r="J62" s="164"/>
      <c r="K62" s="164"/>
      <c r="L62" s="164"/>
      <c r="M62" s="164"/>
      <c r="N62" s="164"/>
      <c r="O62" s="164"/>
      <c r="P62" s="164"/>
      <c r="Q62" s="164"/>
      <c r="R62" s="164"/>
      <c r="S62" s="164"/>
      <c r="T62" s="164"/>
      <c r="U62" s="164"/>
    </row>
    <row r="63" spans="1:21" ht="14.5" x14ac:dyDescent="0.35">
      <c r="A63" s="164"/>
      <c r="B63" s="164"/>
      <c r="C63" s="164"/>
      <c r="D63" s="164"/>
      <c r="E63" s="164"/>
      <c r="F63" s="164"/>
      <c r="G63" s="164"/>
      <c r="H63" s="164"/>
      <c r="I63" s="164"/>
      <c r="J63" s="164"/>
      <c r="K63" s="164"/>
      <c r="L63" s="164"/>
      <c r="M63" s="164"/>
      <c r="N63" s="164"/>
      <c r="O63" s="164"/>
      <c r="P63" s="164"/>
      <c r="Q63" s="164"/>
      <c r="R63" s="164"/>
      <c r="S63" s="164"/>
      <c r="T63" s="164"/>
      <c r="U63" s="164"/>
    </row>
    <row r="64" spans="1:21" ht="14.5" x14ac:dyDescent="0.35">
      <c r="A64" s="164"/>
      <c r="B64" s="164"/>
      <c r="C64" s="164"/>
      <c r="D64" s="164"/>
      <c r="E64" s="164"/>
      <c r="F64" s="164"/>
      <c r="G64" s="164"/>
      <c r="H64" s="164"/>
      <c r="I64" s="164"/>
      <c r="J64" s="164"/>
      <c r="K64" s="164"/>
      <c r="L64" s="164"/>
      <c r="M64" s="164"/>
      <c r="N64" s="164"/>
      <c r="O64" s="164"/>
      <c r="P64" s="164"/>
      <c r="Q64" s="164"/>
      <c r="R64" s="164"/>
      <c r="S64" s="164"/>
      <c r="T64" s="164"/>
      <c r="U64" s="164"/>
    </row>
    <row r="65" spans="1:21" ht="14.5" x14ac:dyDescent="0.35">
      <c r="A65" s="164"/>
      <c r="B65" s="164"/>
      <c r="C65" s="164"/>
      <c r="D65" s="164"/>
      <c r="E65" s="164"/>
      <c r="F65" s="164"/>
      <c r="G65" s="164"/>
      <c r="H65" s="164"/>
      <c r="I65" s="164"/>
      <c r="J65" s="164"/>
      <c r="K65" s="164"/>
      <c r="L65" s="164"/>
      <c r="M65" s="164"/>
      <c r="N65" s="164"/>
      <c r="O65" s="164"/>
      <c r="P65" s="164"/>
      <c r="Q65" s="164"/>
      <c r="R65" s="164"/>
      <c r="S65" s="164"/>
      <c r="T65" s="164"/>
      <c r="U65" s="164"/>
    </row>
    <row r="66" spans="1:21" ht="14.5" x14ac:dyDescent="0.35">
      <c r="A66" s="164"/>
      <c r="B66" s="164"/>
      <c r="C66" s="164"/>
      <c r="D66" s="164"/>
      <c r="E66" s="164"/>
      <c r="F66" s="164"/>
      <c r="G66" s="164"/>
      <c r="H66" s="164"/>
      <c r="I66" s="164"/>
      <c r="J66" s="164"/>
      <c r="K66" s="164"/>
      <c r="L66" s="164"/>
      <c r="M66" s="164"/>
      <c r="N66" s="164"/>
      <c r="O66" s="164"/>
      <c r="P66" s="164"/>
      <c r="Q66" s="164"/>
      <c r="R66" s="164"/>
      <c r="S66" s="164"/>
      <c r="T66" s="164"/>
      <c r="U66" s="164"/>
    </row>
    <row r="67" spans="1:21" ht="14.5" x14ac:dyDescent="0.35">
      <c r="A67" s="164"/>
      <c r="B67" s="164"/>
      <c r="C67" s="164"/>
      <c r="D67" s="164"/>
      <c r="E67" s="164"/>
      <c r="F67" s="164"/>
      <c r="G67" s="164"/>
      <c r="H67" s="164"/>
      <c r="I67" s="164"/>
      <c r="J67" s="164"/>
      <c r="K67" s="164"/>
      <c r="L67" s="164"/>
      <c r="M67" s="164"/>
      <c r="N67" s="164"/>
      <c r="O67" s="164"/>
      <c r="P67" s="164"/>
      <c r="Q67" s="164"/>
      <c r="R67" s="164"/>
      <c r="S67" s="164"/>
      <c r="T67" s="164"/>
      <c r="U67" s="164"/>
    </row>
    <row r="68" spans="1:21" ht="14.5" x14ac:dyDescent="0.35">
      <c r="A68" s="164"/>
      <c r="B68" s="164"/>
      <c r="C68" s="164"/>
      <c r="D68" s="164"/>
      <c r="E68" s="164"/>
      <c r="F68" s="164"/>
      <c r="G68" s="164"/>
      <c r="H68" s="164"/>
      <c r="I68" s="164"/>
      <c r="J68" s="164"/>
      <c r="K68" s="164"/>
      <c r="L68" s="164"/>
      <c r="M68" s="164"/>
      <c r="N68" s="164"/>
      <c r="O68" s="164"/>
      <c r="P68" s="164"/>
      <c r="Q68" s="164"/>
      <c r="R68" s="164"/>
      <c r="S68" s="164"/>
      <c r="T68" s="164"/>
      <c r="U68" s="164"/>
    </row>
    <row r="69" spans="1:21" ht="14.5" x14ac:dyDescent="0.35">
      <c r="A69" s="164"/>
      <c r="B69" s="164"/>
      <c r="C69" s="164"/>
      <c r="D69" s="164"/>
      <c r="E69" s="164"/>
      <c r="F69" s="164"/>
      <c r="G69" s="164"/>
      <c r="H69" s="164"/>
      <c r="I69" s="164"/>
      <c r="J69" s="164"/>
      <c r="K69" s="164"/>
      <c r="L69" s="164"/>
      <c r="M69" s="164"/>
      <c r="N69" s="164"/>
      <c r="O69" s="164"/>
      <c r="P69" s="164"/>
      <c r="Q69" s="164"/>
      <c r="R69" s="164"/>
      <c r="S69" s="164"/>
      <c r="T69" s="164"/>
      <c r="U69" s="164"/>
    </row>
    <row r="70" spans="1:21" ht="14.5" x14ac:dyDescent="0.35">
      <c r="A70" s="164"/>
      <c r="B70" s="164"/>
      <c r="C70" s="164"/>
      <c r="D70" s="164"/>
      <c r="E70" s="164"/>
      <c r="F70" s="164"/>
      <c r="G70" s="164"/>
      <c r="H70" s="164"/>
      <c r="I70" s="164"/>
      <c r="J70" s="164"/>
      <c r="K70" s="164"/>
      <c r="L70" s="164"/>
      <c r="M70" s="164"/>
      <c r="N70" s="164"/>
      <c r="O70" s="164"/>
      <c r="P70" s="164"/>
      <c r="Q70" s="164"/>
      <c r="R70" s="164"/>
      <c r="S70" s="164"/>
      <c r="T70" s="164"/>
      <c r="U70" s="164"/>
    </row>
    <row r="71" spans="1:21" ht="14.5" x14ac:dyDescent="0.35">
      <c r="A71" s="164"/>
      <c r="B71" s="164"/>
      <c r="C71" s="164"/>
      <c r="D71" s="164"/>
      <c r="E71" s="164"/>
      <c r="F71" s="164"/>
      <c r="G71" s="164"/>
      <c r="H71" s="164"/>
      <c r="I71" s="164"/>
      <c r="J71" s="164"/>
      <c r="K71" s="164"/>
      <c r="L71" s="164"/>
      <c r="M71" s="164"/>
      <c r="N71" s="164"/>
      <c r="O71" s="164"/>
      <c r="P71" s="164"/>
      <c r="Q71" s="164"/>
      <c r="R71" s="164"/>
      <c r="S71" s="164"/>
      <c r="T71" s="164"/>
      <c r="U71" s="164"/>
    </row>
    <row r="72" spans="1:21" ht="14.5" x14ac:dyDescent="0.35">
      <c r="A72" s="164"/>
      <c r="B72" s="164"/>
      <c r="C72" s="164"/>
      <c r="D72" s="164"/>
      <c r="E72" s="164"/>
      <c r="F72" s="164"/>
      <c r="G72" s="164"/>
      <c r="H72" s="164"/>
      <c r="I72" s="164"/>
      <c r="J72" s="164"/>
      <c r="K72" s="164"/>
      <c r="L72" s="164"/>
      <c r="M72" s="164"/>
      <c r="N72" s="164"/>
      <c r="O72" s="164"/>
      <c r="P72" s="164"/>
      <c r="Q72" s="164"/>
      <c r="R72" s="164"/>
      <c r="S72" s="164"/>
      <c r="T72" s="164"/>
      <c r="U72" s="164"/>
    </row>
    <row r="73" spans="1:21" ht="14.5" x14ac:dyDescent="0.35">
      <c r="A73" s="164"/>
      <c r="B73" s="164"/>
      <c r="C73" s="164"/>
      <c r="D73" s="164"/>
      <c r="E73" s="164"/>
      <c r="F73" s="164"/>
      <c r="G73" s="164"/>
      <c r="H73" s="164"/>
      <c r="I73" s="164"/>
      <c r="J73" s="164"/>
      <c r="K73" s="164"/>
      <c r="L73" s="164"/>
      <c r="M73" s="164"/>
      <c r="N73" s="164"/>
      <c r="O73" s="164"/>
      <c r="P73" s="164"/>
      <c r="Q73" s="164"/>
      <c r="R73" s="164"/>
      <c r="S73" s="164"/>
      <c r="T73" s="164"/>
      <c r="U73" s="164"/>
    </row>
    <row r="74" spans="1:21" ht="14.5" x14ac:dyDescent="0.35">
      <c r="A74" s="164"/>
      <c r="B74" s="164"/>
      <c r="C74" s="164"/>
      <c r="D74" s="164"/>
      <c r="E74" s="164"/>
      <c r="F74" s="164"/>
      <c r="G74" s="164"/>
      <c r="H74" s="164"/>
      <c r="I74" s="164"/>
      <c r="J74" s="164"/>
      <c r="K74" s="164"/>
      <c r="L74" s="164"/>
      <c r="M74" s="164"/>
      <c r="N74" s="164"/>
      <c r="O74" s="164"/>
      <c r="P74" s="164"/>
      <c r="Q74" s="164"/>
      <c r="R74" s="164"/>
      <c r="S74" s="164"/>
      <c r="T74" s="164"/>
      <c r="U74" s="164"/>
    </row>
    <row r="75" spans="1:21" ht="14.5" x14ac:dyDescent="0.35">
      <c r="A75" s="164"/>
      <c r="B75" s="164"/>
      <c r="C75" s="164"/>
      <c r="D75" s="164"/>
      <c r="E75" s="164"/>
      <c r="F75" s="164"/>
      <c r="G75" s="164"/>
      <c r="H75" s="164"/>
      <c r="I75" s="164"/>
      <c r="J75" s="164"/>
      <c r="K75" s="164"/>
      <c r="L75" s="164"/>
      <c r="M75" s="164"/>
      <c r="N75" s="164"/>
      <c r="O75" s="164"/>
      <c r="P75" s="164"/>
      <c r="Q75" s="164"/>
      <c r="R75" s="164"/>
      <c r="S75" s="164"/>
      <c r="T75" s="164"/>
      <c r="U75" s="164"/>
    </row>
    <row r="76" spans="1:21" ht="14.5" x14ac:dyDescent="0.35">
      <c r="A76" s="164"/>
      <c r="B76" s="164"/>
      <c r="C76" s="164"/>
      <c r="D76" s="164"/>
      <c r="E76" s="164"/>
      <c r="F76" s="164"/>
      <c r="G76" s="164"/>
      <c r="H76" s="164"/>
      <c r="I76" s="164"/>
      <c r="J76" s="164"/>
      <c r="K76" s="164"/>
      <c r="L76" s="164"/>
      <c r="M76" s="164"/>
      <c r="N76" s="164"/>
      <c r="O76" s="164"/>
      <c r="P76" s="164"/>
      <c r="Q76" s="164"/>
      <c r="R76" s="164"/>
      <c r="S76" s="164"/>
      <c r="T76" s="164"/>
      <c r="U76" s="164"/>
    </row>
    <row r="77" spans="1:21" ht="14.5" x14ac:dyDescent="0.35">
      <c r="A77" s="164"/>
      <c r="B77" s="164"/>
      <c r="C77" s="164"/>
      <c r="D77" s="164"/>
      <c r="E77" s="164"/>
      <c r="F77" s="164"/>
      <c r="G77" s="164"/>
      <c r="H77" s="164"/>
      <c r="I77" s="164"/>
      <c r="J77" s="164"/>
      <c r="K77" s="164"/>
      <c r="L77" s="164"/>
      <c r="M77" s="164"/>
      <c r="N77" s="164"/>
      <c r="O77" s="164"/>
      <c r="P77" s="164"/>
      <c r="Q77" s="164"/>
      <c r="R77" s="164"/>
      <c r="S77" s="164"/>
      <c r="T77" s="164"/>
      <c r="U77" s="164"/>
    </row>
    <row r="78" spans="1:21" ht="14.5" x14ac:dyDescent="0.35">
      <c r="A78" s="164"/>
      <c r="B78" s="164"/>
      <c r="C78" s="164"/>
      <c r="D78" s="164"/>
      <c r="E78" s="164"/>
      <c r="F78" s="164"/>
      <c r="G78" s="164"/>
      <c r="H78" s="164"/>
      <c r="I78" s="164"/>
      <c r="J78" s="164"/>
      <c r="K78" s="164"/>
      <c r="L78" s="164"/>
      <c r="M78" s="164"/>
      <c r="N78" s="164"/>
      <c r="O78" s="164"/>
      <c r="P78" s="164"/>
      <c r="Q78" s="164"/>
      <c r="R78" s="164"/>
      <c r="S78" s="164"/>
      <c r="T78" s="164"/>
      <c r="U78" s="164"/>
    </row>
    <row r="79" spans="1:21" ht="14.5" x14ac:dyDescent="0.35">
      <c r="A79" s="164"/>
      <c r="B79" s="164"/>
      <c r="C79" s="164"/>
      <c r="D79" s="164"/>
      <c r="E79" s="164"/>
      <c r="F79" s="164"/>
      <c r="G79" s="164"/>
      <c r="H79" s="164"/>
      <c r="I79" s="164"/>
      <c r="J79" s="164"/>
      <c r="K79" s="164"/>
      <c r="L79" s="164"/>
      <c r="M79" s="164"/>
      <c r="N79" s="164"/>
      <c r="O79" s="164"/>
      <c r="P79" s="164"/>
      <c r="Q79" s="164"/>
      <c r="R79" s="164"/>
      <c r="S79" s="164"/>
      <c r="T79" s="164"/>
      <c r="U79" s="164"/>
    </row>
    <row r="80" spans="1:21" ht="14.5" x14ac:dyDescent="0.35">
      <c r="A80" s="164"/>
      <c r="B80" s="164"/>
      <c r="C80" s="164"/>
      <c r="D80" s="164"/>
      <c r="E80" s="164"/>
      <c r="F80" s="164"/>
      <c r="G80" s="164"/>
      <c r="H80" s="164"/>
      <c r="I80" s="164"/>
      <c r="J80" s="164"/>
      <c r="K80" s="164"/>
      <c r="L80" s="164"/>
      <c r="M80" s="164"/>
      <c r="N80" s="164"/>
      <c r="O80" s="164"/>
      <c r="P80" s="164"/>
      <c r="Q80" s="164"/>
      <c r="R80" s="164"/>
      <c r="S80" s="164"/>
      <c r="T80" s="164"/>
      <c r="U80" s="164"/>
    </row>
    <row r="81" spans="1:21" ht="14.5" x14ac:dyDescent="0.35">
      <c r="A81" s="164"/>
      <c r="B81" s="164"/>
      <c r="C81" s="164"/>
      <c r="D81" s="164"/>
      <c r="E81" s="164"/>
      <c r="F81" s="164"/>
      <c r="G81" s="164"/>
      <c r="H81" s="164"/>
      <c r="I81" s="164"/>
      <c r="J81" s="164"/>
      <c r="K81" s="164"/>
      <c r="L81" s="164"/>
      <c r="M81" s="164"/>
      <c r="N81" s="164"/>
      <c r="O81" s="164"/>
      <c r="P81" s="164"/>
      <c r="Q81" s="164"/>
      <c r="R81" s="164"/>
      <c r="S81" s="164"/>
      <c r="T81" s="164"/>
      <c r="U81" s="164"/>
    </row>
    <row r="82" spans="1:21" ht="14.5" x14ac:dyDescent="0.35">
      <c r="A82" s="164"/>
      <c r="B82" s="164"/>
      <c r="C82" s="164"/>
      <c r="D82" s="164"/>
      <c r="E82" s="164"/>
      <c r="F82" s="164"/>
      <c r="G82" s="164"/>
      <c r="H82" s="164"/>
      <c r="I82" s="164"/>
      <c r="J82" s="164"/>
      <c r="K82" s="164"/>
      <c r="L82" s="164"/>
      <c r="M82" s="164"/>
      <c r="N82" s="164"/>
      <c r="O82" s="164"/>
      <c r="P82" s="164"/>
      <c r="Q82" s="164"/>
      <c r="R82" s="164"/>
      <c r="S82" s="164"/>
      <c r="T82" s="164"/>
      <c r="U82" s="164"/>
    </row>
    <row r="83" spans="1:21" ht="14.5" x14ac:dyDescent="0.35">
      <c r="A83" s="164"/>
      <c r="B83" s="164"/>
      <c r="C83" s="164"/>
      <c r="D83" s="164"/>
      <c r="E83" s="164"/>
      <c r="F83" s="164"/>
      <c r="G83" s="164"/>
      <c r="H83" s="164"/>
      <c r="I83" s="164"/>
      <c r="J83" s="164"/>
      <c r="K83" s="164"/>
      <c r="L83" s="164"/>
      <c r="M83" s="164"/>
      <c r="N83" s="164"/>
      <c r="O83" s="164"/>
      <c r="P83" s="164"/>
      <c r="Q83" s="164"/>
      <c r="R83" s="164"/>
      <c r="S83" s="164"/>
      <c r="T83" s="164"/>
      <c r="U83" s="164"/>
    </row>
    <row r="84" spans="1:21" ht="14.5" x14ac:dyDescent="0.35">
      <c r="A84" s="164"/>
      <c r="B84" s="164"/>
      <c r="C84" s="164"/>
      <c r="D84" s="164"/>
      <c r="E84" s="164"/>
      <c r="F84" s="164"/>
      <c r="G84" s="164"/>
      <c r="H84" s="164"/>
      <c r="I84" s="164"/>
      <c r="J84" s="164"/>
      <c r="K84" s="164"/>
      <c r="L84" s="164"/>
      <c r="M84" s="164"/>
      <c r="N84" s="164"/>
      <c r="O84" s="164"/>
      <c r="P84" s="164"/>
      <c r="Q84" s="164"/>
      <c r="R84" s="164"/>
      <c r="S84" s="164"/>
      <c r="T84" s="164"/>
      <c r="U84" s="164"/>
    </row>
    <row r="85" spans="1:21" ht="14.5" x14ac:dyDescent="0.35">
      <c r="A85" s="164"/>
      <c r="B85" s="164"/>
      <c r="C85" s="164"/>
      <c r="D85" s="164"/>
      <c r="E85" s="164"/>
      <c r="F85" s="164"/>
      <c r="G85" s="164"/>
      <c r="H85" s="164"/>
      <c r="I85" s="164"/>
      <c r="J85" s="164"/>
      <c r="K85" s="164"/>
      <c r="L85" s="164"/>
      <c r="M85" s="164"/>
      <c r="N85" s="164"/>
      <c r="O85" s="164"/>
      <c r="P85" s="164"/>
      <c r="Q85" s="164"/>
      <c r="R85" s="164"/>
      <c r="S85" s="164"/>
      <c r="T85" s="164"/>
      <c r="U85" s="164"/>
    </row>
    <row r="86" spans="1:21" ht="14.5" x14ac:dyDescent="0.35">
      <c r="A86" s="164"/>
      <c r="B86" s="164"/>
      <c r="C86" s="164"/>
      <c r="D86" s="164"/>
      <c r="E86" s="164"/>
      <c r="F86" s="164"/>
      <c r="G86" s="164"/>
      <c r="H86" s="164"/>
      <c r="I86" s="164"/>
      <c r="J86" s="164"/>
      <c r="K86" s="164"/>
      <c r="L86" s="164"/>
      <c r="M86" s="164"/>
      <c r="N86" s="164"/>
      <c r="O86" s="164"/>
      <c r="P86" s="164"/>
      <c r="Q86" s="164"/>
      <c r="R86" s="164"/>
      <c r="S86" s="164"/>
      <c r="T86" s="164"/>
      <c r="U86" s="164"/>
    </row>
    <row r="87" spans="1:21" ht="14.5" x14ac:dyDescent="0.35">
      <c r="A87" s="164"/>
      <c r="B87" s="164"/>
      <c r="C87" s="164"/>
      <c r="D87" s="164"/>
      <c r="E87" s="164"/>
      <c r="F87" s="164"/>
      <c r="G87" s="164"/>
      <c r="H87" s="164"/>
      <c r="I87" s="164"/>
      <c r="J87" s="164"/>
      <c r="K87" s="164"/>
      <c r="L87" s="164"/>
      <c r="M87" s="164"/>
      <c r="N87" s="164"/>
      <c r="O87" s="164"/>
      <c r="P87" s="164"/>
      <c r="Q87" s="164"/>
      <c r="R87" s="164"/>
      <c r="S87" s="164"/>
      <c r="T87" s="164"/>
      <c r="U87" s="164"/>
    </row>
    <row r="88" spans="1:21" ht="14.5" x14ac:dyDescent="0.35">
      <c r="A88" s="164"/>
      <c r="B88" s="164"/>
      <c r="C88" s="164"/>
      <c r="D88" s="164"/>
      <c r="E88" s="164"/>
      <c r="F88" s="164"/>
      <c r="G88" s="164"/>
      <c r="H88" s="164"/>
      <c r="I88" s="164"/>
      <c r="J88" s="164"/>
      <c r="K88" s="164"/>
      <c r="L88" s="164"/>
      <c r="M88" s="164"/>
      <c r="N88" s="164"/>
      <c r="O88" s="164"/>
      <c r="P88" s="164"/>
      <c r="Q88" s="164"/>
      <c r="R88" s="164"/>
      <c r="S88" s="164"/>
      <c r="T88" s="164"/>
      <c r="U88" s="164"/>
    </row>
    <row r="89" spans="1:21" ht="14.5" x14ac:dyDescent="0.35">
      <c r="A89" s="164"/>
      <c r="B89" s="164"/>
      <c r="C89" s="164"/>
      <c r="D89" s="164"/>
      <c r="E89" s="164"/>
      <c r="F89" s="164"/>
      <c r="G89" s="164"/>
      <c r="H89" s="164"/>
      <c r="I89" s="164"/>
      <c r="J89" s="164"/>
      <c r="K89" s="164"/>
      <c r="L89" s="164"/>
      <c r="M89" s="164"/>
      <c r="N89" s="164"/>
      <c r="O89" s="164"/>
      <c r="P89" s="164"/>
      <c r="Q89" s="164"/>
      <c r="R89" s="164"/>
      <c r="S89" s="164"/>
      <c r="T89" s="164"/>
      <c r="U89" s="164"/>
    </row>
    <row r="90" spans="1:21" ht="14.5" x14ac:dyDescent="0.35">
      <c r="A90" s="164"/>
      <c r="B90" s="164"/>
      <c r="C90" s="164"/>
      <c r="D90" s="164"/>
      <c r="E90" s="164"/>
      <c r="F90" s="164"/>
      <c r="G90" s="164"/>
      <c r="H90" s="164"/>
      <c r="I90" s="164"/>
      <c r="J90" s="164"/>
      <c r="K90" s="164"/>
      <c r="L90" s="164"/>
      <c r="M90" s="164"/>
      <c r="N90" s="164"/>
      <c r="O90" s="164"/>
      <c r="P90" s="164"/>
      <c r="Q90" s="164"/>
      <c r="R90" s="164"/>
      <c r="S90" s="164"/>
      <c r="T90" s="164"/>
      <c r="U90" s="164"/>
    </row>
    <row r="91" spans="1:21" ht="14.5" x14ac:dyDescent="0.35">
      <c r="A91" s="164"/>
      <c r="B91" s="164"/>
      <c r="C91" s="164"/>
      <c r="D91" s="164"/>
      <c r="E91" s="164"/>
      <c r="F91" s="164"/>
      <c r="G91" s="164"/>
      <c r="H91" s="164"/>
      <c r="I91" s="164"/>
      <c r="J91" s="164"/>
      <c r="K91" s="164"/>
      <c r="L91" s="164"/>
      <c r="M91" s="164"/>
      <c r="N91" s="164"/>
      <c r="O91" s="164"/>
      <c r="P91" s="164"/>
      <c r="Q91" s="164"/>
      <c r="R91" s="164"/>
      <c r="S91" s="164"/>
      <c r="T91" s="164"/>
      <c r="U91" s="164"/>
    </row>
    <row r="92" spans="1:21" ht="14.5" x14ac:dyDescent="0.35">
      <c r="A92" s="164"/>
      <c r="B92" s="164"/>
      <c r="C92" s="164"/>
      <c r="D92" s="164"/>
      <c r="E92" s="164"/>
      <c r="F92" s="164"/>
      <c r="G92" s="164"/>
      <c r="H92" s="164"/>
      <c r="I92" s="164"/>
      <c r="J92" s="164"/>
      <c r="K92" s="164"/>
      <c r="L92" s="164"/>
      <c r="M92" s="164"/>
      <c r="N92" s="164"/>
      <c r="O92" s="164"/>
      <c r="P92" s="164"/>
      <c r="Q92" s="164"/>
      <c r="R92" s="164"/>
      <c r="S92" s="164"/>
      <c r="T92" s="164"/>
      <c r="U92" s="164"/>
    </row>
    <row r="93" spans="1:21" ht="14.5" x14ac:dyDescent="0.35">
      <c r="A93" s="164"/>
      <c r="B93" s="164"/>
      <c r="C93" s="164"/>
      <c r="D93" s="164"/>
      <c r="E93" s="164"/>
      <c r="F93" s="164"/>
      <c r="G93" s="164"/>
      <c r="H93" s="164"/>
      <c r="I93" s="164"/>
      <c r="J93" s="164"/>
      <c r="K93" s="164"/>
      <c r="L93" s="164"/>
      <c r="M93" s="164"/>
      <c r="N93" s="164"/>
      <c r="O93" s="164"/>
      <c r="P93" s="164"/>
      <c r="Q93" s="164"/>
      <c r="R93" s="164"/>
      <c r="S93" s="164"/>
      <c r="T93" s="164"/>
      <c r="U93" s="164"/>
    </row>
    <row r="94" spans="1:21" ht="14.5" x14ac:dyDescent="0.35">
      <c r="A94" s="164"/>
      <c r="B94" s="164"/>
      <c r="C94" s="164"/>
      <c r="D94" s="164"/>
      <c r="E94" s="164"/>
      <c r="F94" s="164"/>
      <c r="G94" s="164"/>
      <c r="H94" s="164"/>
      <c r="I94" s="164"/>
      <c r="J94" s="164"/>
      <c r="K94" s="164"/>
      <c r="L94" s="164"/>
      <c r="M94" s="164"/>
      <c r="N94" s="164"/>
      <c r="O94" s="164"/>
      <c r="P94" s="164"/>
      <c r="Q94" s="164"/>
      <c r="R94" s="164"/>
      <c r="S94" s="164"/>
      <c r="T94" s="164"/>
      <c r="U94" s="164"/>
    </row>
    <row r="95" spans="1:21" ht="14.5" x14ac:dyDescent="0.35">
      <c r="A95" s="164"/>
      <c r="B95" s="164"/>
      <c r="C95" s="164"/>
      <c r="D95" s="164"/>
      <c r="E95" s="164"/>
      <c r="F95" s="164"/>
      <c r="G95" s="164"/>
      <c r="H95" s="164"/>
      <c r="I95" s="164"/>
      <c r="J95" s="164"/>
      <c r="K95" s="164"/>
      <c r="L95" s="164"/>
      <c r="M95" s="164"/>
      <c r="N95" s="164"/>
      <c r="O95" s="164"/>
      <c r="P95" s="164"/>
      <c r="Q95" s="164"/>
      <c r="R95" s="164"/>
      <c r="S95" s="164"/>
      <c r="T95" s="164"/>
      <c r="U95" s="164"/>
    </row>
    <row r="96" spans="1:21" ht="14.5" x14ac:dyDescent="0.35">
      <c r="A96" s="164"/>
      <c r="B96" s="164"/>
      <c r="C96" s="164"/>
      <c r="D96" s="164"/>
      <c r="E96" s="164"/>
      <c r="F96" s="164"/>
      <c r="G96" s="164"/>
      <c r="H96" s="164"/>
      <c r="I96" s="164"/>
      <c r="J96" s="164"/>
      <c r="K96" s="164"/>
      <c r="L96" s="164"/>
      <c r="M96" s="164"/>
      <c r="N96" s="164"/>
      <c r="O96" s="164"/>
      <c r="P96" s="164"/>
      <c r="Q96" s="164"/>
      <c r="R96" s="164"/>
      <c r="S96" s="164"/>
      <c r="T96" s="164"/>
      <c r="U96" s="164"/>
    </row>
    <row r="97" spans="1:21" ht="14.5" x14ac:dyDescent="0.35">
      <c r="A97" s="164"/>
      <c r="B97" s="164"/>
      <c r="C97" s="164"/>
      <c r="D97" s="164"/>
      <c r="E97" s="164"/>
      <c r="F97" s="164"/>
      <c r="G97" s="164"/>
      <c r="H97" s="164"/>
      <c r="I97" s="164"/>
      <c r="J97" s="164"/>
      <c r="K97" s="164"/>
      <c r="L97" s="164"/>
      <c r="M97" s="164"/>
      <c r="N97" s="164"/>
      <c r="O97" s="164"/>
      <c r="P97" s="164"/>
      <c r="Q97" s="164"/>
      <c r="R97" s="164"/>
      <c r="S97" s="164"/>
      <c r="T97" s="164"/>
      <c r="U97" s="164"/>
    </row>
    <row r="98" spans="1:21" ht="14.5" x14ac:dyDescent="0.35">
      <c r="A98" s="164"/>
      <c r="B98" s="164"/>
      <c r="C98" s="164"/>
      <c r="D98" s="164"/>
      <c r="E98" s="164"/>
      <c r="F98" s="164"/>
      <c r="G98" s="164"/>
      <c r="H98" s="164"/>
      <c r="I98" s="164"/>
      <c r="J98" s="164"/>
      <c r="K98" s="164"/>
      <c r="L98" s="164"/>
      <c r="M98" s="164"/>
      <c r="N98" s="164"/>
      <c r="O98" s="164"/>
      <c r="P98" s="164"/>
      <c r="Q98" s="164"/>
      <c r="R98" s="164"/>
      <c r="S98" s="164"/>
      <c r="T98" s="164"/>
      <c r="U98" s="164"/>
    </row>
    <row r="99" spans="1:21" ht="14.5" x14ac:dyDescent="0.35">
      <c r="A99" s="164"/>
      <c r="B99" s="164"/>
      <c r="C99" s="164"/>
      <c r="D99" s="164"/>
      <c r="E99" s="164"/>
      <c r="F99" s="164"/>
      <c r="G99" s="164"/>
      <c r="H99" s="164"/>
      <c r="I99" s="164"/>
      <c r="J99" s="164"/>
      <c r="K99" s="164"/>
      <c r="L99" s="164"/>
      <c r="M99" s="164"/>
      <c r="N99" s="164"/>
      <c r="O99" s="164"/>
      <c r="P99" s="164"/>
      <c r="Q99" s="164"/>
      <c r="R99" s="164"/>
      <c r="S99" s="164"/>
      <c r="T99" s="164"/>
      <c r="U99" s="164"/>
    </row>
    <row r="100" spans="1:21"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c r="U100" s="164"/>
    </row>
    <row r="101" spans="1:21"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c r="U101" s="164"/>
    </row>
    <row r="102" spans="1:21"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c r="U102" s="164"/>
    </row>
    <row r="103" spans="1:21"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c r="U103" s="164"/>
    </row>
    <row r="104" spans="1:21"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c r="U104" s="164"/>
    </row>
    <row r="105" spans="1:21"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c r="U105" s="164"/>
    </row>
    <row r="106" spans="1:21"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c r="U106" s="164"/>
    </row>
    <row r="107" spans="1:21"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c r="U107" s="164"/>
    </row>
    <row r="108" spans="1:21"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c r="U108" s="164"/>
    </row>
    <row r="109" spans="1:21"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c r="U109" s="164"/>
    </row>
    <row r="110" spans="1:21"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c r="U110" s="164"/>
    </row>
    <row r="111" spans="1:21"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c r="U111" s="164"/>
    </row>
    <row r="112" spans="1:21"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c r="U112" s="164"/>
    </row>
    <row r="113" spans="1:21"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c r="U113" s="164"/>
    </row>
    <row r="114" spans="1:21"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c r="U114" s="164"/>
    </row>
    <row r="115" spans="1:21"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c r="U115" s="164"/>
    </row>
    <row r="116" spans="1:21"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c r="U116" s="164"/>
    </row>
    <row r="117" spans="1:21"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c r="U117" s="164"/>
    </row>
    <row r="118" spans="1:21"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c r="U118" s="164"/>
    </row>
    <row r="119" spans="1:21"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c r="U119" s="164"/>
    </row>
    <row r="120" spans="1:21"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c r="U120" s="164"/>
    </row>
    <row r="121" spans="1:21"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c r="U121" s="164"/>
    </row>
    <row r="122" spans="1:21"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c r="U122" s="164"/>
    </row>
    <row r="123" spans="1:21"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c r="U123" s="164"/>
    </row>
    <row r="124" spans="1:21"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c r="U124" s="164"/>
    </row>
    <row r="125" spans="1:21"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c r="U125" s="164"/>
    </row>
    <row r="126" spans="1:21"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c r="U126" s="164"/>
    </row>
    <row r="127" spans="1:21"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c r="U127" s="164"/>
    </row>
    <row r="128" spans="1:21"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c r="U128" s="164"/>
    </row>
    <row r="129" spans="1:21"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c r="U129" s="164"/>
    </row>
    <row r="130" spans="1:21"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c r="U130" s="164"/>
    </row>
    <row r="131" spans="1:21"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c r="U131" s="164"/>
    </row>
    <row r="132" spans="1:21"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c r="U132" s="164"/>
    </row>
    <row r="133" spans="1:21"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c r="U133" s="164"/>
    </row>
    <row r="134" spans="1:21"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c r="U134" s="164"/>
    </row>
    <row r="135" spans="1:21"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c r="U135" s="164"/>
    </row>
    <row r="136" spans="1:21"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c r="U136" s="164"/>
    </row>
    <row r="137" spans="1:21"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c r="U137" s="164"/>
    </row>
    <row r="138" spans="1:21"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c r="U138" s="164"/>
    </row>
    <row r="139" spans="1:21"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c r="U139" s="164"/>
    </row>
    <row r="140" spans="1:21"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c r="U140" s="164"/>
    </row>
    <row r="141" spans="1:21"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c r="U141" s="164"/>
    </row>
    <row r="142" spans="1:21"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c r="U142" s="164"/>
    </row>
    <row r="143" spans="1:21"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c r="U143" s="164"/>
    </row>
    <row r="144" spans="1:21"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c r="U144" s="164"/>
    </row>
    <row r="145" spans="1:21"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c r="U145" s="164"/>
    </row>
    <row r="146" spans="1:21"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c r="U146" s="164"/>
    </row>
    <row r="147" spans="1:21"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c r="U147" s="164"/>
    </row>
    <row r="148" spans="1:21"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c r="U148" s="164"/>
    </row>
    <row r="149" spans="1:21"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c r="U149" s="164"/>
    </row>
    <row r="150" spans="1:21"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c r="U150" s="164"/>
    </row>
    <row r="151" spans="1:21"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c r="U151" s="164"/>
    </row>
    <row r="152" spans="1:21"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c r="U152" s="164"/>
    </row>
    <row r="153" spans="1:21"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c r="U153" s="164"/>
    </row>
    <row r="154" spans="1:21"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c r="U154" s="164"/>
    </row>
    <row r="155" spans="1:21"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c r="U155" s="164"/>
    </row>
    <row r="156" spans="1:21"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c r="U156" s="164"/>
    </row>
    <row r="157" spans="1:21"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c r="U157" s="164"/>
    </row>
    <row r="158" spans="1:21"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c r="U158" s="164"/>
    </row>
    <row r="159" spans="1:21"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c r="U159" s="164"/>
    </row>
    <row r="160" spans="1:21"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c r="U160" s="164"/>
    </row>
    <row r="161" spans="1:21"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c r="U161" s="164"/>
    </row>
    <row r="162" spans="1:21"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c r="U162" s="164"/>
    </row>
    <row r="163" spans="1:21"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c r="U163" s="164"/>
    </row>
    <row r="164" spans="1:21"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c r="U164" s="164"/>
    </row>
    <row r="165" spans="1:21"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c r="U165" s="164"/>
    </row>
    <row r="166" spans="1:21"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c r="U166" s="164"/>
    </row>
    <row r="167" spans="1:21"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c r="U167" s="164"/>
    </row>
    <row r="168" spans="1:21"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c r="U168" s="164"/>
    </row>
    <row r="169" spans="1:21"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c r="U169" s="164"/>
    </row>
    <row r="170" spans="1:21"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c r="U170" s="164"/>
    </row>
    <row r="171" spans="1:21"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c r="U171" s="164"/>
    </row>
    <row r="172" spans="1:21"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c r="U172" s="164"/>
    </row>
    <row r="173" spans="1:21"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c r="U173" s="164"/>
    </row>
    <row r="174" spans="1:21"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c r="U174" s="164"/>
    </row>
    <row r="175" spans="1:21"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c r="U175" s="164"/>
    </row>
    <row r="176" spans="1:21"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c r="U176" s="164"/>
    </row>
    <row r="177" spans="1:21"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c r="U177" s="164"/>
    </row>
    <row r="178" spans="1:21"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c r="U178" s="164"/>
    </row>
    <row r="179" spans="1:21"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c r="U179" s="164"/>
    </row>
    <row r="180" spans="1:21"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c r="U180" s="164"/>
    </row>
    <row r="181" spans="1:21"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c r="U181" s="164"/>
    </row>
    <row r="182" spans="1:21"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c r="U182" s="164"/>
    </row>
    <row r="183" spans="1:21"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c r="U183" s="164"/>
    </row>
    <row r="184" spans="1:21"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c r="U184" s="164"/>
    </row>
    <row r="185" spans="1:21"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c r="U185" s="164"/>
    </row>
    <row r="186" spans="1:21"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c r="U186" s="164"/>
    </row>
    <row r="187" spans="1:21"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c r="U187" s="164"/>
    </row>
    <row r="188" spans="1:21"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c r="U188" s="164"/>
    </row>
    <row r="189" spans="1:21"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c r="U189" s="164"/>
    </row>
    <row r="190" spans="1:21"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c r="U190" s="164"/>
    </row>
    <row r="191" spans="1:21"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c r="U191" s="164"/>
    </row>
    <row r="192" spans="1:21"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c r="U192" s="164"/>
    </row>
    <row r="193" spans="1:21"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c r="U193" s="164"/>
    </row>
    <row r="194" spans="1:21"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c r="U194" s="164"/>
    </row>
    <row r="195" spans="1:21"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c r="U195" s="164"/>
    </row>
    <row r="196" spans="1:21"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c r="U196" s="164"/>
    </row>
    <row r="197" spans="1:21"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c r="U197" s="164"/>
    </row>
    <row r="198" spans="1:21"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c r="U198" s="164"/>
    </row>
    <row r="199" spans="1:21"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c r="U199" s="164"/>
    </row>
    <row r="200" spans="1:21"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c r="U200" s="164"/>
    </row>
    <row r="201" spans="1:21"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c r="U201" s="164"/>
    </row>
    <row r="202" spans="1:21"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c r="U202" s="164"/>
    </row>
    <row r="203" spans="1:21"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c r="U203" s="164"/>
    </row>
    <row r="204" spans="1:21"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c r="U204" s="164"/>
    </row>
    <row r="205" spans="1:21"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c r="U205" s="164"/>
    </row>
    <row r="206" spans="1:21"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c r="U206" s="164"/>
    </row>
    <row r="207" spans="1:21"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c r="U207" s="164"/>
    </row>
    <row r="208" spans="1:21"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c r="U208" s="164"/>
    </row>
    <row r="209" spans="1:21"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c r="U209" s="164"/>
    </row>
    <row r="210" spans="1:21"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c r="U210" s="164"/>
    </row>
    <row r="211" spans="1:21"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c r="U211" s="164"/>
    </row>
    <row r="212" spans="1:21"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c r="U212" s="164"/>
    </row>
    <row r="213" spans="1:21"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c r="U213" s="164"/>
    </row>
    <row r="214" spans="1:21"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c r="U214" s="164"/>
    </row>
    <row r="215" spans="1:21"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c r="U215" s="164"/>
    </row>
    <row r="216" spans="1:21"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c r="U216" s="164"/>
    </row>
    <row r="217" spans="1:21"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c r="U217" s="164"/>
    </row>
    <row r="218" spans="1:21"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c r="U218" s="164"/>
    </row>
    <row r="219" spans="1:21"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c r="U219" s="164"/>
    </row>
    <row r="220" spans="1:21"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c r="U220" s="164"/>
    </row>
    <row r="221" spans="1:21"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c r="U221" s="164"/>
    </row>
    <row r="222" spans="1:21"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c r="U222" s="164"/>
    </row>
    <row r="223" spans="1:21"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c r="U223" s="164"/>
    </row>
    <row r="224" spans="1:21"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c r="U224" s="164"/>
    </row>
    <row r="225" spans="1:21"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c r="U225" s="164"/>
    </row>
    <row r="226" spans="1:21"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c r="U226" s="164"/>
    </row>
    <row r="227" spans="1:21"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c r="U227" s="164"/>
    </row>
    <row r="228" spans="1:21"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c r="U228" s="164"/>
    </row>
    <row r="229" spans="1:21"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c r="U229" s="164"/>
    </row>
    <row r="230" spans="1:21"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c r="U230" s="164"/>
    </row>
    <row r="231" spans="1:21"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c r="U231" s="164"/>
    </row>
    <row r="232" spans="1:21"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c r="U232" s="164"/>
    </row>
    <row r="233" spans="1:21"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c r="U233" s="164"/>
    </row>
    <row r="234" spans="1:21"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c r="U234" s="164"/>
    </row>
    <row r="235" spans="1:21"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c r="U235" s="164"/>
    </row>
    <row r="236" spans="1:21"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c r="U236" s="164"/>
    </row>
    <row r="237" spans="1:21"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c r="U237" s="164"/>
    </row>
    <row r="238" spans="1:21"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c r="U238" s="164"/>
    </row>
    <row r="239" spans="1:21"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c r="U239" s="164"/>
    </row>
    <row r="240" spans="1:21"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c r="U240" s="164"/>
    </row>
    <row r="241" spans="1:21"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c r="U241" s="164"/>
    </row>
    <row r="242" spans="1:21"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c r="U242" s="164"/>
    </row>
    <row r="243" spans="1:21"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c r="U243" s="164"/>
    </row>
    <row r="244" spans="1:21"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c r="U244" s="164"/>
    </row>
    <row r="245" spans="1:21"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c r="U245" s="164"/>
    </row>
    <row r="246" spans="1:21"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c r="U246" s="164"/>
    </row>
    <row r="247" spans="1:21"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c r="U247" s="164"/>
    </row>
    <row r="248" spans="1:21"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c r="U248" s="164"/>
    </row>
    <row r="249" spans="1:21"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c r="U249" s="164"/>
    </row>
    <row r="250" spans="1:21"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c r="U250" s="164"/>
    </row>
    <row r="251" spans="1:21"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c r="U251" s="164"/>
    </row>
    <row r="252" spans="1:21"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c r="U252" s="164"/>
    </row>
    <row r="253" spans="1:21"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c r="U253" s="164"/>
    </row>
    <row r="254" spans="1:21"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c r="U254" s="164"/>
    </row>
    <row r="255" spans="1:21"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c r="U255" s="164"/>
    </row>
    <row r="256" spans="1:21"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c r="U256" s="164"/>
    </row>
    <row r="257" spans="1:21"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c r="U257" s="164"/>
    </row>
    <row r="258" spans="1:21"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c r="U258" s="164"/>
    </row>
    <row r="259" spans="1:21"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c r="U259" s="164"/>
    </row>
    <row r="260" spans="1:21"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c r="U260" s="164"/>
    </row>
    <row r="261" spans="1:21"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c r="U261" s="164"/>
    </row>
    <row r="262" spans="1:21"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c r="U262" s="164"/>
    </row>
    <row r="263" spans="1:21"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c r="U263" s="164"/>
    </row>
    <row r="264" spans="1:21"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c r="U264" s="164"/>
    </row>
    <row r="265" spans="1:21"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c r="U265" s="164"/>
    </row>
    <row r="266" spans="1:21"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c r="U266" s="164"/>
    </row>
    <row r="267" spans="1:21"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c r="U267" s="164"/>
    </row>
    <row r="268" spans="1:21"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c r="U268" s="164"/>
    </row>
    <row r="269" spans="1:21"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c r="U269" s="164"/>
    </row>
    <row r="270" spans="1:21"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c r="U270" s="164"/>
    </row>
    <row r="271" spans="1:21"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c r="U271" s="164"/>
    </row>
    <row r="272" spans="1:21"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c r="U272" s="164"/>
    </row>
    <row r="273" spans="1:21"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c r="U273" s="164"/>
    </row>
    <row r="274" spans="1:21"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c r="U274" s="164"/>
    </row>
    <row r="275" spans="1:21"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c r="U275" s="164"/>
    </row>
    <row r="276" spans="1:21"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c r="U276" s="164"/>
    </row>
    <row r="277" spans="1:21"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c r="U277" s="164"/>
    </row>
    <row r="278" spans="1:21"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c r="U278" s="164"/>
    </row>
    <row r="279" spans="1:21"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c r="U279" s="164"/>
    </row>
    <row r="280" spans="1:21"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c r="U280" s="164"/>
    </row>
    <row r="281" spans="1:21"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c r="U281" s="164"/>
    </row>
    <row r="282" spans="1:21"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c r="U282" s="164"/>
    </row>
    <row r="283" spans="1:21"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c r="U283" s="164"/>
    </row>
    <row r="284" spans="1:21"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c r="U284" s="164"/>
    </row>
    <row r="285" spans="1:21"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c r="U285" s="164"/>
    </row>
    <row r="286" spans="1:21"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c r="U286" s="164"/>
    </row>
    <row r="287" spans="1:21"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c r="U287" s="164"/>
    </row>
    <row r="288" spans="1:21"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c r="U288" s="164"/>
    </row>
    <row r="289" spans="1:21"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c r="U289" s="164"/>
    </row>
    <row r="290" spans="1:21"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c r="U290" s="164"/>
    </row>
    <row r="291" spans="1:21"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c r="U291" s="164"/>
    </row>
    <row r="292" spans="1:21"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c r="U292" s="164"/>
    </row>
    <row r="293" spans="1:21"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c r="U293" s="164"/>
    </row>
    <row r="294" spans="1:21"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c r="U294" s="164"/>
    </row>
    <row r="295" spans="1:21"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c r="U295" s="164"/>
    </row>
    <row r="296" spans="1:21"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c r="U296" s="164"/>
    </row>
    <row r="297" spans="1:21"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c r="U297" s="164"/>
    </row>
    <row r="298" spans="1:21"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c r="U298" s="164"/>
    </row>
    <row r="299" spans="1:21"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c r="U299" s="164"/>
    </row>
    <row r="300" spans="1:21"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c r="U300" s="164"/>
    </row>
    <row r="301" spans="1:21"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c r="U301" s="164"/>
    </row>
    <row r="302" spans="1:21"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c r="U302" s="164"/>
    </row>
    <row r="303" spans="1:21"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c r="U303" s="164"/>
    </row>
    <row r="304" spans="1:21"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c r="U304" s="164"/>
    </row>
    <row r="305" spans="1:21"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c r="U305" s="164"/>
    </row>
    <row r="306" spans="1:21"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c r="U306" s="164"/>
    </row>
    <row r="307" spans="1:21"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c r="U307" s="164"/>
    </row>
    <row r="308" spans="1:21"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c r="U308" s="164"/>
    </row>
    <row r="309" spans="1:21"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c r="U309" s="164"/>
    </row>
    <row r="310" spans="1:21"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c r="U310" s="164"/>
    </row>
    <row r="311" spans="1:21"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c r="U311" s="164"/>
    </row>
    <row r="312" spans="1:21"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c r="U312" s="164"/>
    </row>
    <row r="313" spans="1:21"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c r="U313" s="164"/>
    </row>
    <row r="314" spans="1:21"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c r="U314" s="164"/>
    </row>
    <row r="315" spans="1:21"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c r="U315" s="164"/>
    </row>
    <row r="316" spans="1:21"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c r="U316" s="164"/>
    </row>
    <row r="317" spans="1:21"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c r="U317" s="164"/>
    </row>
    <row r="318" spans="1:21"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row>
    <row r="319" spans="1:21"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row>
    <row r="320" spans="1:21"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row>
    <row r="321" spans="1:21"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row>
    <row r="322" spans="1:21"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row>
    <row r="323" spans="1:21"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row>
    <row r="324" spans="1:21"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row>
    <row r="325" spans="1:21"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row>
    <row r="326" spans="1:21"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row>
    <row r="327" spans="1:21"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row>
    <row r="328" spans="1:21"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row>
    <row r="329" spans="1:21"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row>
    <row r="330" spans="1:21"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row>
    <row r="331" spans="1:21"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row>
    <row r="332" spans="1:21"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row>
    <row r="333" spans="1:21"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row>
    <row r="334" spans="1:21"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row>
    <row r="335" spans="1:21"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row>
    <row r="336" spans="1:21"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row>
    <row r="337" spans="1:21"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row>
    <row r="338" spans="1:21"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row>
    <row r="339" spans="1:21"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row>
    <row r="340" spans="1:21"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row>
    <row r="341" spans="1:21"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row>
    <row r="342" spans="1:21"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row>
    <row r="343" spans="1:21"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row>
    <row r="344" spans="1:21"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row>
    <row r="345" spans="1:21"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row>
    <row r="346" spans="1:21"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row>
    <row r="347" spans="1:21"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row>
    <row r="348" spans="1:21"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row>
    <row r="349" spans="1:21"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row>
    <row r="350" spans="1:21"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row>
    <row r="351" spans="1:21"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row>
    <row r="352" spans="1:21"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row>
    <row r="353" spans="1:21"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row>
    <row r="354" spans="1:21"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row>
    <row r="355" spans="1:21"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row>
    <row r="356" spans="1:21"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row>
    <row r="357" spans="1:21"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row>
    <row r="358" spans="1:21"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row>
    <row r="359" spans="1:21"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row>
    <row r="360" spans="1:21"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row>
    <row r="361" spans="1:21"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row>
    <row r="362" spans="1:21"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row>
    <row r="363" spans="1:21"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row>
    <row r="364" spans="1:21"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row>
    <row r="365" spans="1:21"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row>
    <row r="366" spans="1:21"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row>
    <row r="367" spans="1:21"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row>
    <row r="368" spans="1:21"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row>
    <row r="369" spans="1:21"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row>
    <row r="370" spans="1:21"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row>
    <row r="371" spans="1:21"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row>
    <row r="372" spans="1:21"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row>
    <row r="373" spans="1:21"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row>
    <row r="374" spans="1:21"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row>
    <row r="375" spans="1:21"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row>
    <row r="376" spans="1:21"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row>
    <row r="377" spans="1:21"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row>
    <row r="378" spans="1:21"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row>
    <row r="379" spans="1:21"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row>
    <row r="380" spans="1:21"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row>
    <row r="381" spans="1:21"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row>
    <row r="382" spans="1:21"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c r="U382" s="164"/>
    </row>
    <row r="383" spans="1:21"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c r="U383" s="164"/>
    </row>
    <row r="384" spans="1:21"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c r="U384" s="164"/>
    </row>
    <row r="385" spans="1:21"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c r="U385" s="164"/>
    </row>
    <row r="386" spans="1:21"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c r="U386" s="164"/>
    </row>
    <row r="387" spans="1:21"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c r="U387" s="164"/>
    </row>
    <row r="388" spans="1:21"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c r="U388" s="164"/>
    </row>
    <row r="389" spans="1:21"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c r="U389" s="164"/>
    </row>
    <row r="390" spans="1:21"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c r="U390" s="164"/>
    </row>
    <row r="391" spans="1:21"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c r="U391" s="164"/>
    </row>
    <row r="392" spans="1:21"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c r="U392" s="164"/>
    </row>
    <row r="393" spans="1:21"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c r="U393" s="164"/>
    </row>
    <row r="394" spans="1:21"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c r="U394" s="164"/>
    </row>
    <row r="395" spans="1:21"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c r="U395" s="164"/>
    </row>
    <row r="396" spans="1:21"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c r="U396" s="164"/>
    </row>
    <row r="397" spans="1:21"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c r="U397" s="164"/>
    </row>
    <row r="398" spans="1:21"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c r="U398" s="164"/>
    </row>
    <row r="399" spans="1:21"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c r="U399" s="164"/>
    </row>
    <row r="400" spans="1:21"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c r="U400" s="164"/>
    </row>
    <row r="401" spans="1:21"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c r="U401" s="164"/>
    </row>
    <row r="402" spans="1:21"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c r="U402" s="164"/>
    </row>
    <row r="403" spans="1:21"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c r="U403" s="164"/>
    </row>
    <row r="404" spans="1:21"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c r="U404" s="164"/>
    </row>
    <row r="405" spans="1:21"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c r="U405" s="164"/>
    </row>
    <row r="406" spans="1:21"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c r="U406" s="164"/>
    </row>
    <row r="407" spans="1:21"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c r="U407" s="164"/>
    </row>
    <row r="408" spans="1:21"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c r="U408" s="164"/>
    </row>
    <row r="409" spans="1:21"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c r="U409" s="164"/>
    </row>
    <row r="410" spans="1:21"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c r="U410" s="164"/>
    </row>
    <row r="411" spans="1:21"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c r="U411" s="164"/>
    </row>
    <row r="412" spans="1:21"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c r="U412" s="164"/>
    </row>
    <row r="413" spans="1:21"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c r="U413" s="164"/>
    </row>
    <row r="414" spans="1:21"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c r="U414" s="164"/>
    </row>
    <row r="415" spans="1:21"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c r="U415" s="164"/>
    </row>
    <row r="416" spans="1:21"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c r="U416" s="164"/>
    </row>
    <row r="417" spans="1:21"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c r="U417" s="164"/>
    </row>
    <row r="418" spans="1:21"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c r="U418" s="164"/>
    </row>
    <row r="419" spans="1:21"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c r="U419" s="164"/>
    </row>
    <row r="420" spans="1:21"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c r="U420" s="164"/>
    </row>
    <row r="421" spans="1:21"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c r="U421" s="164"/>
    </row>
    <row r="422" spans="1:21"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c r="U422" s="164"/>
    </row>
    <row r="423" spans="1:21"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c r="U423" s="164"/>
    </row>
    <row r="424" spans="1:21"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c r="U424" s="164"/>
    </row>
    <row r="425" spans="1:21"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c r="U425" s="164"/>
    </row>
    <row r="426" spans="1:21"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c r="U426" s="164"/>
    </row>
    <row r="427" spans="1:21"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c r="U427" s="164"/>
    </row>
    <row r="428" spans="1:21"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c r="U428" s="164"/>
    </row>
    <row r="429" spans="1:21"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c r="U429" s="164"/>
    </row>
    <row r="430" spans="1:21"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c r="U430" s="164"/>
    </row>
    <row r="431" spans="1:21"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c r="U431" s="164"/>
    </row>
    <row r="432" spans="1:21"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c r="U432" s="164"/>
    </row>
    <row r="433" spans="1:21"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c r="U433" s="164"/>
    </row>
    <row r="434" spans="1:21"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c r="U434" s="164"/>
    </row>
    <row r="435" spans="1:21"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c r="U435" s="164"/>
    </row>
    <row r="436" spans="1:21"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c r="U436" s="164"/>
    </row>
    <row r="437" spans="1:21"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c r="U437" s="164"/>
    </row>
    <row r="438" spans="1:21"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c r="U438" s="164"/>
    </row>
    <row r="439" spans="1:21"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c r="U439" s="164"/>
    </row>
    <row r="440" spans="1:21"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c r="U440" s="164"/>
    </row>
    <row r="441" spans="1:21"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c r="U441" s="164"/>
    </row>
    <row r="442" spans="1:21"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c r="U442" s="164"/>
    </row>
    <row r="443" spans="1:21"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c r="U443" s="164"/>
    </row>
    <row r="444" spans="1:21"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c r="U444" s="164"/>
    </row>
    <row r="445" spans="1:21"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c r="U445" s="164"/>
    </row>
    <row r="446" spans="1:21"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c r="U446" s="164"/>
    </row>
    <row r="447" spans="1:21"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c r="U447" s="164"/>
    </row>
    <row r="448" spans="1:21"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c r="U448" s="164"/>
    </row>
    <row r="449" spans="1:21"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c r="U449" s="164"/>
    </row>
    <row r="450" spans="1:21"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c r="U450" s="164"/>
    </row>
    <row r="451" spans="1:21"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c r="U451" s="164"/>
    </row>
    <row r="452" spans="1:21"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c r="U452" s="164"/>
    </row>
    <row r="453" spans="1:21"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c r="U453" s="164"/>
    </row>
    <row r="454" spans="1:21"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c r="U454" s="164"/>
    </row>
    <row r="455" spans="1:21"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c r="U455" s="164"/>
    </row>
    <row r="456" spans="1:21"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c r="U456" s="164"/>
    </row>
    <row r="457" spans="1:21"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c r="U457" s="164"/>
    </row>
    <row r="458" spans="1:21"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c r="U458" s="164"/>
    </row>
    <row r="459" spans="1:21"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c r="U459" s="164"/>
    </row>
    <row r="460" spans="1:21"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c r="U460" s="164"/>
    </row>
    <row r="461" spans="1:21"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c r="U461" s="164"/>
    </row>
    <row r="462" spans="1:21"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c r="U462" s="164"/>
    </row>
    <row r="463" spans="1:21"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c r="U463" s="164"/>
    </row>
    <row r="464" spans="1:21"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c r="U464" s="164"/>
    </row>
    <row r="465" spans="1:21"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c r="U465" s="164"/>
    </row>
    <row r="466" spans="1:21"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c r="U466" s="164"/>
    </row>
    <row r="467" spans="1:21"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c r="U467" s="164"/>
    </row>
    <row r="468" spans="1:21"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c r="U468" s="164"/>
    </row>
    <row r="469" spans="1:21"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c r="U469" s="164"/>
    </row>
    <row r="470" spans="1:21"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c r="U470" s="164"/>
    </row>
    <row r="471" spans="1:21"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c r="U471" s="164"/>
    </row>
    <row r="472" spans="1:21"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c r="U472" s="164"/>
    </row>
    <row r="473" spans="1:21"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c r="U473" s="164"/>
    </row>
    <row r="474" spans="1:21"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c r="U474" s="164"/>
    </row>
    <row r="475" spans="1:21"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c r="U475" s="164"/>
    </row>
    <row r="476" spans="1:21"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c r="U476" s="164"/>
    </row>
    <row r="477" spans="1:21"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c r="U477" s="164"/>
    </row>
    <row r="478" spans="1:21"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c r="U478" s="164"/>
    </row>
    <row r="479" spans="1:21"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c r="U479" s="164"/>
    </row>
    <row r="480" spans="1:21"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c r="U480" s="164"/>
    </row>
    <row r="481" spans="1:21"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c r="U481" s="164"/>
    </row>
    <row r="482" spans="1:21"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c r="U482" s="164"/>
    </row>
    <row r="483" spans="1:21"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c r="U483" s="164"/>
    </row>
    <row r="484" spans="1:21"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c r="U484" s="164"/>
    </row>
    <row r="485" spans="1:21"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c r="U485" s="164"/>
    </row>
    <row r="486" spans="1:21"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c r="U486" s="164"/>
    </row>
    <row r="487" spans="1:21"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c r="U487" s="164"/>
    </row>
    <row r="488" spans="1:21"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c r="U488" s="164"/>
    </row>
    <row r="489" spans="1:21"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c r="U489" s="164"/>
    </row>
    <row r="490" spans="1:21"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c r="U490" s="164"/>
    </row>
    <row r="491" spans="1:21"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c r="U491" s="164"/>
    </row>
    <row r="492" spans="1:21"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c r="U492" s="164"/>
    </row>
    <row r="493" spans="1:21"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c r="U493" s="164"/>
    </row>
    <row r="494" spans="1:21"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c r="U494" s="164"/>
    </row>
    <row r="495" spans="1:21"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c r="U495" s="164"/>
    </row>
    <row r="496" spans="1:21"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c r="U496" s="164"/>
    </row>
    <row r="497" spans="1:21"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c r="U497" s="164"/>
    </row>
    <row r="498" spans="1:21"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c r="U498" s="164"/>
    </row>
    <row r="499" spans="1:21"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c r="U499" s="164"/>
    </row>
    <row r="500" spans="1:21"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c r="U500" s="164"/>
    </row>
    <row r="501" spans="1:21"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c r="U501" s="164"/>
    </row>
    <row r="502" spans="1:21"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c r="U502" s="164"/>
    </row>
    <row r="503" spans="1:21"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c r="U503" s="164"/>
    </row>
    <row r="504" spans="1:21"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c r="U504" s="164"/>
    </row>
    <row r="505" spans="1:21"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c r="U505" s="164"/>
    </row>
    <row r="506" spans="1:21"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c r="U506" s="164"/>
    </row>
    <row r="507" spans="1:21"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c r="U507" s="164"/>
    </row>
    <row r="508" spans="1:21"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c r="U508" s="164"/>
    </row>
    <row r="509" spans="1:21"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c r="U509" s="164"/>
    </row>
    <row r="510" spans="1:21"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c r="U510" s="164"/>
    </row>
    <row r="511" spans="1:21"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c r="U511" s="164"/>
    </row>
    <row r="512" spans="1:21"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c r="U512" s="164"/>
    </row>
    <row r="513" spans="1:21"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c r="U513" s="164"/>
    </row>
    <row r="514" spans="1:21"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c r="U514" s="164"/>
    </row>
    <row r="515" spans="1:21"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c r="U515" s="164"/>
    </row>
    <row r="516" spans="1:21"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c r="U516" s="164"/>
    </row>
    <row r="517" spans="1:21"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c r="U517" s="164"/>
    </row>
    <row r="518" spans="1:21"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c r="U518" s="164"/>
    </row>
    <row r="519" spans="1:21"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c r="U519" s="164"/>
    </row>
    <row r="520" spans="1:21"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c r="U520" s="164"/>
    </row>
    <row r="521" spans="1:21"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c r="U521" s="164"/>
    </row>
    <row r="522" spans="1:21"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c r="U522" s="164"/>
    </row>
    <row r="523" spans="1:21"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c r="U523" s="164"/>
    </row>
    <row r="524" spans="1:21"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c r="U524" s="164"/>
    </row>
    <row r="525" spans="1:21"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c r="U525" s="164"/>
    </row>
    <row r="526" spans="1:21"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c r="U526" s="164"/>
    </row>
    <row r="527" spans="1:21"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c r="U527" s="164"/>
    </row>
    <row r="528" spans="1:21"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c r="U528" s="164"/>
    </row>
    <row r="529" spans="1:21"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c r="U529" s="164"/>
    </row>
    <row r="530" spans="1:21"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c r="U530" s="164"/>
    </row>
    <row r="531" spans="1:21"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c r="U531" s="164"/>
    </row>
    <row r="532" spans="1:21"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c r="U532" s="164"/>
    </row>
    <row r="533" spans="1:21"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c r="U533" s="164"/>
    </row>
    <row r="534" spans="1:21"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c r="U534" s="164"/>
    </row>
    <row r="535" spans="1:21"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c r="U535" s="164"/>
    </row>
    <row r="536" spans="1:21"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c r="U536" s="164"/>
    </row>
    <row r="537" spans="1:21"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c r="U537" s="164"/>
    </row>
    <row r="538" spans="1:21"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c r="U538" s="164"/>
    </row>
    <row r="539" spans="1:21"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c r="U539" s="164"/>
    </row>
    <row r="540" spans="1:21"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c r="U540" s="164"/>
    </row>
    <row r="541" spans="1:21"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c r="U541" s="164"/>
    </row>
    <row r="542" spans="1:21"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c r="U542" s="164"/>
    </row>
    <row r="543" spans="1:21"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c r="U543" s="164"/>
    </row>
    <row r="544" spans="1:21"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c r="U544" s="164"/>
    </row>
    <row r="545" spans="1:21"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c r="U545" s="164"/>
    </row>
    <row r="546" spans="1:21"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c r="U546" s="164"/>
    </row>
    <row r="547" spans="1:21"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c r="U547" s="164"/>
    </row>
    <row r="548" spans="1:21"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c r="U548" s="164"/>
    </row>
    <row r="549" spans="1:21"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c r="U549" s="164"/>
    </row>
    <row r="550" spans="1:21"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c r="U550" s="164"/>
    </row>
    <row r="551" spans="1:21"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c r="U551" s="164"/>
    </row>
    <row r="552" spans="1:21"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c r="U552" s="164"/>
    </row>
    <row r="553" spans="1:21"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c r="U553" s="164"/>
    </row>
    <row r="554" spans="1:21"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c r="U554" s="164"/>
    </row>
    <row r="555" spans="1:21"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c r="U555" s="164"/>
    </row>
    <row r="556" spans="1:21"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c r="U556" s="164"/>
    </row>
    <row r="557" spans="1:21"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c r="U557" s="164"/>
    </row>
    <row r="558" spans="1:21"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c r="U558" s="164"/>
    </row>
    <row r="559" spans="1:21"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c r="U559" s="164"/>
    </row>
    <row r="560" spans="1:21"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c r="U560" s="164"/>
    </row>
    <row r="561" spans="1:21"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c r="U561" s="164"/>
    </row>
    <row r="562" spans="1:21"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c r="U562" s="164"/>
    </row>
    <row r="563" spans="1:21"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c r="U563" s="164"/>
    </row>
    <row r="564" spans="1:21"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c r="U564" s="164"/>
    </row>
    <row r="565" spans="1:21"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c r="U565" s="164"/>
    </row>
    <row r="566" spans="1:21"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c r="U566" s="164"/>
    </row>
    <row r="567" spans="1:21"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c r="U567" s="164"/>
    </row>
    <row r="568" spans="1:21"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c r="U568" s="164"/>
    </row>
    <row r="569" spans="1:21"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c r="U569" s="164"/>
    </row>
    <row r="570" spans="1:21"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c r="U570" s="164"/>
    </row>
    <row r="571" spans="1:21"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c r="U571" s="164"/>
    </row>
    <row r="572" spans="1:21"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c r="U572" s="164"/>
    </row>
    <row r="573" spans="1:21"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c r="U573" s="164"/>
    </row>
    <row r="574" spans="1:21"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c r="U574" s="164"/>
    </row>
    <row r="575" spans="1:21"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c r="U575" s="164"/>
    </row>
    <row r="576" spans="1:21"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c r="U576" s="164"/>
    </row>
    <row r="577" spans="1:21"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c r="U577" s="164"/>
    </row>
    <row r="578" spans="1:21"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c r="U578" s="164"/>
    </row>
    <row r="579" spans="1:21"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c r="U579" s="164"/>
    </row>
    <row r="580" spans="1:21"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c r="U580" s="164"/>
    </row>
    <row r="581" spans="1:21"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c r="U581" s="164"/>
    </row>
    <row r="582" spans="1:21"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c r="U582" s="164"/>
    </row>
    <row r="583" spans="1:21"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c r="U583" s="164"/>
    </row>
    <row r="584" spans="1:21"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c r="U584" s="164"/>
    </row>
    <row r="585" spans="1:21"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c r="U585" s="164"/>
    </row>
    <row r="586" spans="1:21"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c r="U586" s="164"/>
    </row>
    <row r="587" spans="1:21"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c r="U587" s="164"/>
    </row>
    <row r="588" spans="1:21"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c r="U588" s="164"/>
    </row>
    <row r="589" spans="1:21"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c r="U589" s="164"/>
    </row>
    <row r="590" spans="1:21"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c r="U590" s="164"/>
    </row>
    <row r="591" spans="1:21"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c r="U591" s="164"/>
    </row>
    <row r="592" spans="1:21"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c r="U592" s="164"/>
    </row>
    <row r="593" spans="1:21"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c r="U593" s="164"/>
    </row>
    <row r="594" spans="1:21"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c r="U594" s="164"/>
    </row>
    <row r="595" spans="1:21"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c r="U595" s="164"/>
    </row>
    <row r="596" spans="1:21"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c r="U596" s="164"/>
    </row>
    <row r="597" spans="1:21"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c r="U597" s="164"/>
    </row>
    <row r="598" spans="1:21"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c r="U598" s="164"/>
    </row>
    <row r="599" spans="1:21"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c r="U599" s="164"/>
    </row>
    <row r="600" spans="1:21"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c r="U600" s="164"/>
    </row>
    <row r="601" spans="1:21"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c r="U601" s="164"/>
    </row>
    <row r="602" spans="1:21"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c r="U602" s="164"/>
    </row>
    <row r="603" spans="1:21"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c r="U603" s="164"/>
    </row>
    <row r="604" spans="1:21"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c r="U604" s="164"/>
    </row>
    <row r="605" spans="1:21"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c r="U605" s="164"/>
    </row>
    <row r="606" spans="1:21"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c r="U606" s="164"/>
    </row>
    <row r="607" spans="1:21"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c r="U607" s="164"/>
    </row>
    <row r="608" spans="1:21"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c r="U608" s="164"/>
    </row>
    <row r="609" spans="1:21"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c r="U609" s="164"/>
    </row>
    <row r="610" spans="1:21"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c r="U610" s="164"/>
    </row>
    <row r="611" spans="1:21"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c r="U611" s="164"/>
    </row>
    <row r="612" spans="1:21"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c r="U612" s="164"/>
    </row>
    <row r="613" spans="1:21"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c r="U613" s="164"/>
    </row>
    <row r="614" spans="1:21"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c r="U614" s="164"/>
    </row>
    <row r="615" spans="1:21"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c r="U615" s="164"/>
    </row>
    <row r="616" spans="1:21"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c r="U616" s="164"/>
    </row>
    <row r="617" spans="1:21"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c r="U617" s="164"/>
    </row>
    <row r="618" spans="1:21"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c r="U618" s="164"/>
    </row>
    <row r="619" spans="1:21"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c r="U619" s="164"/>
    </row>
    <row r="620" spans="1:21"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c r="U620" s="164"/>
    </row>
    <row r="621" spans="1:21"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c r="U621" s="164"/>
    </row>
    <row r="622" spans="1:21"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c r="U622" s="164"/>
    </row>
    <row r="623" spans="1:21"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c r="U623" s="164"/>
    </row>
    <row r="624" spans="1:21"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c r="U624" s="164"/>
    </row>
    <row r="625" spans="1:21"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c r="U625" s="164"/>
    </row>
    <row r="626" spans="1:21"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c r="U626" s="164"/>
    </row>
    <row r="627" spans="1:21"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c r="U627" s="164"/>
    </row>
    <row r="628" spans="1:21"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c r="U628" s="164"/>
    </row>
    <row r="629" spans="1:21"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c r="U629" s="164"/>
    </row>
    <row r="630" spans="1:21"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c r="U630" s="164"/>
    </row>
    <row r="631" spans="1:21"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c r="U631" s="164"/>
    </row>
    <row r="632" spans="1:21"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c r="U632" s="164"/>
    </row>
    <row r="633" spans="1:21"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c r="U633" s="164"/>
    </row>
    <row r="634" spans="1:21"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c r="U634" s="164"/>
    </row>
    <row r="635" spans="1:21"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c r="U635" s="164"/>
    </row>
    <row r="636" spans="1:21"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c r="U636" s="164"/>
    </row>
    <row r="637" spans="1:21"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c r="U637" s="164"/>
    </row>
    <row r="638" spans="1:21"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c r="U638" s="164"/>
    </row>
    <row r="639" spans="1:21"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c r="U639" s="164"/>
    </row>
    <row r="640" spans="1:21"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c r="U640" s="164"/>
    </row>
    <row r="641" spans="1:21"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c r="U641" s="164"/>
    </row>
    <row r="642" spans="1:21"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c r="U642" s="164"/>
    </row>
    <row r="643" spans="1:21"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c r="U643" s="164"/>
    </row>
    <row r="644" spans="1:21"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c r="U644" s="164"/>
    </row>
    <row r="645" spans="1:21"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c r="U645" s="164"/>
    </row>
    <row r="646" spans="1:21"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c r="U646" s="164"/>
    </row>
    <row r="647" spans="1:21"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c r="U647" s="164"/>
    </row>
    <row r="648" spans="1:21"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c r="U648" s="164"/>
    </row>
    <row r="649" spans="1:21"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c r="U649" s="164"/>
    </row>
    <row r="650" spans="1:21"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c r="U650" s="164"/>
    </row>
    <row r="651" spans="1:21"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c r="U651" s="164"/>
    </row>
    <row r="652" spans="1:21"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c r="U652" s="164"/>
    </row>
    <row r="653" spans="1:21"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c r="U653" s="164"/>
    </row>
    <row r="654" spans="1:21"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c r="U654" s="164"/>
    </row>
    <row r="655" spans="1:21"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c r="U655" s="164"/>
    </row>
    <row r="656" spans="1:21"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c r="U656" s="164"/>
    </row>
    <row r="657" spans="1:21"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c r="U657" s="164"/>
    </row>
    <row r="658" spans="1:21"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c r="U658" s="164"/>
    </row>
    <row r="659" spans="1:21"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c r="U659" s="164"/>
    </row>
    <row r="660" spans="1:21"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c r="U660" s="164"/>
    </row>
    <row r="661" spans="1:21"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c r="U661" s="164"/>
    </row>
    <row r="662" spans="1:21"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c r="U662" s="164"/>
    </row>
    <row r="663" spans="1:21"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c r="U663" s="164"/>
    </row>
    <row r="664" spans="1:21"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c r="U664" s="164"/>
    </row>
    <row r="665" spans="1:21"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c r="U665" s="164"/>
    </row>
    <row r="666" spans="1:21"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c r="U666" s="164"/>
    </row>
    <row r="667" spans="1:21"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c r="U667" s="164"/>
    </row>
    <row r="668" spans="1:21"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c r="U668" s="164"/>
    </row>
    <row r="669" spans="1:21"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c r="U669" s="164"/>
    </row>
    <row r="670" spans="1:21"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c r="U670" s="164"/>
    </row>
    <row r="671" spans="1:21"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c r="U671" s="164"/>
    </row>
    <row r="672" spans="1:21"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c r="U672" s="164"/>
    </row>
    <row r="673" spans="1:21"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c r="U673" s="164"/>
    </row>
    <row r="674" spans="1:21"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c r="U674" s="164"/>
    </row>
    <row r="675" spans="1:21"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c r="U675" s="164"/>
    </row>
    <row r="676" spans="1:21"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c r="U676" s="164"/>
    </row>
    <row r="677" spans="1:21"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c r="U677" s="164"/>
    </row>
    <row r="678" spans="1:21"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c r="U678" s="164"/>
    </row>
    <row r="679" spans="1:21"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c r="U679" s="164"/>
    </row>
    <row r="680" spans="1:21"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c r="U680" s="164"/>
    </row>
    <row r="681" spans="1:21"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c r="U681" s="164"/>
    </row>
    <row r="682" spans="1:21"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c r="U682" s="164"/>
    </row>
    <row r="683" spans="1:21"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c r="U683" s="164"/>
    </row>
    <row r="684" spans="1:21"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c r="U684" s="164"/>
    </row>
    <row r="685" spans="1:21"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c r="U685" s="164"/>
    </row>
    <row r="686" spans="1:21"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c r="U686" s="164"/>
    </row>
    <row r="687" spans="1:21"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c r="U687" s="164"/>
    </row>
    <row r="688" spans="1:21"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c r="U688" s="164"/>
    </row>
    <row r="689" spans="1:21"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c r="U689" s="164"/>
    </row>
    <row r="690" spans="1:21"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c r="U690" s="164"/>
    </row>
    <row r="691" spans="1:21"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c r="U691" s="164"/>
    </row>
    <row r="692" spans="1:21"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c r="U692" s="164"/>
    </row>
    <row r="693" spans="1:21"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c r="U693" s="164"/>
    </row>
    <row r="694" spans="1:21"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c r="U694" s="164"/>
    </row>
    <row r="695" spans="1:21"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c r="U695" s="164"/>
    </row>
    <row r="696" spans="1:21"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c r="U696" s="164"/>
    </row>
    <row r="697" spans="1:21"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c r="U697" s="164"/>
    </row>
    <row r="698" spans="1:21"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c r="U698" s="164"/>
    </row>
    <row r="699" spans="1:21"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c r="U699" s="164"/>
    </row>
    <row r="700" spans="1:21"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c r="U700" s="164"/>
    </row>
    <row r="701" spans="1:21"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c r="U701" s="164"/>
    </row>
    <row r="702" spans="1:21"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c r="U702" s="164"/>
    </row>
    <row r="703" spans="1:21"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c r="U703" s="164"/>
    </row>
    <row r="704" spans="1:21"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c r="U704" s="164"/>
    </row>
    <row r="705" spans="1:21"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c r="U705" s="164"/>
    </row>
    <row r="706" spans="1:21"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c r="U706" s="164"/>
    </row>
    <row r="707" spans="1:21"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c r="U707" s="164"/>
    </row>
    <row r="708" spans="1:21"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c r="U708" s="164"/>
    </row>
    <row r="709" spans="1:21"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c r="U709" s="164"/>
    </row>
    <row r="710" spans="1:21"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c r="U710" s="164"/>
    </row>
    <row r="711" spans="1:21"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c r="U711" s="164"/>
    </row>
    <row r="712" spans="1:21"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c r="U712" s="164"/>
    </row>
    <row r="713" spans="1:21"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c r="U713" s="164"/>
    </row>
    <row r="714" spans="1:21"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c r="U714" s="164"/>
    </row>
    <row r="715" spans="1:21"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c r="U715" s="164"/>
    </row>
    <row r="716" spans="1:21"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c r="U716" s="164"/>
    </row>
    <row r="717" spans="1:21"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c r="U717" s="164"/>
    </row>
    <row r="718" spans="1:21"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c r="U718" s="164"/>
    </row>
    <row r="719" spans="1:21"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c r="U719" s="164"/>
    </row>
    <row r="720" spans="1:21"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c r="U720" s="164"/>
    </row>
    <row r="721" spans="1:21"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c r="U721" s="164"/>
    </row>
    <row r="722" spans="1:21"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c r="U722" s="164"/>
    </row>
    <row r="723" spans="1:21"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c r="U723" s="164"/>
    </row>
    <row r="724" spans="1:21"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c r="U724" s="164"/>
    </row>
    <row r="725" spans="1:21"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c r="U725" s="164"/>
    </row>
    <row r="726" spans="1:21"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c r="U726" s="164"/>
    </row>
    <row r="727" spans="1:21"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c r="U727" s="164"/>
    </row>
    <row r="728" spans="1:21"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c r="U728" s="164"/>
    </row>
    <row r="729" spans="1:21"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c r="U729" s="164"/>
    </row>
    <row r="730" spans="1:21"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c r="U730" s="164"/>
    </row>
    <row r="731" spans="1:21"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c r="U731" s="164"/>
    </row>
    <row r="732" spans="1:21"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c r="U732" s="164"/>
    </row>
    <row r="733" spans="1:21"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c r="U733" s="164"/>
    </row>
    <row r="734" spans="1:21"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c r="U734" s="164"/>
    </row>
    <row r="735" spans="1:21"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c r="U735" s="164"/>
    </row>
    <row r="736" spans="1:21"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c r="U736" s="164"/>
    </row>
    <row r="737" spans="1:21"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c r="U737" s="164"/>
    </row>
    <row r="738" spans="1:21"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c r="U738" s="164"/>
    </row>
    <row r="739" spans="1:21"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c r="U739" s="164"/>
    </row>
    <row r="740" spans="1:21"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c r="U740" s="164"/>
    </row>
    <row r="741" spans="1:21"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c r="U741" s="164"/>
    </row>
    <row r="742" spans="1:21"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c r="U742" s="164"/>
    </row>
    <row r="743" spans="1:21"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c r="U743" s="164"/>
    </row>
    <row r="744" spans="1:21"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c r="U744" s="164"/>
    </row>
    <row r="745" spans="1:21"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c r="U745" s="164"/>
    </row>
    <row r="746" spans="1:21"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c r="U746" s="164"/>
    </row>
    <row r="747" spans="1:21"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c r="U747" s="164"/>
    </row>
    <row r="748" spans="1:21"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c r="U748" s="164"/>
    </row>
    <row r="749" spans="1:21"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c r="U749" s="164"/>
    </row>
    <row r="750" spans="1:21"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c r="U750" s="164"/>
    </row>
    <row r="751" spans="1:21"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c r="U751" s="164"/>
    </row>
    <row r="752" spans="1:21"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c r="U752" s="164"/>
    </row>
    <row r="753" spans="1:21"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c r="U753" s="164"/>
    </row>
    <row r="754" spans="1:21"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c r="U754" s="164"/>
    </row>
    <row r="755" spans="1:21"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c r="U755" s="164"/>
    </row>
    <row r="756" spans="1:21"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c r="U756" s="164"/>
    </row>
    <row r="757" spans="1:21"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c r="U757" s="164"/>
    </row>
    <row r="758" spans="1:21"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c r="U758" s="164"/>
    </row>
    <row r="759" spans="1:21"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c r="U759" s="164"/>
    </row>
    <row r="760" spans="1:21"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c r="U760" s="164"/>
    </row>
    <row r="761" spans="1:21"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c r="U761" s="164"/>
    </row>
    <row r="762" spans="1:21"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c r="U762" s="164"/>
    </row>
    <row r="763" spans="1:21"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c r="U763" s="164"/>
    </row>
    <row r="764" spans="1:21"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c r="U764" s="164"/>
    </row>
    <row r="765" spans="1:21"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c r="U765" s="164"/>
    </row>
    <row r="766" spans="1:21"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c r="U766" s="164"/>
    </row>
    <row r="767" spans="1:21"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c r="U767" s="164"/>
    </row>
    <row r="768" spans="1:21"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c r="U768" s="164"/>
    </row>
    <row r="769" spans="1:21"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c r="U769" s="164"/>
    </row>
    <row r="770" spans="1:21"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c r="U770" s="164"/>
    </row>
    <row r="771" spans="1:21"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c r="U771" s="164"/>
    </row>
    <row r="772" spans="1:21"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c r="U772" s="164"/>
    </row>
    <row r="773" spans="1:21"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c r="U773" s="164"/>
    </row>
    <row r="774" spans="1:21"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c r="U774" s="164"/>
    </row>
    <row r="775" spans="1:21"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c r="U775" s="164"/>
    </row>
    <row r="776" spans="1:21"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c r="U776" s="164"/>
    </row>
    <row r="777" spans="1:21"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c r="U777" s="164"/>
    </row>
    <row r="778" spans="1:21"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c r="U778" s="164"/>
    </row>
    <row r="779" spans="1:21"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c r="U779" s="164"/>
    </row>
    <row r="780" spans="1:21"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c r="U780" s="164"/>
    </row>
    <row r="781" spans="1:21"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c r="U781" s="164"/>
    </row>
    <row r="782" spans="1:21"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c r="U782" s="164"/>
    </row>
    <row r="783" spans="1:21"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c r="U783" s="164"/>
    </row>
    <row r="784" spans="1:21"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c r="U784" s="164"/>
    </row>
    <row r="785" spans="1:21"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c r="U785" s="164"/>
    </row>
    <row r="786" spans="1:21"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c r="U786" s="164"/>
    </row>
    <row r="787" spans="1:21"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c r="U787" s="164"/>
    </row>
    <row r="788" spans="1:21"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c r="U788" s="164"/>
    </row>
    <row r="789" spans="1:21"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c r="U789" s="164"/>
    </row>
    <row r="790" spans="1:21"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c r="U790" s="164"/>
    </row>
    <row r="791" spans="1:21"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c r="U791" s="164"/>
    </row>
    <row r="792" spans="1:21"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c r="U792" s="164"/>
    </row>
    <row r="793" spans="1:21"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c r="U793" s="164"/>
    </row>
    <row r="794" spans="1:21"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c r="U794" s="164"/>
    </row>
    <row r="795" spans="1:21"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c r="U795" s="164"/>
    </row>
    <row r="796" spans="1:21"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c r="U796" s="164"/>
    </row>
    <row r="797" spans="1:21"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c r="U797" s="164"/>
    </row>
    <row r="798" spans="1:21"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c r="U798" s="164"/>
    </row>
    <row r="799" spans="1:21"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c r="U799" s="164"/>
    </row>
    <row r="800" spans="1:21"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c r="U800" s="164"/>
    </row>
    <row r="801" spans="1:21"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c r="U801" s="164"/>
    </row>
    <row r="802" spans="1:21"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c r="U802" s="164"/>
    </row>
    <row r="803" spans="1:21"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c r="U803" s="164"/>
    </row>
    <row r="804" spans="1:21"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c r="U804" s="164"/>
    </row>
    <row r="805" spans="1:21"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c r="U805" s="164"/>
    </row>
    <row r="806" spans="1:21"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c r="U806" s="164"/>
    </row>
    <row r="807" spans="1:21"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c r="U807" s="164"/>
    </row>
    <row r="808" spans="1:21"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c r="U808" s="164"/>
    </row>
    <row r="809" spans="1:21"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c r="U809" s="164"/>
    </row>
    <row r="810" spans="1:21"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c r="U810" s="164"/>
    </row>
    <row r="811" spans="1:21"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c r="U811" s="164"/>
    </row>
    <row r="812" spans="1:21"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c r="U812" s="164"/>
    </row>
    <row r="813" spans="1:21"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c r="U813" s="164"/>
    </row>
    <row r="814" spans="1:21"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c r="U814" s="164"/>
    </row>
    <row r="815" spans="1:21"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c r="U815" s="164"/>
    </row>
    <row r="816" spans="1:21"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c r="U816" s="164"/>
    </row>
    <row r="817" spans="1:21"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c r="U817" s="164"/>
    </row>
    <row r="818" spans="1:21"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c r="U818" s="164"/>
    </row>
    <row r="819" spans="1:21"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c r="U819" s="164"/>
    </row>
    <row r="820" spans="1:21"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c r="U820" s="164"/>
    </row>
    <row r="821" spans="1:21"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c r="U821" s="164"/>
    </row>
    <row r="822" spans="1:21"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c r="U822" s="164"/>
    </row>
    <row r="823" spans="1:21"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c r="U823" s="164"/>
    </row>
    <row r="824" spans="1:21"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c r="U824" s="164"/>
    </row>
    <row r="825" spans="1:21"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c r="U825" s="164"/>
    </row>
    <row r="826" spans="1:21"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c r="U826" s="164"/>
    </row>
    <row r="827" spans="1:21"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c r="U827" s="164"/>
    </row>
    <row r="828" spans="1:21"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c r="U828" s="164"/>
    </row>
    <row r="829" spans="1:21"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c r="U829" s="164"/>
    </row>
    <row r="830" spans="1:21"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c r="U830" s="164"/>
    </row>
    <row r="831" spans="1:21"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c r="U831" s="164"/>
    </row>
    <row r="832" spans="1:21"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c r="U832" s="164"/>
    </row>
    <row r="833" spans="1:21"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c r="U833" s="164"/>
    </row>
    <row r="834" spans="1:21"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c r="U834" s="164"/>
    </row>
    <row r="835" spans="1:21"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c r="U835" s="164"/>
    </row>
    <row r="836" spans="1:21"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c r="U836" s="164"/>
    </row>
    <row r="837" spans="1:21"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c r="U837" s="164"/>
    </row>
    <row r="838" spans="1:21"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c r="U838" s="164"/>
    </row>
    <row r="839" spans="1:21"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c r="U839" s="164"/>
    </row>
    <row r="840" spans="1:21"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c r="U840" s="164"/>
    </row>
    <row r="841" spans="1:21"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c r="U841" s="164"/>
    </row>
    <row r="842" spans="1:21"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c r="U842" s="164"/>
    </row>
    <row r="843" spans="1:21"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c r="U843" s="164"/>
    </row>
    <row r="844" spans="1:21"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c r="U844" s="164"/>
    </row>
    <row r="845" spans="1:21"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c r="U845" s="164"/>
    </row>
    <row r="846" spans="1:21"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c r="U846" s="164"/>
    </row>
    <row r="847" spans="1:21"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c r="U847" s="164"/>
    </row>
    <row r="848" spans="1:21"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c r="U848" s="164"/>
    </row>
    <row r="849" spans="1:21"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c r="U849" s="164"/>
    </row>
    <row r="850" spans="1:21"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c r="U850" s="164"/>
    </row>
    <row r="851" spans="1:21"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c r="U851" s="164"/>
    </row>
    <row r="852" spans="1:21"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c r="U852" s="164"/>
    </row>
    <row r="853" spans="1:21"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c r="U853" s="164"/>
    </row>
    <row r="854" spans="1:21"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c r="U854" s="164"/>
    </row>
    <row r="855" spans="1:21"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c r="U855" s="164"/>
    </row>
    <row r="856" spans="1:21"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c r="U856" s="164"/>
    </row>
    <row r="857" spans="1:21"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c r="U857" s="164"/>
    </row>
    <row r="858" spans="1:21"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c r="U858" s="164"/>
    </row>
    <row r="859" spans="1:21"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c r="U859" s="164"/>
    </row>
    <row r="860" spans="1:21"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c r="U860" s="164"/>
    </row>
    <row r="861" spans="1:21"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c r="U861" s="164"/>
    </row>
    <row r="862" spans="1:21"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c r="U862" s="164"/>
    </row>
    <row r="863" spans="1:21"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c r="U863" s="164"/>
    </row>
    <row r="864" spans="1:21"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c r="U864" s="164"/>
    </row>
    <row r="865" spans="1:21"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c r="U865" s="164"/>
    </row>
    <row r="866" spans="1:21"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c r="U866" s="164"/>
    </row>
    <row r="867" spans="1:21"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c r="U867" s="164"/>
    </row>
    <row r="868" spans="1:21"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c r="U868" s="164"/>
    </row>
    <row r="869" spans="1:21"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c r="U869" s="164"/>
    </row>
    <row r="870" spans="1:21"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c r="U870" s="164"/>
    </row>
    <row r="871" spans="1:21"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c r="U871" s="164"/>
    </row>
    <row r="872" spans="1:21"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c r="U872" s="164"/>
    </row>
    <row r="873" spans="1:21"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c r="U873" s="164"/>
    </row>
    <row r="874" spans="1:21"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c r="U874" s="164"/>
    </row>
    <row r="875" spans="1:21"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c r="U875" s="164"/>
    </row>
    <row r="876" spans="1:21"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c r="U876" s="164"/>
    </row>
    <row r="877" spans="1:21"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c r="U877" s="164"/>
    </row>
    <row r="878" spans="1:21"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c r="U878" s="164"/>
    </row>
    <row r="879" spans="1:21"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c r="U879" s="164"/>
    </row>
    <row r="880" spans="1:21"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c r="U880" s="164"/>
    </row>
    <row r="881" spans="1:21"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c r="U881" s="164"/>
    </row>
    <row r="882" spans="1:21"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c r="U882" s="164"/>
    </row>
    <row r="883" spans="1:21"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c r="U883" s="164"/>
    </row>
    <row r="884" spans="1:21"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c r="U884" s="164"/>
    </row>
    <row r="885" spans="1:21"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c r="U885" s="164"/>
    </row>
    <row r="886" spans="1:21"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c r="U886" s="164"/>
    </row>
    <row r="887" spans="1:21"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c r="U887" s="164"/>
    </row>
    <row r="888" spans="1:21"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c r="U888" s="164"/>
    </row>
    <row r="889" spans="1:21"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c r="U889" s="164"/>
    </row>
    <row r="890" spans="1:21"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c r="U890" s="164"/>
    </row>
    <row r="891" spans="1:21"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c r="U891" s="164"/>
    </row>
    <row r="892" spans="1:21"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c r="U892" s="164"/>
    </row>
    <row r="893" spans="1:21"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c r="U893" s="164"/>
    </row>
    <row r="894" spans="1:21"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c r="U894" s="164"/>
    </row>
    <row r="895" spans="1:21"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c r="U895" s="164"/>
    </row>
    <row r="896" spans="1:21"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c r="U896" s="164"/>
    </row>
    <row r="897" spans="1:21"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c r="U897" s="164"/>
    </row>
    <row r="898" spans="1:21"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c r="U898" s="164"/>
    </row>
    <row r="899" spans="1:21"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c r="U899" s="164"/>
    </row>
    <row r="900" spans="1:21"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c r="U900" s="164"/>
    </row>
    <row r="901" spans="1:21"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c r="U901" s="164"/>
    </row>
    <row r="902" spans="1:21"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c r="U902" s="164"/>
    </row>
    <row r="903" spans="1:21"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c r="U903" s="164"/>
    </row>
    <row r="904" spans="1:21"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c r="U904" s="164"/>
    </row>
    <row r="905" spans="1:21"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c r="U905" s="164"/>
    </row>
    <row r="906" spans="1:21"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c r="U906" s="164"/>
    </row>
    <row r="907" spans="1:21"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c r="U907" s="164"/>
    </row>
    <row r="908" spans="1:21"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c r="U908" s="164"/>
    </row>
    <row r="909" spans="1:21"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c r="U909" s="164"/>
    </row>
    <row r="910" spans="1:21"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c r="U910" s="164"/>
    </row>
    <row r="911" spans="1:21"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c r="U911" s="164"/>
    </row>
    <row r="912" spans="1:21"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c r="U912" s="164"/>
    </row>
    <row r="913" spans="1:21"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c r="U913" s="164"/>
    </row>
    <row r="914" spans="1:21"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c r="U914" s="164"/>
    </row>
    <row r="915" spans="1:21"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c r="U915" s="164"/>
    </row>
    <row r="916" spans="1:21"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c r="U916" s="164"/>
    </row>
    <row r="917" spans="1:21"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c r="U917" s="164"/>
    </row>
    <row r="918" spans="1:21"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c r="U918" s="164"/>
    </row>
    <row r="919" spans="1:21"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c r="U919" s="164"/>
    </row>
    <row r="920" spans="1:21"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c r="U920" s="164"/>
    </row>
    <row r="921" spans="1:21"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c r="U921" s="164"/>
    </row>
    <row r="922" spans="1:21"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c r="U922" s="164"/>
    </row>
    <row r="923" spans="1:21"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c r="U923" s="164"/>
    </row>
    <row r="924" spans="1:21"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c r="U924" s="164"/>
    </row>
    <row r="925" spans="1:21"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c r="U925" s="164"/>
    </row>
    <row r="926" spans="1:21"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c r="U926" s="164"/>
    </row>
    <row r="927" spans="1:21"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c r="U927" s="164"/>
    </row>
    <row r="928" spans="1:21"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c r="U928" s="164"/>
    </row>
    <row r="929" spans="1:21"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c r="U929" s="164"/>
    </row>
    <row r="930" spans="1:21"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c r="U930" s="164"/>
    </row>
    <row r="931" spans="1:21"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c r="U931" s="164"/>
    </row>
    <row r="932" spans="1:21"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c r="U932" s="164"/>
    </row>
    <row r="933" spans="1:21"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c r="U933" s="164"/>
    </row>
    <row r="934" spans="1:21"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c r="U934" s="164"/>
    </row>
    <row r="935" spans="1:21"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c r="U935" s="164"/>
    </row>
    <row r="936" spans="1:21"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c r="U936" s="164"/>
    </row>
    <row r="937" spans="1:21"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c r="U937" s="164"/>
    </row>
    <row r="938" spans="1:21"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c r="U938" s="164"/>
    </row>
    <row r="939" spans="1:21"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c r="U939" s="164"/>
    </row>
    <row r="940" spans="1:21"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c r="U940" s="164"/>
    </row>
    <row r="941" spans="1:21"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c r="U941" s="164"/>
    </row>
    <row r="942" spans="1:21"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c r="U942" s="164"/>
    </row>
    <row r="943" spans="1:21"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c r="U943" s="164"/>
    </row>
    <row r="944" spans="1:21"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c r="U944" s="164"/>
    </row>
    <row r="945" spans="1:21"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c r="U945" s="164"/>
    </row>
    <row r="946" spans="1:21"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c r="U946" s="164"/>
    </row>
    <row r="947" spans="1:21"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c r="U947" s="164"/>
    </row>
    <row r="948" spans="1:21"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c r="U948" s="164"/>
    </row>
    <row r="949" spans="1:21"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c r="U949" s="164"/>
    </row>
    <row r="950" spans="1:21"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c r="U950" s="164"/>
    </row>
    <row r="951" spans="1:21"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c r="U951" s="164"/>
    </row>
    <row r="952" spans="1:21"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c r="U952" s="164"/>
    </row>
    <row r="953" spans="1:21"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c r="U953" s="164"/>
    </row>
    <row r="954" spans="1:21"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c r="U954" s="164"/>
    </row>
    <row r="955" spans="1:21"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c r="U955" s="164"/>
    </row>
    <row r="956" spans="1:21"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c r="U956" s="164"/>
    </row>
    <row r="957" spans="1:21"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c r="U957" s="164"/>
    </row>
    <row r="958" spans="1:21"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c r="U958" s="164"/>
    </row>
    <row r="959" spans="1:21"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c r="U959" s="164"/>
    </row>
    <row r="960" spans="1:21"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c r="U960" s="164"/>
    </row>
    <row r="961" spans="1:21"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c r="U961" s="164"/>
    </row>
    <row r="962" spans="1:21"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c r="U962" s="164"/>
    </row>
    <row r="963" spans="1:21"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c r="U963" s="164"/>
    </row>
    <row r="964" spans="1:21"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c r="U964" s="164"/>
    </row>
    <row r="965" spans="1:21"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c r="U965" s="164"/>
    </row>
    <row r="966" spans="1:21"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c r="U966" s="164"/>
    </row>
    <row r="967" spans="1:21"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c r="U967" s="164"/>
    </row>
    <row r="968" spans="1:21"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c r="U968" s="164"/>
    </row>
    <row r="969" spans="1:21"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c r="U969" s="164"/>
    </row>
    <row r="970" spans="1:21"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c r="U970" s="164"/>
    </row>
    <row r="971" spans="1:21"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c r="U971" s="164"/>
    </row>
    <row r="972" spans="1:21"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c r="U972" s="164"/>
    </row>
    <row r="973" spans="1:21"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c r="U973" s="164"/>
    </row>
    <row r="974" spans="1:21"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c r="U974" s="164"/>
    </row>
    <row r="975" spans="1:21"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c r="U975" s="164"/>
    </row>
    <row r="976" spans="1:21"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c r="U976" s="164"/>
    </row>
    <row r="977" spans="1:21"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c r="U977" s="164"/>
    </row>
    <row r="978" spans="1:21"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c r="U978" s="164"/>
    </row>
    <row r="979" spans="1:21"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c r="U979" s="164"/>
    </row>
    <row r="980" spans="1:21"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c r="U980" s="164"/>
    </row>
    <row r="981" spans="1:21"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c r="U981" s="164"/>
    </row>
    <row r="982" spans="1:21"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c r="U982" s="164"/>
    </row>
    <row r="983" spans="1:21"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c r="U983" s="164"/>
    </row>
    <row r="984" spans="1:21"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c r="U984" s="164"/>
    </row>
    <row r="985" spans="1:21"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c r="U985" s="164"/>
    </row>
    <row r="986" spans="1:21"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c r="U986" s="164"/>
    </row>
    <row r="987" spans="1:21"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c r="U987" s="164"/>
    </row>
    <row r="988" spans="1:21"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c r="U988" s="164"/>
    </row>
    <row r="989" spans="1:21"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c r="U989" s="164"/>
    </row>
    <row r="990" spans="1:21"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c r="U990" s="164"/>
    </row>
    <row r="991" spans="1:21"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c r="U991" s="164"/>
    </row>
    <row r="992" spans="1:21"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c r="U992" s="164"/>
    </row>
    <row r="993" spans="1:21"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c r="U993" s="164"/>
    </row>
    <row r="994" spans="1:21"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c r="U994" s="164"/>
    </row>
    <row r="995" spans="1:21"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c r="U995" s="164"/>
    </row>
    <row r="996" spans="1:21"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c r="U996" s="164"/>
    </row>
    <row r="997" spans="1:21"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c r="U997" s="164"/>
    </row>
    <row r="998" spans="1:21"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c r="U998" s="164"/>
    </row>
    <row r="999" spans="1:21"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c r="U999" s="164"/>
    </row>
    <row r="1000" spans="1:21"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1D452-C7E5-4C0E-9D0F-0A848B40A339}">
  <sheetPr>
    <tabColor rgb="FF92D050"/>
  </sheetPr>
  <dimension ref="A1:I1000"/>
  <sheetViews>
    <sheetView showGridLines="0" view="pageBreakPreview" zoomScaleNormal="100" zoomScaleSheetLayoutView="100" workbookViewId="0">
      <selection activeCell="A54" sqref="A54"/>
    </sheetView>
  </sheetViews>
  <sheetFormatPr defaultColWidth="12.453125" defaultRowHeight="15" customHeight="1" x14ac:dyDescent="0.3"/>
  <cols>
    <col min="1" max="1" width="53.81640625" style="530" customWidth="1"/>
    <col min="2" max="2" width="13.81640625" style="530" bestFit="1" customWidth="1"/>
    <col min="3" max="3" width="15.81640625" style="530" customWidth="1"/>
    <col min="4" max="4" width="13.81640625" style="530" bestFit="1" customWidth="1"/>
    <col min="5" max="5" width="14.6328125" style="530" bestFit="1" customWidth="1"/>
    <col min="6" max="6" width="17.1796875" style="530" customWidth="1"/>
    <col min="7" max="7" width="13.81640625" style="530" bestFit="1" customWidth="1"/>
    <col min="8" max="8" width="8.81640625" style="530" customWidth="1"/>
    <col min="9" max="9" width="15" style="530" bestFit="1" customWidth="1"/>
    <col min="10" max="25" width="8.81640625" style="530" customWidth="1"/>
    <col min="26" max="16384" width="12.453125" style="530"/>
  </cols>
  <sheetData>
    <row r="1" spans="1:7" ht="12.75" customHeight="1" x14ac:dyDescent="0.35">
      <c r="A1" s="529" t="str">
        <f>SOCE!A1</f>
        <v>L&amp;T ELECTROLYSERS LIMITED</v>
      </c>
    </row>
    <row r="2" spans="1:7" ht="12.75" customHeight="1" x14ac:dyDescent="0.35">
      <c r="A2" s="531" t="s">
        <v>317</v>
      </c>
    </row>
    <row r="3" spans="1:7" ht="12.75" customHeight="1" x14ac:dyDescent="0.3"/>
    <row r="4" spans="1:7" ht="12.75" customHeight="1" x14ac:dyDescent="0.35">
      <c r="A4" s="532" t="s">
        <v>318</v>
      </c>
    </row>
    <row r="5" spans="1:7" ht="12.75" customHeight="1" x14ac:dyDescent="0.35">
      <c r="A5" s="533" t="s">
        <v>319</v>
      </c>
      <c r="B5" s="534"/>
      <c r="C5" s="534"/>
      <c r="D5" s="535"/>
      <c r="E5" s="534"/>
      <c r="F5" s="534"/>
      <c r="G5" s="534"/>
    </row>
    <row r="6" spans="1:7" ht="12.75" customHeight="1" x14ac:dyDescent="0.35">
      <c r="A6" s="532"/>
      <c r="B6" s="534"/>
      <c r="C6" s="534"/>
      <c r="D6" s="535"/>
      <c r="E6" s="534"/>
      <c r="F6" s="534"/>
      <c r="G6" s="534"/>
    </row>
    <row r="7" spans="1:7" ht="12.75" customHeight="1" x14ac:dyDescent="0.35">
      <c r="A7" s="533" t="s">
        <v>5</v>
      </c>
      <c r="B7" s="534"/>
      <c r="C7" s="534"/>
      <c r="D7" s="535"/>
      <c r="E7" s="534"/>
      <c r="F7" s="534"/>
      <c r="G7" s="536" t="str">
        <f>'[3]15'!I6</f>
        <v>( Amt in Rs.)</v>
      </c>
    </row>
    <row r="8" spans="1:7" ht="13.5" customHeight="1" x14ac:dyDescent="0.3">
      <c r="A8" s="537" t="s">
        <v>3</v>
      </c>
      <c r="B8" s="538" t="s">
        <v>320</v>
      </c>
      <c r="C8" s="539"/>
      <c r="D8" s="539"/>
      <c r="E8" s="539"/>
      <c r="F8" s="540"/>
      <c r="G8" s="541" t="s">
        <v>196</v>
      </c>
    </row>
    <row r="9" spans="1:7" ht="12.75" customHeight="1" x14ac:dyDescent="0.35">
      <c r="A9" s="542"/>
      <c r="B9" s="543" t="s">
        <v>321</v>
      </c>
      <c r="C9" s="544" t="s">
        <v>208</v>
      </c>
      <c r="D9" s="544" t="s">
        <v>226</v>
      </c>
      <c r="E9" s="545" t="s">
        <v>227</v>
      </c>
      <c r="F9" s="544" t="s">
        <v>211</v>
      </c>
      <c r="G9" s="544"/>
    </row>
    <row r="10" spans="1:7" ht="12.75" customHeight="1" x14ac:dyDescent="0.35">
      <c r="A10" s="546"/>
      <c r="B10" s="547"/>
      <c r="C10" s="548"/>
      <c r="D10" s="548"/>
      <c r="E10" s="548"/>
      <c r="F10" s="548"/>
      <c r="G10" s="548"/>
    </row>
    <row r="11" spans="1:7" ht="12.75" customHeight="1" x14ac:dyDescent="0.35">
      <c r="A11" s="549" t="s">
        <v>322</v>
      </c>
      <c r="B11" s="550"/>
      <c r="C11" s="551"/>
      <c r="D11" s="552"/>
      <c r="E11" s="553"/>
      <c r="F11" s="553"/>
      <c r="G11" s="551"/>
    </row>
    <row r="12" spans="1:7" ht="12.75" customHeight="1" x14ac:dyDescent="0.35">
      <c r="A12" s="553" t="s">
        <v>323</v>
      </c>
      <c r="B12" s="554">
        <f>'15'!B21</f>
        <v>0</v>
      </c>
      <c r="C12" s="555">
        <f>G12-B12-D12</f>
        <v>0</v>
      </c>
      <c r="D12" s="556">
        <f>'15'!B22</f>
        <v>0</v>
      </c>
      <c r="E12" s="557">
        <v>0</v>
      </c>
      <c r="F12" s="557">
        <v>0</v>
      </c>
      <c r="G12" s="555">
        <f>'15'!B23</f>
        <v>0</v>
      </c>
    </row>
    <row r="13" spans="1:7" ht="12.75" customHeight="1" x14ac:dyDescent="0.35">
      <c r="A13" s="553" t="s">
        <v>311</v>
      </c>
      <c r="B13" s="554">
        <v>0</v>
      </c>
      <c r="C13" s="555">
        <v>0</v>
      </c>
      <c r="D13" s="556">
        <f>G13-C13-B13-E13</f>
        <v>0</v>
      </c>
      <c r="E13" s="555">
        <v>0</v>
      </c>
      <c r="F13" s="557">
        <v>0</v>
      </c>
      <c r="G13" s="558">
        <f>'15'!B10</f>
        <v>0</v>
      </c>
    </row>
    <row r="14" spans="1:7" ht="12.75" customHeight="1" x14ac:dyDescent="0.35">
      <c r="A14" s="553"/>
      <c r="B14" s="559"/>
      <c r="C14" s="560"/>
      <c r="D14" s="552"/>
      <c r="E14" s="553"/>
      <c r="F14" s="553"/>
      <c r="G14" s="560"/>
    </row>
    <row r="15" spans="1:7" ht="12.75" customHeight="1" x14ac:dyDescent="0.35">
      <c r="A15" s="549" t="s">
        <v>324</v>
      </c>
      <c r="B15" s="559"/>
      <c r="C15" s="560"/>
      <c r="D15" s="552"/>
      <c r="E15" s="553"/>
      <c r="F15" s="553"/>
      <c r="G15" s="560"/>
    </row>
    <row r="16" spans="1:7" ht="12.75" customHeight="1" x14ac:dyDescent="0.35">
      <c r="A16" s="553" t="s">
        <v>323</v>
      </c>
      <c r="B16" s="561">
        <v>0</v>
      </c>
      <c r="C16" s="562">
        <v>0</v>
      </c>
      <c r="D16" s="563">
        <v>0</v>
      </c>
      <c r="E16" s="557">
        <v>0</v>
      </c>
      <c r="F16" s="557">
        <v>0</v>
      </c>
      <c r="G16" s="560">
        <f t="shared" ref="G16:G17" si="0">SUM(B16:F16)</f>
        <v>0</v>
      </c>
    </row>
    <row r="17" spans="1:9" ht="12.75" customHeight="1" x14ac:dyDescent="0.35">
      <c r="A17" s="553" t="s">
        <v>311</v>
      </c>
      <c r="B17" s="561">
        <v>0</v>
      </c>
      <c r="C17" s="562">
        <v>0</v>
      </c>
      <c r="D17" s="563">
        <v>0</v>
      </c>
      <c r="E17" s="557">
        <v>0</v>
      </c>
      <c r="F17" s="557">
        <v>0</v>
      </c>
      <c r="G17" s="560">
        <f t="shared" si="0"/>
        <v>0</v>
      </c>
    </row>
    <row r="18" spans="1:9" ht="12.75" customHeight="1" x14ac:dyDescent="0.35">
      <c r="A18" s="553"/>
      <c r="B18" s="559"/>
      <c r="C18" s="560"/>
      <c r="D18" s="552"/>
      <c r="E18" s="553"/>
      <c r="F18" s="553"/>
      <c r="G18" s="560"/>
    </row>
    <row r="19" spans="1:9" ht="12.75" customHeight="1" x14ac:dyDescent="0.35">
      <c r="A19" s="564" t="s">
        <v>196</v>
      </c>
      <c r="B19" s="565">
        <f t="shared" ref="B19:G19" si="1">SUM(B12:B17)</f>
        <v>0</v>
      </c>
      <c r="C19" s="566">
        <f t="shared" si="1"/>
        <v>0</v>
      </c>
      <c r="D19" s="566">
        <f>SUM(D12:D17)</f>
        <v>0</v>
      </c>
      <c r="E19" s="566">
        <f t="shared" si="1"/>
        <v>0</v>
      </c>
      <c r="F19" s="566">
        <f t="shared" si="1"/>
        <v>0</v>
      </c>
      <c r="G19" s="566">
        <f t="shared" si="1"/>
        <v>0</v>
      </c>
      <c r="I19" s="567">
        <f>BS!G43-G19</f>
        <v>0</v>
      </c>
    </row>
    <row r="20" spans="1:9" ht="12.75" customHeight="1" x14ac:dyDescent="0.35">
      <c r="A20" s="534"/>
      <c r="B20" s="534"/>
      <c r="C20" s="534"/>
      <c r="D20" s="535"/>
      <c r="E20" s="534"/>
      <c r="F20" s="534"/>
      <c r="G20" s="534"/>
    </row>
    <row r="21" spans="1:9" ht="12.75" customHeight="1" x14ac:dyDescent="0.35">
      <c r="A21" s="533" t="s">
        <v>6</v>
      </c>
      <c r="B21" s="534"/>
      <c r="C21" s="534"/>
      <c r="D21" s="535"/>
      <c r="E21" s="534"/>
      <c r="F21" s="534"/>
      <c r="G21" s="536" t="str">
        <f>'[3]15'!I6</f>
        <v>( Amt in Rs.)</v>
      </c>
    </row>
    <row r="22" spans="1:9" ht="13.5" customHeight="1" x14ac:dyDescent="0.3">
      <c r="A22" s="537" t="s">
        <v>3</v>
      </c>
      <c r="B22" s="538" t="s">
        <v>320</v>
      </c>
      <c r="C22" s="539"/>
      <c r="D22" s="539"/>
      <c r="E22" s="539"/>
      <c r="F22" s="540"/>
      <c r="G22" s="541" t="s">
        <v>196</v>
      </c>
    </row>
    <row r="23" spans="1:9" ht="12.75" customHeight="1" x14ac:dyDescent="0.35">
      <c r="A23" s="542"/>
      <c r="B23" s="543" t="s">
        <v>321</v>
      </c>
      <c r="C23" s="544" t="s">
        <v>208</v>
      </c>
      <c r="D23" s="544" t="s">
        <v>226</v>
      </c>
      <c r="E23" s="545" t="s">
        <v>227</v>
      </c>
      <c r="F23" s="544" t="s">
        <v>211</v>
      </c>
      <c r="G23" s="544"/>
    </row>
    <row r="24" spans="1:9" ht="12.75" customHeight="1" x14ac:dyDescent="0.35">
      <c r="A24" s="546"/>
      <c r="B24" s="547"/>
      <c r="C24" s="548"/>
      <c r="D24" s="548"/>
      <c r="E24" s="548"/>
      <c r="F24" s="548"/>
      <c r="G24" s="548"/>
    </row>
    <row r="25" spans="1:9" ht="12.75" customHeight="1" x14ac:dyDescent="0.35">
      <c r="A25" s="549" t="s">
        <v>322</v>
      </c>
      <c r="B25" s="550"/>
      <c r="C25" s="551"/>
      <c r="D25" s="552"/>
      <c r="E25" s="553"/>
      <c r="F25" s="553"/>
      <c r="G25" s="551"/>
    </row>
    <row r="26" spans="1:9" ht="12.75" customHeight="1" x14ac:dyDescent="0.35">
      <c r="A26" s="553" t="s">
        <v>323</v>
      </c>
      <c r="B26" s="554">
        <v>0</v>
      </c>
      <c r="C26" s="554">
        <v>0</v>
      </c>
      <c r="D26" s="562">
        <v>0</v>
      </c>
      <c r="E26" s="562">
        <v>0</v>
      </c>
      <c r="F26" s="562">
        <v>0</v>
      </c>
      <c r="G26" s="555">
        <f>SUM(B26:F26)</f>
        <v>0</v>
      </c>
    </row>
    <row r="27" spans="1:9" ht="12.75" customHeight="1" x14ac:dyDescent="0.35">
      <c r="A27" s="553" t="s">
        <v>311</v>
      </c>
      <c r="B27" s="554">
        <v>0</v>
      </c>
      <c r="C27" s="558">
        <v>0</v>
      </c>
      <c r="D27" s="562">
        <v>0</v>
      </c>
      <c r="E27" s="562">
        <v>0</v>
      </c>
      <c r="F27" s="562">
        <v>0</v>
      </c>
      <c r="G27" s="555">
        <f>SUM(B27:F27)</f>
        <v>0</v>
      </c>
    </row>
    <row r="28" spans="1:9" ht="12.75" customHeight="1" x14ac:dyDescent="0.35">
      <c r="A28" s="553"/>
      <c r="B28" s="559"/>
      <c r="C28" s="560"/>
      <c r="D28" s="552"/>
      <c r="E28" s="553"/>
      <c r="F28" s="553"/>
      <c r="G28" s="568"/>
    </row>
    <row r="29" spans="1:9" ht="12.75" customHeight="1" x14ac:dyDescent="0.35">
      <c r="A29" s="549" t="s">
        <v>324</v>
      </c>
      <c r="B29" s="559"/>
      <c r="C29" s="560"/>
      <c r="D29" s="552"/>
      <c r="E29" s="553"/>
      <c r="F29" s="553"/>
      <c r="G29" s="568"/>
    </row>
    <row r="30" spans="1:9" ht="12.75" customHeight="1" x14ac:dyDescent="0.35">
      <c r="A30" s="553" t="s">
        <v>323</v>
      </c>
      <c r="B30" s="561">
        <v>0</v>
      </c>
      <c r="C30" s="562">
        <v>0</v>
      </c>
      <c r="D30" s="563">
        <v>0</v>
      </c>
      <c r="E30" s="557">
        <v>0</v>
      </c>
      <c r="F30" s="557">
        <v>0</v>
      </c>
      <c r="G30" s="568">
        <f t="shared" ref="G30:G31" si="2">SUM(B30:F30)</f>
        <v>0</v>
      </c>
    </row>
    <row r="31" spans="1:9" ht="12.75" customHeight="1" x14ac:dyDescent="0.35">
      <c r="A31" s="553" t="s">
        <v>311</v>
      </c>
      <c r="B31" s="561">
        <v>0</v>
      </c>
      <c r="C31" s="562">
        <v>0</v>
      </c>
      <c r="D31" s="563">
        <v>0</v>
      </c>
      <c r="E31" s="557">
        <v>0</v>
      </c>
      <c r="F31" s="557">
        <v>0</v>
      </c>
      <c r="G31" s="568">
        <f t="shared" si="2"/>
        <v>0</v>
      </c>
    </row>
    <row r="32" spans="1:9" ht="12.75" customHeight="1" x14ac:dyDescent="0.35">
      <c r="A32" s="553"/>
      <c r="B32" s="559"/>
      <c r="C32" s="560"/>
      <c r="D32" s="552"/>
      <c r="E32" s="553"/>
      <c r="F32" s="553"/>
      <c r="G32" s="568"/>
    </row>
    <row r="33" spans="1:9" ht="12.75" customHeight="1" x14ac:dyDescent="0.35">
      <c r="A33" s="564" t="s">
        <v>196</v>
      </c>
      <c r="B33" s="565">
        <f t="shared" ref="B33:G33" si="3">SUM(B26:B31)</f>
        <v>0</v>
      </c>
      <c r="C33" s="566">
        <f t="shared" si="3"/>
        <v>0</v>
      </c>
      <c r="D33" s="569">
        <f t="shared" si="3"/>
        <v>0</v>
      </c>
      <c r="E33" s="569">
        <f t="shared" si="3"/>
        <v>0</v>
      </c>
      <c r="F33" s="569">
        <f t="shared" si="3"/>
        <v>0</v>
      </c>
      <c r="G33" s="566">
        <f t="shared" si="3"/>
        <v>0</v>
      </c>
      <c r="I33" s="567"/>
    </row>
    <row r="34" spans="1:9" ht="12.75" customHeight="1" x14ac:dyDescent="0.3"/>
    <row r="35" spans="1:9" ht="12.75" customHeight="1" x14ac:dyDescent="0.3"/>
    <row r="36" spans="1:9" ht="12.75" customHeight="1" x14ac:dyDescent="0.3"/>
    <row r="37" spans="1:9" ht="12.75" customHeight="1" x14ac:dyDescent="0.3"/>
    <row r="38" spans="1:9" ht="12.75" customHeight="1" x14ac:dyDescent="0.3"/>
    <row r="39" spans="1:9" ht="12.75" customHeight="1" x14ac:dyDescent="0.3"/>
    <row r="40" spans="1:9" ht="12.75" customHeight="1" x14ac:dyDescent="0.3"/>
    <row r="41" spans="1:9" ht="12.75" customHeight="1" x14ac:dyDescent="0.3"/>
    <row r="42" spans="1:9" ht="12.75" customHeight="1" x14ac:dyDescent="0.3"/>
    <row r="43" spans="1:9" ht="12.75" customHeight="1" x14ac:dyDescent="0.3"/>
    <row r="44" spans="1:9" ht="12.75" customHeight="1" x14ac:dyDescent="0.3"/>
    <row r="45" spans="1:9" ht="12.75" customHeight="1" x14ac:dyDescent="0.3"/>
    <row r="46" spans="1:9" ht="12.75" customHeight="1" x14ac:dyDescent="0.3"/>
    <row r="47" spans="1:9" ht="12.75" customHeight="1" x14ac:dyDescent="0.3"/>
    <row r="48" spans="1:9"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4">
    <mergeCell ref="A8:A9"/>
    <mergeCell ref="B8:F8"/>
    <mergeCell ref="A22:A23"/>
    <mergeCell ref="B22:F22"/>
  </mergeCells>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colBreaks count="1" manualBreakCount="1">
    <brk id="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8BA0-FCC3-4CA9-90BE-37EF8E64E95D}">
  <dimension ref="A1:T1002"/>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2" width="22.81640625" style="382" customWidth="1"/>
    <col min="3" max="3" width="21" style="382" customWidth="1"/>
    <col min="4" max="20" width="9.1796875" style="382" customWidth="1"/>
    <col min="21" max="16384" width="14.453125" style="382"/>
  </cols>
  <sheetData>
    <row r="1" spans="1:20" ht="15" customHeight="1"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5" customHeight="1" x14ac:dyDescent="0.35">
      <c r="A2" s="163" t="str">
        <f>'15'!A2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5" customHeight="1" x14ac:dyDescent="0.35">
      <c r="A3" s="164"/>
      <c r="B3" s="164"/>
      <c r="C3" s="164"/>
      <c r="D3" s="164"/>
      <c r="E3" s="164"/>
      <c r="F3" s="164"/>
      <c r="G3" s="164"/>
      <c r="H3" s="164"/>
      <c r="I3" s="164"/>
      <c r="J3" s="164"/>
      <c r="K3" s="164"/>
      <c r="L3" s="164"/>
      <c r="M3" s="164"/>
      <c r="N3" s="164"/>
      <c r="O3" s="164"/>
      <c r="P3" s="164"/>
      <c r="Q3" s="164"/>
      <c r="R3" s="164"/>
      <c r="S3" s="164"/>
      <c r="T3" s="164"/>
    </row>
    <row r="4" spans="1:20" ht="15" customHeight="1" x14ac:dyDescent="0.35">
      <c r="A4" s="285" t="s">
        <v>325</v>
      </c>
      <c r="B4" s="164"/>
      <c r="C4" s="164"/>
      <c r="D4" s="164"/>
      <c r="E4" s="164"/>
      <c r="F4" s="164"/>
      <c r="G4" s="164"/>
      <c r="H4" s="164"/>
      <c r="I4" s="164"/>
      <c r="J4" s="164"/>
      <c r="K4" s="164"/>
      <c r="L4" s="164"/>
      <c r="M4" s="164"/>
      <c r="N4" s="164"/>
      <c r="O4" s="164"/>
      <c r="P4" s="164"/>
      <c r="Q4" s="164"/>
      <c r="R4" s="164"/>
      <c r="S4" s="164"/>
      <c r="T4" s="164"/>
    </row>
    <row r="5" spans="1:20" ht="15" customHeight="1" x14ac:dyDescent="0.35">
      <c r="A5" s="285"/>
      <c r="B5" s="164"/>
      <c r="C5" s="412" t="str">
        <f>'15'!C5</f>
        <v>( Amt in Rs.)</v>
      </c>
      <c r="D5" s="164"/>
      <c r="E5" s="164"/>
      <c r="F5" s="164"/>
      <c r="G5" s="164"/>
      <c r="H5" s="164"/>
      <c r="I5" s="164"/>
      <c r="J5" s="164"/>
      <c r="K5" s="164"/>
      <c r="L5" s="164"/>
      <c r="M5" s="164"/>
      <c r="N5" s="164"/>
      <c r="O5" s="164"/>
      <c r="P5" s="164"/>
      <c r="Q5" s="164"/>
      <c r="R5" s="164"/>
      <c r="S5" s="164"/>
      <c r="T5" s="164"/>
    </row>
    <row r="6" spans="1:20" s="388" customFormat="1" ht="29" x14ac:dyDescent="0.35">
      <c r="A6" s="413" t="s">
        <v>3</v>
      </c>
      <c r="B6" s="414" t="str">
        <f>'15'!B6</f>
        <v>As at 
March 31, 2026</v>
      </c>
      <c r="C6" s="414" t="str">
        <f>'15'!C6</f>
        <v>As at 
March 31, 2025</v>
      </c>
      <c r="D6" s="171"/>
      <c r="E6" s="171"/>
      <c r="F6" s="171"/>
      <c r="G6" s="171"/>
      <c r="H6" s="171"/>
      <c r="I6" s="171"/>
      <c r="J6" s="171"/>
      <c r="K6" s="171"/>
      <c r="L6" s="171"/>
      <c r="M6" s="171"/>
      <c r="N6" s="171"/>
      <c r="O6" s="171"/>
      <c r="P6" s="171"/>
      <c r="Q6" s="171"/>
      <c r="R6" s="171"/>
      <c r="S6" s="171"/>
      <c r="T6" s="171"/>
    </row>
    <row r="7" spans="1:20" ht="15" customHeight="1" x14ac:dyDescent="0.35">
      <c r="A7" s="460"/>
      <c r="B7" s="391"/>
      <c r="C7" s="391"/>
      <c r="D7" s="164"/>
      <c r="E7" s="164"/>
      <c r="F7" s="164"/>
      <c r="G7" s="164"/>
      <c r="H7" s="164"/>
      <c r="I7" s="164"/>
      <c r="J7" s="164"/>
      <c r="K7" s="164"/>
      <c r="L7" s="164"/>
      <c r="M7" s="164"/>
      <c r="N7" s="164"/>
      <c r="O7" s="164"/>
      <c r="P7" s="164"/>
      <c r="Q7" s="164"/>
      <c r="R7" s="164"/>
      <c r="S7" s="164"/>
      <c r="T7" s="164"/>
    </row>
    <row r="8" spans="1:20" ht="15" customHeight="1" x14ac:dyDescent="0.35">
      <c r="A8" s="460" t="s">
        <v>326</v>
      </c>
      <c r="B8" s="421"/>
      <c r="C8" s="422"/>
      <c r="D8" s="164"/>
      <c r="E8" s="164"/>
      <c r="F8" s="164"/>
      <c r="G8" s="164"/>
      <c r="H8" s="164"/>
      <c r="I8" s="164"/>
      <c r="J8" s="164"/>
      <c r="K8" s="164"/>
      <c r="L8" s="164"/>
      <c r="M8" s="164"/>
      <c r="N8" s="164"/>
      <c r="O8" s="164"/>
      <c r="P8" s="164"/>
      <c r="Q8" s="164"/>
      <c r="R8" s="164"/>
      <c r="S8" s="164"/>
      <c r="T8" s="164"/>
    </row>
    <row r="9" spans="1:20" ht="15" customHeight="1" x14ac:dyDescent="0.35">
      <c r="A9" s="460" t="s">
        <v>327</v>
      </c>
      <c r="B9" s="421"/>
      <c r="C9" s="422"/>
      <c r="D9" s="164"/>
      <c r="E9" s="164"/>
      <c r="F9" s="164"/>
      <c r="G9" s="164"/>
      <c r="H9" s="164"/>
      <c r="I9" s="164"/>
      <c r="J9" s="164"/>
      <c r="K9" s="164"/>
      <c r="L9" s="164"/>
      <c r="M9" s="164"/>
      <c r="N9" s="164"/>
      <c r="O9" s="164"/>
      <c r="P9" s="164"/>
      <c r="Q9" s="164"/>
      <c r="R9" s="164"/>
      <c r="S9" s="164"/>
      <c r="T9" s="164"/>
    </row>
    <row r="10" spans="1:20" ht="15" customHeight="1" x14ac:dyDescent="0.35">
      <c r="A10" s="460" t="s">
        <v>328</v>
      </c>
      <c r="B10" s="421"/>
      <c r="C10" s="422"/>
      <c r="D10" s="164"/>
      <c r="E10" s="164"/>
      <c r="F10" s="164"/>
      <c r="G10" s="164"/>
      <c r="H10" s="164"/>
      <c r="I10" s="164"/>
      <c r="J10" s="164"/>
      <c r="K10" s="164"/>
      <c r="L10" s="164"/>
      <c r="M10" s="164"/>
      <c r="N10" s="164"/>
      <c r="O10" s="164"/>
      <c r="P10" s="164"/>
      <c r="Q10" s="164"/>
      <c r="R10" s="164"/>
      <c r="S10" s="164"/>
      <c r="T10" s="164"/>
    </row>
    <row r="11" spans="1:20" ht="14.5" x14ac:dyDescent="0.35">
      <c r="A11" s="460" t="s">
        <v>329</v>
      </c>
      <c r="B11" s="421"/>
      <c r="C11" s="422"/>
      <c r="D11" s="164"/>
      <c r="E11" s="164"/>
      <c r="F11" s="164"/>
      <c r="G11" s="164"/>
      <c r="H11" s="164"/>
      <c r="I11" s="164"/>
      <c r="J11" s="164"/>
      <c r="K11" s="164"/>
      <c r="L11" s="164"/>
      <c r="M11" s="164"/>
      <c r="N11" s="164"/>
      <c r="O11" s="164"/>
      <c r="P11" s="164"/>
      <c r="Q11" s="164"/>
      <c r="R11" s="164"/>
      <c r="S11" s="164"/>
      <c r="T11" s="164"/>
    </row>
    <row r="12" spans="1:20" ht="14.5" x14ac:dyDescent="0.35">
      <c r="A12" s="460"/>
      <c r="B12" s="422"/>
      <c r="C12" s="422"/>
      <c r="D12" s="164"/>
      <c r="E12" s="164"/>
      <c r="F12" s="164"/>
      <c r="G12" s="164"/>
      <c r="H12" s="164"/>
      <c r="I12" s="164"/>
      <c r="J12" s="164"/>
      <c r="K12" s="164"/>
      <c r="L12" s="164"/>
      <c r="M12" s="164"/>
      <c r="N12" s="164"/>
      <c r="O12" s="164"/>
      <c r="P12" s="164"/>
      <c r="Q12" s="164"/>
      <c r="R12" s="164"/>
      <c r="S12" s="164"/>
      <c r="T12" s="164"/>
    </row>
    <row r="13" spans="1:20" ht="14.5" x14ac:dyDescent="0.35">
      <c r="A13" s="525" t="str">
        <f>'15'!A12</f>
        <v>Total</v>
      </c>
      <c r="B13" s="448">
        <f>SUM(B8:B11)</f>
        <v>0</v>
      </c>
      <c r="C13" s="449">
        <f t="shared" ref="C13" si="0">SUM(C8:C11)</f>
        <v>0</v>
      </c>
      <c r="D13" s="164"/>
      <c r="E13" s="164"/>
      <c r="F13" s="164"/>
      <c r="G13" s="164"/>
      <c r="H13" s="164"/>
      <c r="I13" s="164"/>
      <c r="J13" s="164"/>
      <c r="K13" s="164"/>
      <c r="L13" s="164"/>
      <c r="M13" s="164"/>
      <c r="N13" s="164"/>
      <c r="O13" s="164"/>
      <c r="P13" s="164"/>
      <c r="Q13" s="164"/>
      <c r="R13" s="164"/>
      <c r="S13" s="164"/>
      <c r="T13" s="164"/>
    </row>
    <row r="14" spans="1:20" ht="14.5" x14ac:dyDescent="0.35">
      <c r="A14" s="285"/>
      <c r="B14" s="164"/>
      <c r="C14" s="164"/>
      <c r="D14" s="164"/>
      <c r="E14" s="164"/>
      <c r="F14" s="164"/>
      <c r="G14" s="164"/>
      <c r="H14" s="164"/>
      <c r="I14" s="164"/>
      <c r="J14" s="164"/>
      <c r="K14" s="164"/>
      <c r="L14" s="164"/>
      <c r="M14" s="164"/>
      <c r="N14" s="164"/>
      <c r="O14" s="164"/>
      <c r="P14" s="164"/>
      <c r="Q14" s="164"/>
      <c r="R14" s="164"/>
      <c r="S14" s="164"/>
      <c r="T14" s="164"/>
    </row>
    <row r="15" spans="1:20" ht="14.5" x14ac:dyDescent="0.35">
      <c r="A15" s="164"/>
      <c r="B15" s="164"/>
      <c r="C15" s="164"/>
      <c r="D15" s="164"/>
      <c r="E15" s="164"/>
      <c r="F15" s="164"/>
      <c r="G15" s="164"/>
      <c r="H15" s="164"/>
      <c r="I15" s="164"/>
      <c r="J15" s="164"/>
      <c r="K15" s="164"/>
      <c r="L15" s="164"/>
      <c r="M15" s="164"/>
      <c r="N15" s="164"/>
      <c r="O15" s="164"/>
      <c r="P15" s="164"/>
      <c r="Q15" s="164"/>
      <c r="R15" s="164"/>
      <c r="S15" s="164"/>
      <c r="T15" s="164"/>
    </row>
    <row r="16" spans="1:20" ht="14.5" x14ac:dyDescent="0.35">
      <c r="A16" s="285"/>
      <c r="B16" s="164"/>
      <c r="C16" s="164"/>
      <c r="D16" s="164"/>
      <c r="E16" s="164"/>
      <c r="F16" s="164"/>
      <c r="G16" s="164"/>
      <c r="H16" s="164"/>
      <c r="I16" s="164"/>
      <c r="J16" s="164"/>
      <c r="K16" s="164"/>
      <c r="L16" s="164"/>
      <c r="M16" s="164"/>
      <c r="N16" s="164"/>
      <c r="O16" s="164"/>
      <c r="P16" s="164"/>
      <c r="Q16" s="164"/>
      <c r="R16" s="164"/>
      <c r="S16" s="164"/>
      <c r="T16" s="164"/>
    </row>
    <row r="17" spans="1:20" ht="14.5" x14ac:dyDescent="0.35">
      <c r="A17" s="164"/>
      <c r="B17" s="164"/>
      <c r="C17" s="164"/>
      <c r="D17" s="164"/>
      <c r="E17" s="164"/>
      <c r="F17" s="164"/>
      <c r="G17" s="164"/>
      <c r="H17" s="164"/>
      <c r="I17" s="164"/>
      <c r="J17" s="164"/>
      <c r="K17" s="164"/>
      <c r="L17" s="164"/>
      <c r="M17" s="164"/>
      <c r="N17" s="164"/>
      <c r="O17" s="164"/>
      <c r="P17" s="164"/>
      <c r="Q17" s="164"/>
      <c r="R17" s="164"/>
      <c r="S17" s="164"/>
      <c r="T17" s="164"/>
    </row>
    <row r="18" spans="1:20" ht="14.5" x14ac:dyDescent="0.35">
      <c r="A18" s="164"/>
      <c r="B18" s="164"/>
      <c r="C18" s="164"/>
      <c r="D18" s="164"/>
      <c r="E18" s="164"/>
      <c r="F18" s="164"/>
      <c r="G18" s="164"/>
      <c r="H18" s="164"/>
      <c r="I18" s="164"/>
      <c r="J18" s="164"/>
      <c r="K18" s="164"/>
      <c r="L18" s="164"/>
      <c r="M18" s="164"/>
      <c r="N18" s="164"/>
      <c r="O18" s="164"/>
      <c r="P18" s="164"/>
      <c r="Q18" s="164"/>
      <c r="R18" s="164"/>
      <c r="S18" s="164"/>
      <c r="T18" s="164"/>
    </row>
    <row r="19" spans="1:20" ht="14.5" x14ac:dyDescent="0.35">
      <c r="A19" s="164"/>
      <c r="B19" s="164"/>
      <c r="C19" s="164"/>
      <c r="D19" s="164"/>
      <c r="E19" s="164"/>
      <c r="F19" s="164"/>
      <c r="G19" s="164"/>
      <c r="H19" s="164"/>
      <c r="I19" s="164"/>
      <c r="J19" s="164"/>
      <c r="K19" s="164"/>
      <c r="L19" s="164"/>
      <c r="M19" s="164"/>
      <c r="N19" s="164"/>
      <c r="O19" s="164"/>
      <c r="P19" s="164"/>
      <c r="Q19" s="164"/>
      <c r="R19" s="164"/>
      <c r="S19" s="164"/>
      <c r="T19" s="164"/>
    </row>
    <row r="20" spans="1:20" ht="14.5" x14ac:dyDescent="0.35">
      <c r="A20" s="164"/>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164"/>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47641-77E9-4D88-9D7C-834FC1F23E35}">
  <dimension ref="A1:T1007"/>
  <sheetViews>
    <sheetView showGridLines="0" view="pageBreakPreview" zoomScale="75" zoomScaleNormal="100" zoomScaleSheetLayoutView="100" workbookViewId="0">
      <selection activeCell="A54" sqref="A54"/>
    </sheetView>
  </sheetViews>
  <sheetFormatPr defaultColWidth="14.453125" defaultRowHeight="15" customHeight="1" x14ac:dyDescent="0.35"/>
  <cols>
    <col min="1" max="1" width="85.81640625" style="382" customWidth="1"/>
    <col min="2" max="3" width="19.1796875" style="382" customWidth="1"/>
    <col min="4" max="20" width="9.1796875" style="382" customWidth="1"/>
    <col min="21" max="16384" width="14.453125" style="382"/>
  </cols>
  <sheetData>
    <row r="1" spans="1:20" ht="15" customHeight="1"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5" customHeight="1" x14ac:dyDescent="0.35">
      <c r="A2" s="163" t="str">
        <f>'15'!A2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5" customHeight="1" x14ac:dyDescent="0.35">
      <c r="A3" s="164"/>
      <c r="B3" s="164"/>
      <c r="C3" s="164"/>
      <c r="D3" s="164"/>
      <c r="E3" s="164"/>
      <c r="F3" s="164"/>
      <c r="G3" s="164"/>
      <c r="H3" s="164"/>
      <c r="I3" s="164"/>
      <c r="J3" s="164"/>
      <c r="K3" s="164"/>
      <c r="L3" s="164"/>
      <c r="M3" s="164"/>
      <c r="N3" s="164"/>
      <c r="O3" s="164"/>
      <c r="P3" s="164"/>
      <c r="Q3" s="164"/>
      <c r="R3" s="164"/>
      <c r="S3" s="164"/>
      <c r="T3" s="164"/>
    </row>
    <row r="4" spans="1:20" ht="15" customHeight="1" x14ac:dyDescent="0.35">
      <c r="A4" s="285" t="s">
        <v>330</v>
      </c>
      <c r="B4" s="164"/>
      <c r="C4" s="164"/>
      <c r="D4" s="164"/>
      <c r="E4" s="164"/>
      <c r="F4" s="164"/>
      <c r="G4" s="164"/>
      <c r="H4" s="164"/>
      <c r="I4" s="164"/>
      <c r="J4" s="164"/>
      <c r="K4" s="164"/>
      <c r="L4" s="164"/>
      <c r="M4" s="164"/>
      <c r="N4" s="164"/>
      <c r="O4" s="164"/>
      <c r="P4" s="164"/>
      <c r="Q4" s="164"/>
      <c r="R4" s="164"/>
      <c r="S4" s="164"/>
      <c r="T4" s="164"/>
    </row>
    <row r="5" spans="1:20" ht="15" customHeight="1" x14ac:dyDescent="0.35">
      <c r="A5" s="285"/>
      <c r="B5" s="164"/>
      <c r="C5" s="412" t="str">
        <f>'16'!C5</f>
        <v>( Amt in Rs.)</v>
      </c>
      <c r="D5" s="164"/>
      <c r="E5" s="164"/>
      <c r="F5" s="164"/>
      <c r="G5" s="164"/>
      <c r="H5" s="164"/>
      <c r="I5" s="164"/>
      <c r="J5" s="164"/>
      <c r="K5" s="164"/>
      <c r="L5" s="164"/>
      <c r="M5" s="164"/>
      <c r="N5" s="164"/>
      <c r="O5" s="164"/>
      <c r="P5" s="164"/>
      <c r="Q5" s="164"/>
      <c r="R5" s="164"/>
      <c r="S5" s="164"/>
      <c r="T5" s="164"/>
    </row>
    <row r="6" spans="1:20" s="388" customFormat="1" ht="46.75" customHeight="1" x14ac:dyDescent="0.35">
      <c r="A6" s="413" t="s">
        <v>3</v>
      </c>
      <c r="B6" s="414" t="str">
        <f>'15'!B6</f>
        <v>As at 
March 31, 2026</v>
      </c>
      <c r="C6" s="414" t="str">
        <f>'15'!C6</f>
        <v>As at 
March 31, 2025</v>
      </c>
      <c r="D6" s="171"/>
      <c r="E6" s="171"/>
      <c r="F6" s="171"/>
      <c r="G6" s="171"/>
      <c r="H6" s="171"/>
      <c r="I6" s="171"/>
      <c r="J6" s="171"/>
      <c r="K6" s="171"/>
      <c r="L6" s="171"/>
      <c r="M6" s="171"/>
      <c r="N6" s="171"/>
      <c r="O6" s="171"/>
      <c r="P6" s="171"/>
      <c r="Q6" s="171"/>
      <c r="R6" s="171"/>
      <c r="S6" s="171"/>
      <c r="T6" s="171"/>
    </row>
    <row r="7" spans="1:20" ht="15" customHeight="1" x14ac:dyDescent="0.35">
      <c r="A7" s="460"/>
      <c r="B7" s="391"/>
      <c r="C7" s="391"/>
      <c r="D7" s="164"/>
      <c r="E7" s="164"/>
      <c r="F7" s="164"/>
      <c r="G7" s="164"/>
      <c r="H7" s="164"/>
      <c r="I7" s="164"/>
      <c r="J7" s="164"/>
      <c r="K7" s="164"/>
      <c r="L7" s="164"/>
      <c r="M7" s="164"/>
      <c r="N7" s="164"/>
      <c r="O7" s="164"/>
      <c r="P7" s="164"/>
      <c r="Q7" s="164"/>
      <c r="R7" s="164"/>
      <c r="S7" s="164"/>
      <c r="T7" s="164"/>
    </row>
    <row r="8" spans="1:20" ht="15" customHeight="1" x14ac:dyDescent="0.35">
      <c r="A8" s="460" t="s">
        <v>331</v>
      </c>
      <c r="B8" s="391"/>
      <c r="C8" s="391"/>
      <c r="D8" s="164"/>
      <c r="E8" s="164"/>
      <c r="F8" s="164"/>
      <c r="G8" s="164"/>
      <c r="H8" s="164"/>
      <c r="I8" s="164"/>
      <c r="J8" s="164"/>
      <c r="K8" s="164"/>
      <c r="L8" s="164"/>
      <c r="M8" s="164"/>
      <c r="N8" s="164"/>
      <c r="O8" s="164"/>
      <c r="P8" s="164"/>
      <c r="Q8" s="164"/>
      <c r="R8" s="164"/>
      <c r="S8" s="164"/>
      <c r="T8" s="164"/>
    </row>
    <row r="9" spans="1:20" ht="15" customHeight="1" x14ac:dyDescent="0.35">
      <c r="A9" s="570" t="s">
        <v>332</v>
      </c>
      <c r="B9" s="422"/>
      <c r="C9" s="422"/>
      <c r="D9" s="164"/>
      <c r="E9" s="164"/>
      <c r="F9" s="164"/>
      <c r="G9" s="164"/>
      <c r="H9" s="164"/>
      <c r="I9" s="164"/>
      <c r="J9" s="164"/>
      <c r="K9" s="164"/>
      <c r="L9" s="164"/>
      <c r="M9" s="164"/>
      <c r="N9" s="164"/>
      <c r="O9" s="164"/>
      <c r="P9" s="164"/>
      <c r="Q9" s="164"/>
      <c r="R9" s="164"/>
      <c r="S9" s="164"/>
      <c r="T9" s="164"/>
    </row>
    <row r="10" spans="1:20" ht="15" customHeight="1" x14ac:dyDescent="0.35">
      <c r="A10" s="570" t="s">
        <v>333</v>
      </c>
      <c r="B10" s="422"/>
      <c r="C10" s="422"/>
      <c r="D10" s="164"/>
      <c r="E10" s="164"/>
      <c r="F10" s="164"/>
      <c r="G10" s="164"/>
      <c r="H10" s="164"/>
      <c r="I10" s="164"/>
      <c r="J10" s="164"/>
      <c r="K10" s="164"/>
      <c r="L10" s="164"/>
      <c r="M10" s="164"/>
      <c r="N10" s="164"/>
      <c r="O10" s="164"/>
      <c r="P10" s="164"/>
      <c r="Q10" s="164"/>
      <c r="R10" s="164"/>
      <c r="S10" s="164"/>
      <c r="T10" s="164"/>
    </row>
    <row r="11" spans="1:20" ht="15" customHeight="1" x14ac:dyDescent="0.35">
      <c r="A11" s="570" t="s">
        <v>334</v>
      </c>
      <c r="B11" s="422"/>
      <c r="C11" s="422"/>
      <c r="D11" s="164"/>
      <c r="E11" s="164"/>
      <c r="F11" s="164"/>
      <c r="G11" s="164"/>
      <c r="H11" s="164"/>
      <c r="I11" s="164"/>
      <c r="J11" s="164"/>
      <c r="K11" s="164"/>
      <c r="L11" s="164"/>
      <c r="M11" s="164"/>
      <c r="N11" s="164"/>
      <c r="O11" s="164"/>
      <c r="P11" s="164"/>
      <c r="Q11" s="164"/>
      <c r="R11" s="164"/>
      <c r="S11" s="164"/>
      <c r="T11" s="164"/>
    </row>
    <row r="12" spans="1:20" ht="15" customHeight="1" x14ac:dyDescent="0.35">
      <c r="A12" s="570"/>
      <c r="B12" s="422"/>
      <c r="C12" s="422"/>
      <c r="D12" s="164"/>
      <c r="E12" s="164"/>
      <c r="F12" s="164"/>
      <c r="G12" s="164"/>
      <c r="H12" s="164"/>
      <c r="I12" s="164"/>
      <c r="J12" s="164"/>
      <c r="K12" s="164"/>
      <c r="L12" s="164"/>
      <c r="M12" s="164"/>
      <c r="N12" s="164"/>
      <c r="O12" s="164"/>
      <c r="P12" s="164"/>
      <c r="Q12" s="164"/>
      <c r="R12" s="164"/>
      <c r="S12" s="164"/>
      <c r="T12" s="164"/>
    </row>
    <row r="13" spans="1:20" ht="15" customHeight="1" x14ac:dyDescent="0.35">
      <c r="A13" s="571" t="s">
        <v>335</v>
      </c>
      <c r="B13" s="422"/>
      <c r="C13" s="422"/>
      <c r="D13" s="164"/>
      <c r="E13" s="164"/>
      <c r="F13" s="164"/>
      <c r="G13" s="164"/>
      <c r="H13" s="164"/>
      <c r="I13" s="164"/>
      <c r="J13" s="164"/>
      <c r="K13" s="164"/>
      <c r="L13" s="164"/>
      <c r="M13" s="164"/>
      <c r="N13" s="164"/>
      <c r="O13" s="164"/>
      <c r="P13" s="164"/>
      <c r="Q13" s="164"/>
      <c r="R13" s="164"/>
      <c r="S13" s="164"/>
      <c r="T13" s="164"/>
    </row>
    <row r="14" spans="1:20" ht="15" customHeight="1" x14ac:dyDescent="0.35">
      <c r="A14" s="570" t="s">
        <v>336</v>
      </c>
      <c r="B14" s="422"/>
      <c r="C14" s="422"/>
      <c r="D14" s="164"/>
      <c r="E14" s="164"/>
      <c r="F14" s="164"/>
      <c r="G14" s="164"/>
      <c r="H14" s="164"/>
      <c r="I14" s="164"/>
      <c r="J14" s="164"/>
      <c r="K14" s="164"/>
      <c r="L14" s="164"/>
      <c r="M14" s="164"/>
      <c r="N14" s="164"/>
      <c r="O14" s="164"/>
      <c r="P14" s="164"/>
      <c r="Q14" s="164"/>
      <c r="R14" s="164"/>
      <c r="S14" s="164"/>
      <c r="T14" s="164"/>
    </row>
    <row r="15" spans="1:20" ht="15" customHeight="1" x14ac:dyDescent="0.35">
      <c r="A15" s="570"/>
      <c r="B15" s="422"/>
      <c r="C15" s="422"/>
      <c r="D15" s="164"/>
      <c r="E15" s="164"/>
      <c r="F15" s="164"/>
      <c r="G15" s="164"/>
      <c r="H15" s="164"/>
      <c r="I15" s="164"/>
      <c r="J15" s="164"/>
      <c r="K15" s="164"/>
      <c r="L15" s="164"/>
      <c r="M15" s="164"/>
      <c r="N15" s="164"/>
      <c r="O15" s="164"/>
      <c r="P15" s="164"/>
      <c r="Q15" s="164"/>
      <c r="R15" s="164"/>
      <c r="S15" s="164"/>
      <c r="T15" s="164"/>
    </row>
    <row r="16" spans="1:20" ht="14.5" x14ac:dyDescent="0.35">
      <c r="A16" s="460" t="s">
        <v>337</v>
      </c>
      <c r="B16" s="422"/>
      <c r="C16" s="422"/>
      <c r="D16" s="164"/>
      <c r="E16" s="164"/>
      <c r="F16" s="164"/>
      <c r="G16" s="164"/>
      <c r="H16" s="164"/>
      <c r="I16" s="164"/>
      <c r="J16" s="164"/>
      <c r="K16" s="164"/>
      <c r="L16" s="164"/>
      <c r="M16" s="164"/>
      <c r="N16" s="164"/>
      <c r="O16" s="164"/>
      <c r="P16" s="164"/>
      <c r="Q16" s="164"/>
      <c r="R16" s="164"/>
      <c r="S16" s="164"/>
      <c r="T16" s="164"/>
    </row>
    <row r="17" spans="1:20" ht="14.5" x14ac:dyDescent="0.35">
      <c r="A17" s="460" t="s">
        <v>338</v>
      </c>
      <c r="B17" s="422"/>
      <c r="C17" s="422"/>
      <c r="D17" s="164"/>
      <c r="E17" s="164"/>
      <c r="F17" s="164"/>
      <c r="G17" s="164"/>
      <c r="H17" s="164"/>
      <c r="I17" s="164"/>
      <c r="J17" s="164"/>
      <c r="K17" s="164"/>
      <c r="L17" s="164"/>
      <c r="M17" s="164"/>
      <c r="N17" s="164"/>
      <c r="O17" s="164"/>
      <c r="P17" s="164"/>
      <c r="Q17" s="164"/>
      <c r="R17" s="164"/>
      <c r="S17" s="164"/>
      <c r="T17" s="164"/>
    </row>
    <row r="18" spans="1:20" ht="14.5" x14ac:dyDescent="0.35">
      <c r="A18" s="460"/>
      <c r="B18" s="422"/>
      <c r="C18" s="422"/>
      <c r="D18" s="164"/>
      <c r="E18" s="164"/>
      <c r="F18" s="164"/>
      <c r="G18" s="164"/>
      <c r="H18" s="164"/>
      <c r="I18" s="164"/>
      <c r="J18" s="164"/>
      <c r="K18" s="164"/>
      <c r="L18" s="164"/>
      <c r="M18" s="164"/>
      <c r="N18" s="164"/>
      <c r="O18" s="164"/>
      <c r="P18" s="164"/>
      <c r="Q18" s="164"/>
      <c r="R18" s="164"/>
      <c r="S18" s="164"/>
      <c r="T18" s="164"/>
    </row>
    <row r="19" spans="1:20" thickBot="1" x14ac:dyDescent="0.4">
      <c r="A19" s="527" t="str">
        <f>'16'!A13</f>
        <v>Total</v>
      </c>
      <c r="B19" s="528">
        <f>SUM(B9:B17)</f>
        <v>0</v>
      </c>
      <c r="C19" s="528">
        <f>SUM(C10:C17)</f>
        <v>0</v>
      </c>
      <c r="D19" s="164"/>
      <c r="E19" s="164"/>
      <c r="F19" s="164"/>
      <c r="G19" s="164"/>
      <c r="H19" s="164"/>
      <c r="I19" s="164"/>
      <c r="J19" s="164"/>
      <c r="K19" s="164"/>
      <c r="L19" s="164"/>
      <c r="M19" s="164"/>
      <c r="N19" s="164"/>
      <c r="O19" s="164"/>
      <c r="P19" s="164"/>
      <c r="Q19" s="164"/>
      <c r="R19" s="164"/>
      <c r="S19" s="164"/>
      <c r="T19" s="164"/>
    </row>
    <row r="20" spans="1:20" thickTop="1" x14ac:dyDescent="0.35">
      <c r="A20" s="285"/>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285"/>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row r="1003" spans="1:20" ht="14.5" x14ac:dyDescent="0.35">
      <c r="A1003" s="164"/>
      <c r="B1003" s="164"/>
      <c r="C1003" s="164"/>
      <c r="D1003" s="164"/>
      <c r="E1003" s="164"/>
      <c r="F1003" s="164"/>
      <c r="G1003" s="164"/>
      <c r="H1003" s="164"/>
      <c r="I1003" s="164"/>
      <c r="J1003" s="164"/>
      <c r="K1003" s="164"/>
      <c r="L1003" s="164"/>
      <c r="M1003" s="164"/>
      <c r="N1003" s="164"/>
      <c r="O1003" s="164"/>
      <c r="P1003" s="164"/>
      <c r="Q1003" s="164"/>
      <c r="R1003" s="164"/>
      <c r="S1003" s="164"/>
      <c r="T1003" s="164"/>
    </row>
    <row r="1004" spans="1:20" ht="14.5" x14ac:dyDescent="0.35">
      <c r="A1004" s="164"/>
      <c r="B1004" s="164"/>
      <c r="C1004" s="164"/>
      <c r="D1004" s="164"/>
      <c r="E1004" s="164"/>
      <c r="F1004" s="164"/>
      <c r="G1004" s="164"/>
      <c r="H1004" s="164"/>
      <c r="I1004" s="164"/>
      <c r="J1004" s="164"/>
      <c r="K1004" s="164"/>
      <c r="L1004" s="164"/>
      <c r="M1004" s="164"/>
      <c r="N1004" s="164"/>
      <c r="O1004" s="164"/>
      <c r="P1004" s="164"/>
      <c r="Q1004" s="164"/>
      <c r="R1004" s="164"/>
      <c r="S1004" s="164"/>
      <c r="T1004" s="164"/>
    </row>
    <row r="1005" spans="1:20" ht="14.5" x14ac:dyDescent="0.35">
      <c r="A1005" s="164"/>
      <c r="B1005" s="164"/>
      <c r="C1005" s="164"/>
      <c r="D1005" s="164"/>
      <c r="E1005" s="164"/>
      <c r="F1005" s="164"/>
      <c r="G1005" s="164"/>
      <c r="H1005" s="164"/>
      <c r="I1005" s="164"/>
      <c r="J1005" s="164"/>
      <c r="K1005" s="164"/>
      <c r="L1005" s="164"/>
      <c r="M1005" s="164"/>
      <c r="N1005" s="164"/>
      <c r="O1005" s="164"/>
      <c r="P1005" s="164"/>
      <c r="Q1005" s="164"/>
      <c r="R1005" s="164"/>
      <c r="S1005" s="164"/>
      <c r="T1005" s="164"/>
    </row>
    <row r="1006" spans="1:20" ht="14.5" x14ac:dyDescent="0.35">
      <c r="A1006" s="164"/>
      <c r="B1006" s="164"/>
      <c r="C1006" s="164"/>
      <c r="D1006" s="164"/>
      <c r="E1006" s="164"/>
      <c r="F1006" s="164"/>
      <c r="G1006" s="164"/>
      <c r="H1006" s="164"/>
      <c r="I1006" s="164"/>
      <c r="J1006" s="164"/>
      <c r="K1006" s="164"/>
      <c r="L1006" s="164"/>
      <c r="M1006" s="164"/>
      <c r="N1006" s="164"/>
      <c r="O1006" s="164"/>
      <c r="P1006" s="164"/>
      <c r="Q1006" s="164"/>
      <c r="R1006" s="164"/>
      <c r="S1006" s="164"/>
      <c r="T1006" s="164"/>
    </row>
    <row r="1007" spans="1:20" ht="14.5" x14ac:dyDescent="0.35">
      <c r="A1007" s="164"/>
      <c r="B1007" s="164"/>
      <c r="C1007" s="164"/>
      <c r="D1007" s="164"/>
      <c r="E1007" s="164"/>
      <c r="F1007" s="164"/>
      <c r="G1007" s="164"/>
      <c r="H1007" s="164"/>
      <c r="I1007" s="164"/>
      <c r="J1007" s="164"/>
      <c r="K1007" s="164"/>
      <c r="L1007" s="164"/>
      <c r="M1007" s="164"/>
      <c r="N1007" s="164"/>
      <c r="O1007" s="164"/>
      <c r="P1007" s="164"/>
      <c r="Q1007" s="164"/>
      <c r="R1007" s="164"/>
      <c r="S1007" s="164"/>
      <c r="T1007"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17C6-D823-4080-A300-D73CB94EBD44}">
  <dimension ref="A1:T1002"/>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3" width="20.1796875" style="382" customWidth="1"/>
    <col min="4" max="20" width="9.1796875" style="382" customWidth="1"/>
    <col min="21" max="16384" width="14.453125" style="382"/>
  </cols>
  <sheetData>
    <row r="1" spans="1:20" ht="15" customHeight="1" x14ac:dyDescent="0.35">
      <c r="A1" s="163" t="str">
        <f>SOCE!A1</f>
        <v>L&amp;T ELECTROLYSERS LIMITED</v>
      </c>
      <c r="B1" s="164"/>
      <c r="C1" s="164"/>
      <c r="D1" s="164"/>
      <c r="E1" s="164"/>
      <c r="F1" s="164"/>
      <c r="G1" s="164"/>
      <c r="H1" s="164"/>
      <c r="I1" s="164"/>
      <c r="J1" s="164"/>
      <c r="K1" s="164"/>
      <c r="L1" s="164"/>
      <c r="M1" s="164"/>
      <c r="N1" s="164"/>
      <c r="O1" s="164"/>
      <c r="P1" s="164"/>
      <c r="Q1" s="164"/>
      <c r="R1" s="164"/>
      <c r="S1" s="164"/>
      <c r="T1" s="164"/>
    </row>
    <row r="2" spans="1:20" ht="15" customHeight="1" x14ac:dyDescent="0.35">
      <c r="A2" s="163" t="str">
        <f>'15'!A2</f>
        <v>Notes forming part of financial statement</v>
      </c>
      <c r="B2" s="164"/>
      <c r="C2" s="164"/>
      <c r="D2" s="164"/>
      <c r="E2" s="164"/>
      <c r="F2" s="164"/>
      <c r="G2" s="164"/>
      <c r="H2" s="164"/>
      <c r="I2" s="164"/>
      <c r="J2" s="164"/>
      <c r="K2" s="164"/>
      <c r="L2" s="164"/>
      <c r="M2" s="164"/>
      <c r="N2" s="164"/>
      <c r="O2" s="164"/>
      <c r="P2" s="164"/>
      <c r="Q2" s="164"/>
      <c r="R2" s="164"/>
      <c r="S2" s="164"/>
      <c r="T2" s="164"/>
    </row>
    <row r="3" spans="1:20" ht="15" customHeight="1" x14ac:dyDescent="0.35">
      <c r="A3" s="164"/>
      <c r="B3" s="164"/>
      <c r="C3" s="164"/>
      <c r="D3" s="164"/>
      <c r="E3" s="164"/>
      <c r="F3" s="164"/>
      <c r="G3" s="164"/>
      <c r="H3" s="164"/>
      <c r="I3" s="164"/>
      <c r="J3" s="164"/>
      <c r="K3" s="164"/>
      <c r="L3" s="164"/>
      <c r="M3" s="164"/>
      <c r="N3" s="164"/>
      <c r="O3" s="164"/>
      <c r="P3" s="164"/>
      <c r="Q3" s="164"/>
      <c r="R3" s="164"/>
      <c r="S3" s="164"/>
      <c r="T3" s="164"/>
    </row>
    <row r="4" spans="1:20" ht="15" customHeight="1" x14ac:dyDescent="0.35">
      <c r="A4" s="285" t="s">
        <v>339</v>
      </c>
      <c r="B4" s="164"/>
      <c r="C4" s="164"/>
      <c r="D4" s="164"/>
      <c r="E4" s="164"/>
      <c r="F4" s="164"/>
      <c r="G4" s="164"/>
      <c r="H4" s="164"/>
      <c r="I4" s="164"/>
      <c r="J4" s="164"/>
      <c r="K4" s="164"/>
      <c r="L4" s="164"/>
      <c r="M4" s="164"/>
      <c r="N4" s="164"/>
      <c r="O4" s="164"/>
      <c r="P4" s="164"/>
      <c r="Q4" s="164"/>
      <c r="R4" s="164"/>
      <c r="S4" s="164"/>
      <c r="T4" s="164"/>
    </row>
    <row r="5" spans="1:20" ht="15" customHeight="1" x14ac:dyDescent="0.35">
      <c r="A5" s="285"/>
      <c r="B5" s="164"/>
      <c r="C5" s="412" t="str">
        <f>'17'!C5</f>
        <v>( Amt in Rs.)</v>
      </c>
      <c r="D5" s="164"/>
      <c r="E5" s="164"/>
      <c r="F5" s="164"/>
      <c r="G5" s="164"/>
      <c r="H5" s="164"/>
      <c r="I5" s="164"/>
      <c r="J5" s="164"/>
      <c r="K5" s="164"/>
      <c r="L5" s="164"/>
      <c r="M5" s="164"/>
      <c r="N5" s="164"/>
      <c r="O5" s="164"/>
      <c r="P5" s="164"/>
      <c r="Q5" s="164"/>
      <c r="R5" s="164"/>
      <c r="S5" s="164"/>
      <c r="T5" s="164"/>
    </row>
    <row r="6" spans="1:20" s="388" customFormat="1" ht="46.75" customHeight="1" x14ac:dyDescent="0.35">
      <c r="A6" s="413" t="s">
        <v>3</v>
      </c>
      <c r="B6" s="414" t="str">
        <f>'17'!B6</f>
        <v>As at 
March 31, 2026</v>
      </c>
      <c r="C6" s="414" t="str">
        <f>'15'!C6</f>
        <v>As at 
March 31, 2025</v>
      </c>
      <c r="D6" s="171"/>
      <c r="E6" s="171"/>
      <c r="F6" s="171"/>
      <c r="G6" s="171"/>
      <c r="H6" s="171"/>
      <c r="I6" s="171"/>
      <c r="J6" s="171"/>
      <c r="K6" s="171"/>
      <c r="L6" s="171"/>
      <c r="M6" s="171"/>
      <c r="N6" s="171"/>
      <c r="O6" s="171"/>
      <c r="P6" s="171"/>
      <c r="Q6" s="171"/>
      <c r="R6" s="171"/>
      <c r="S6" s="171"/>
      <c r="T6" s="171"/>
    </row>
    <row r="7" spans="1:20" ht="15" customHeight="1" x14ac:dyDescent="0.35">
      <c r="A7" s="460"/>
      <c r="B7" s="391"/>
      <c r="C7" s="391"/>
      <c r="D7" s="164"/>
      <c r="E7" s="164"/>
      <c r="F7" s="164"/>
      <c r="G7" s="164"/>
      <c r="H7" s="164"/>
      <c r="I7" s="164"/>
      <c r="J7" s="164"/>
      <c r="K7" s="164"/>
      <c r="L7" s="164"/>
      <c r="M7" s="164"/>
      <c r="N7" s="164"/>
      <c r="O7" s="164"/>
      <c r="P7" s="164"/>
      <c r="Q7" s="164"/>
      <c r="R7" s="164"/>
      <c r="S7" s="164"/>
      <c r="T7" s="164"/>
    </row>
    <row r="8" spans="1:20" ht="15" customHeight="1" x14ac:dyDescent="0.35">
      <c r="A8" s="460" t="s">
        <v>340</v>
      </c>
      <c r="B8" s="422"/>
      <c r="C8" s="422"/>
      <c r="D8" s="164"/>
      <c r="E8" s="164"/>
      <c r="F8" s="164"/>
      <c r="G8" s="164"/>
      <c r="H8" s="164"/>
      <c r="I8" s="164"/>
      <c r="J8" s="164"/>
      <c r="K8" s="164"/>
      <c r="L8" s="164"/>
      <c r="M8" s="164"/>
      <c r="N8" s="164"/>
      <c r="O8" s="164"/>
      <c r="P8" s="164"/>
      <c r="Q8" s="164"/>
      <c r="R8" s="164"/>
      <c r="S8" s="164"/>
      <c r="T8" s="164"/>
    </row>
    <row r="9" spans="1:20" ht="15" customHeight="1" x14ac:dyDescent="0.35">
      <c r="A9" s="570" t="s">
        <v>341</v>
      </c>
      <c r="B9" s="422"/>
      <c r="C9" s="422"/>
      <c r="D9" s="164"/>
      <c r="E9" s="164"/>
      <c r="F9" s="164"/>
      <c r="G9" s="164"/>
      <c r="H9" s="164"/>
      <c r="I9" s="164"/>
      <c r="J9" s="164"/>
      <c r="K9" s="164"/>
      <c r="L9" s="164"/>
      <c r="M9" s="164"/>
      <c r="N9" s="164"/>
      <c r="O9" s="164"/>
      <c r="P9" s="164"/>
      <c r="Q9" s="164"/>
      <c r="R9" s="164"/>
      <c r="S9" s="164"/>
      <c r="T9" s="164"/>
    </row>
    <row r="10" spans="1:20" ht="15" customHeight="1" x14ac:dyDescent="0.35">
      <c r="A10" s="460" t="s">
        <v>342</v>
      </c>
      <c r="B10" s="422"/>
      <c r="C10" s="422"/>
      <c r="D10" s="164"/>
      <c r="E10" s="164"/>
      <c r="F10" s="164"/>
      <c r="G10" s="164"/>
      <c r="H10" s="164"/>
      <c r="I10" s="164"/>
      <c r="J10" s="164"/>
      <c r="K10" s="164"/>
      <c r="L10" s="164"/>
      <c r="M10" s="164"/>
      <c r="N10" s="164"/>
      <c r="O10" s="164"/>
      <c r="P10" s="164"/>
      <c r="Q10" s="164"/>
      <c r="R10" s="164"/>
      <c r="S10" s="164"/>
      <c r="T10" s="164"/>
    </row>
    <row r="11" spans="1:20" ht="15" customHeight="1" x14ac:dyDescent="0.35">
      <c r="A11" s="460"/>
      <c r="B11" s="422"/>
      <c r="C11" s="422"/>
      <c r="D11" s="164"/>
      <c r="E11" s="164"/>
      <c r="F11" s="164"/>
      <c r="G11" s="164"/>
      <c r="H11" s="164"/>
      <c r="I11" s="164"/>
      <c r="J11" s="164"/>
      <c r="K11" s="164"/>
      <c r="L11" s="164"/>
      <c r="M11" s="164"/>
      <c r="N11" s="164"/>
      <c r="O11" s="164"/>
      <c r="P11" s="164"/>
      <c r="Q11" s="164"/>
      <c r="R11" s="164"/>
      <c r="S11" s="164"/>
      <c r="T11" s="164"/>
    </row>
    <row r="12" spans="1:20" ht="14.5" x14ac:dyDescent="0.35">
      <c r="A12" s="525" t="str">
        <f>'17'!A19</f>
        <v>Total</v>
      </c>
      <c r="B12" s="448">
        <f t="shared" ref="B12" si="0">SUM(B8:B10)</f>
        <v>0</v>
      </c>
      <c r="C12" s="449">
        <f>SUM(C8:C10)</f>
        <v>0</v>
      </c>
      <c r="D12" s="164"/>
      <c r="E12" s="164"/>
      <c r="F12" s="164"/>
      <c r="G12" s="164"/>
      <c r="H12" s="164"/>
      <c r="I12" s="164"/>
      <c r="J12" s="164"/>
      <c r="K12" s="164"/>
      <c r="L12" s="164"/>
      <c r="M12" s="164"/>
      <c r="N12" s="164"/>
      <c r="O12" s="164"/>
      <c r="P12" s="164"/>
      <c r="Q12" s="164"/>
      <c r="R12" s="164"/>
      <c r="S12" s="164"/>
      <c r="T12" s="164"/>
    </row>
    <row r="13" spans="1:20" ht="14.5" x14ac:dyDescent="0.35">
      <c r="A13" s="285"/>
      <c r="B13" s="164"/>
      <c r="C13" s="164"/>
      <c r="D13" s="164"/>
      <c r="E13" s="164"/>
      <c r="F13" s="164"/>
      <c r="G13" s="164"/>
      <c r="H13" s="164"/>
      <c r="I13" s="164"/>
      <c r="J13" s="164"/>
      <c r="K13" s="164"/>
      <c r="L13" s="164"/>
      <c r="M13" s="164"/>
      <c r="N13" s="164"/>
      <c r="O13" s="164"/>
      <c r="P13" s="164"/>
      <c r="Q13" s="164"/>
      <c r="R13" s="164"/>
      <c r="S13" s="164"/>
      <c r="T13" s="164"/>
    </row>
    <row r="14" spans="1:20" ht="14.5" x14ac:dyDescent="0.35">
      <c r="A14" s="164"/>
      <c r="B14" s="399">
        <f>B9-C9</f>
        <v>0</v>
      </c>
      <c r="C14" s="164"/>
      <c r="D14" s="164"/>
      <c r="E14" s="164"/>
      <c r="F14" s="164"/>
      <c r="G14" s="164"/>
      <c r="H14" s="164"/>
      <c r="I14" s="164"/>
      <c r="J14" s="164"/>
      <c r="K14" s="164"/>
      <c r="L14" s="164"/>
      <c r="M14" s="164"/>
      <c r="N14" s="164"/>
      <c r="O14" s="164"/>
      <c r="P14" s="164"/>
      <c r="Q14" s="164"/>
      <c r="R14" s="164"/>
      <c r="S14" s="164"/>
      <c r="T14" s="164"/>
    </row>
    <row r="15" spans="1:20" ht="14.5" x14ac:dyDescent="0.35">
      <c r="A15" s="285"/>
      <c r="B15" s="164"/>
      <c r="C15" s="164"/>
      <c r="D15" s="164"/>
      <c r="E15" s="164"/>
      <c r="F15" s="164"/>
      <c r="G15" s="164"/>
      <c r="H15" s="164"/>
      <c r="I15" s="164"/>
      <c r="J15" s="164"/>
      <c r="K15" s="164"/>
      <c r="L15" s="164"/>
      <c r="M15" s="164"/>
      <c r="N15" s="164"/>
      <c r="O15" s="164"/>
      <c r="P15" s="164"/>
      <c r="Q15" s="164"/>
      <c r="R15" s="164"/>
      <c r="S15" s="164"/>
      <c r="T15" s="164"/>
    </row>
    <row r="16" spans="1:20" ht="14.5" x14ac:dyDescent="0.35">
      <c r="A16" s="164"/>
      <c r="B16" s="164"/>
      <c r="C16" s="164"/>
      <c r="D16" s="164"/>
      <c r="E16" s="164"/>
      <c r="F16" s="164"/>
      <c r="G16" s="164"/>
      <c r="H16" s="164"/>
      <c r="I16" s="164"/>
      <c r="J16" s="164"/>
      <c r="K16" s="164"/>
      <c r="L16" s="164"/>
      <c r="M16" s="164"/>
      <c r="N16" s="164"/>
      <c r="O16" s="164"/>
      <c r="P16" s="164"/>
      <c r="Q16" s="164"/>
      <c r="R16" s="164"/>
      <c r="S16" s="164"/>
      <c r="T16" s="164"/>
    </row>
    <row r="17" spans="1:20" ht="14.5" x14ac:dyDescent="0.35">
      <c r="A17" s="164"/>
      <c r="B17" s="164"/>
      <c r="C17" s="164"/>
      <c r="D17" s="164"/>
      <c r="E17" s="164"/>
      <c r="F17" s="164"/>
      <c r="G17" s="164"/>
      <c r="H17" s="164"/>
      <c r="I17" s="164"/>
      <c r="J17" s="164"/>
      <c r="K17" s="164"/>
      <c r="L17" s="164"/>
      <c r="M17" s="164"/>
      <c r="N17" s="164"/>
      <c r="O17" s="164"/>
      <c r="P17" s="164"/>
      <c r="Q17" s="164"/>
      <c r="R17" s="164"/>
      <c r="S17" s="164"/>
      <c r="T17" s="164"/>
    </row>
    <row r="18" spans="1:20" ht="14.5" x14ac:dyDescent="0.35">
      <c r="A18" s="164"/>
      <c r="B18" s="164"/>
      <c r="C18" s="164"/>
      <c r="D18" s="164"/>
      <c r="E18" s="164"/>
      <c r="F18" s="164"/>
      <c r="G18" s="164"/>
      <c r="H18" s="164"/>
      <c r="I18" s="164"/>
      <c r="J18" s="164"/>
      <c r="K18" s="164"/>
      <c r="L18" s="164"/>
      <c r="M18" s="164"/>
      <c r="N18" s="164"/>
      <c r="O18" s="164"/>
      <c r="P18" s="164"/>
      <c r="Q18" s="164"/>
      <c r="R18" s="164"/>
      <c r="S18" s="164"/>
      <c r="T18" s="164"/>
    </row>
    <row r="19" spans="1:20" ht="14.5" x14ac:dyDescent="0.35">
      <c r="A19" s="164"/>
      <c r="B19" s="164"/>
      <c r="C19" s="164"/>
      <c r="D19" s="164"/>
      <c r="E19" s="164"/>
      <c r="F19" s="164"/>
      <c r="G19" s="164"/>
      <c r="H19" s="164"/>
      <c r="I19" s="164"/>
      <c r="J19" s="164"/>
      <c r="K19" s="164"/>
      <c r="L19" s="164"/>
      <c r="M19" s="164"/>
      <c r="N19" s="164"/>
      <c r="O19" s="164"/>
      <c r="P19" s="164"/>
      <c r="Q19" s="164"/>
      <c r="R19" s="164"/>
      <c r="S19" s="164"/>
      <c r="T19" s="164"/>
    </row>
    <row r="20" spans="1:20" ht="14.5" x14ac:dyDescent="0.35">
      <c r="A20" s="164"/>
      <c r="B20" s="164"/>
      <c r="C20" s="164"/>
      <c r="D20" s="164"/>
      <c r="E20" s="164"/>
      <c r="F20" s="164"/>
      <c r="G20" s="164"/>
      <c r="H20" s="164"/>
      <c r="I20" s="164"/>
      <c r="J20" s="164"/>
      <c r="K20" s="164"/>
      <c r="L20" s="164"/>
      <c r="M20" s="164"/>
      <c r="N20" s="164"/>
      <c r="O20" s="164"/>
      <c r="P20" s="164"/>
      <c r="Q20" s="164"/>
      <c r="R20" s="164"/>
      <c r="S20" s="164"/>
      <c r="T20" s="164"/>
    </row>
    <row r="21" spans="1:20" ht="14.5" x14ac:dyDescent="0.35">
      <c r="A21" s="164"/>
      <c r="B21" s="164"/>
      <c r="C21" s="164"/>
      <c r="D21" s="164"/>
      <c r="E21" s="164"/>
      <c r="F21" s="164"/>
      <c r="G21" s="164"/>
      <c r="H21" s="164"/>
      <c r="I21" s="164"/>
      <c r="J21" s="164"/>
      <c r="K21" s="164"/>
      <c r="L21" s="164"/>
      <c r="M21" s="164"/>
      <c r="N21" s="164"/>
      <c r="O21" s="164"/>
      <c r="P21" s="164"/>
      <c r="Q21" s="164"/>
      <c r="R21" s="164"/>
      <c r="S21" s="164"/>
      <c r="T21" s="164"/>
    </row>
    <row r="22" spans="1:20" ht="14.5" x14ac:dyDescent="0.35">
      <c r="A22" s="164"/>
      <c r="B22" s="164"/>
      <c r="C22" s="164"/>
      <c r="D22" s="164"/>
      <c r="E22" s="164"/>
      <c r="F22" s="164"/>
      <c r="G22" s="164"/>
      <c r="H22" s="164"/>
      <c r="I22" s="164"/>
      <c r="J22" s="164"/>
      <c r="K22" s="164"/>
      <c r="L22" s="164"/>
      <c r="M22" s="164"/>
      <c r="N22" s="164"/>
      <c r="O22" s="164"/>
      <c r="P22" s="164"/>
      <c r="Q22" s="164"/>
      <c r="R22" s="164"/>
      <c r="S22" s="164"/>
      <c r="T22" s="164"/>
    </row>
    <row r="23" spans="1:20" ht="14.5" x14ac:dyDescent="0.35">
      <c r="A23" s="164"/>
      <c r="B23" s="164"/>
      <c r="C23" s="164"/>
      <c r="D23" s="164"/>
      <c r="E23" s="164"/>
      <c r="F23" s="164"/>
      <c r="G23" s="164"/>
      <c r="H23" s="164"/>
      <c r="I23" s="164"/>
      <c r="J23" s="164"/>
      <c r="K23" s="164"/>
      <c r="L23" s="164"/>
      <c r="M23" s="164"/>
      <c r="N23" s="164"/>
      <c r="O23" s="164"/>
      <c r="P23" s="164"/>
      <c r="Q23" s="164"/>
      <c r="R23" s="164"/>
      <c r="S23" s="164"/>
      <c r="T23" s="164"/>
    </row>
    <row r="24" spans="1:20" ht="14.5" x14ac:dyDescent="0.35">
      <c r="A24" s="164"/>
      <c r="B24" s="164"/>
      <c r="C24" s="164"/>
      <c r="D24" s="164"/>
      <c r="E24" s="164"/>
      <c r="F24" s="164"/>
      <c r="G24" s="164"/>
      <c r="H24" s="164"/>
      <c r="I24" s="164"/>
      <c r="J24" s="164"/>
      <c r="K24" s="164"/>
      <c r="L24" s="164"/>
      <c r="M24" s="164"/>
      <c r="N24" s="164"/>
      <c r="O24" s="164"/>
      <c r="P24" s="164"/>
      <c r="Q24" s="164"/>
      <c r="R24" s="164"/>
      <c r="S24" s="164"/>
      <c r="T24" s="164"/>
    </row>
    <row r="25" spans="1:20" ht="14.5" x14ac:dyDescent="0.35">
      <c r="A25" s="164"/>
      <c r="B25" s="164"/>
      <c r="C25" s="164"/>
      <c r="D25" s="164"/>
      <c r="E25" s="164"/>
      <c r="F25" s="164"/>
      <c r="G25" s="164"/>
      <c r="H25" s="164"/>
      <c r="I25" s="164"/>
      <c r="J25" s="164"/>
      <c r="K25" s="164"/>
      <c r="L25" s="164"/>
      <c r="M25" s="164"/>
      <c r="N25" s="164"/>
      <c r="O25" s="164"/>
      <c r="P25" s="164"/>
      <c r="Q25" s="164"/>
      <c r="R25" s="164"/>
      <c r="S25" s="164"/>
      <c r="T25" s="164"/>
    </row>
    <row r="26" spans="1:20" ht="14.5" x14ac:dyDescent="0.35">
      <c r="A26" s="164"/>
      <c r="B26" s="164"/>
      <c r="C26" s="164"/>
      <c r="D26" s="164"/>
      <c r="E26" s="164"/>
      <c r="F26" s="164"/>
      <c r="G26" s="164"/>
      <c r="H26" s="164"/>
      <c r="I26" s="164"/>
      <c r="J26" s="164"/>
      <c r="K26" s="164"/>
      <c r="L26" s="164"/>
      <c r="M26" s="164"/>
      <c r="N26" s="164"/>
      <c r="O26" s="164"/>
      <c r="P26" s="164"/>
      <c r="Q26" s="164"/>
      <c r="R26" s="164"/>
      <c r="S26" s="164"/>
      <c r="T26" s="164"/>
    </row>
    <row r="27" spans="1:20" ht="14.5" x14ac:dyDescent="0.35">
      <c r="A27" s="164"/>
      <c r="B27" s="164"/>
      <c r="C27" s="164"/>
      <c r="D27" s="164"/>
      <c r="E27" s="164"/>
      <c r="F27" s="164"/>
      <c r="G27" s="164"/>
      <c r="H27" s="164"/>
      <c r="I27" s="164"/>
      <c r="J27" s="164"/>
      <c r="K27" s="164"/>
      <c r="L27" s="164"/>
      <c r="M27" s="164"/>
      <c r="N27" s="164"/>
      <c r="O27" s="164"/>
      <c r="P27" s="164"/>
      <c r="Q27" s="164"/>
      <c r="R27" s="164"/>
      <c r="S27" s="164"/>
      <c r="T27" s="164"/>
    </row>
    <row r="28" spans="1:20" ht="14.5" x14ac:dyDescent="0.35">
      <c r="A28" s="164"/>
      <c r="B28" s="164"/>
      <c r="C28" s="164"/>
      <c r="D28" s="164"/>
      <c r="E28" s="164"/>
      <c r="F28" s="164"/>
      <c r="G28" s="164"/>
      <c r="H28" s="164"/>
      <c r="I28" s="164"/>
      <c r="J28" s="164"/>
      <c r="K28" s="164"/>
      <c r="L28" s="164"/>
      <c r="M28" s="164"/>
      <c r="N28" s="164"/>
      <c r="O28" s="164"/>
      <c r="P28" s="164"/>
      <c r="Q28" s="164"/>
      <c r="R28" s="164"/>
      <c r="S28" s="164"/>
      <c r="T28" s="164"/>
    </row>
    <row r="29" spans="1:20" ht="14.5" x14ac:dyDescent="0.35">
      <c r="A29" s="164"/>
      <c r="B29" s="164"/>
      <c r="C29" s="164"/>
      <c r="D29" s="164"/>
      <c r="E29" s="164"/>
      <c r="F29" s="164"/>
      <c r="G29" s="164"/>
      <c r="H29" s="164"/>
      <c r="I29" s="164"/>
      <c r="J29" s="164"/>
      <c r="K29" s="164"/>
      <c r="L29" s="164"/>
      <c r="M29" s="164"/>
      <c r="N29" s="164"/>
      <c r="O29" s="164"/>
      <c r="P29" s="164"/>
      <c r="Q29" s="164"/>
      <c r="R29" s="164"/>
      <c r="S29" s="164"/>
      <c r="T29" s="164"/>
    </row>
    <row r="30" spans="1:20" ht="14.5" x14ac:dyDescent="0.35">
      <c r="A30" s="164"/>
      <c r="B30" s="164"/>
      <c r="C30" s="164"/>
      <c r="D30" s="164"/>
      <c r="E30" s="164"/>
      <c r="F30" s="164"/>
      <c r="G30" s="164"/>
      <c r="H30" s="164"/>
      <c r="I30" s="164"/>
      <c r="J30" s="164"/>
      <c r="K30" s="164"/>
      <c r="L30" s="164"/>
      <c r="M30" s="164"/>
      <c r="N30" s="164"/>
      <c r="O30" s="164"/>
      <c r="P30" s="164"/>
      <c r="Q30" s="164"/>
      <c r="R30" s="164"/>
      <c r="S30" s="164"/>
      <c r="T30" s="164"/>
    </row>
    <row r="31" spans="1:20" ht="14.5" x14ac:dyDescent="0.35">
      <c r="A31" s="164"/>
      <c r="B31" s="164"/>
      <c r="C31" s="164"/>
      <c r="D31" s="164"/>
      <c r="E31" s="164"/>
      <c r="F31" s="164"/>
      <c r="G31" s="164"/>
      <c r="H31" s="164"/>
      <c r="I31" s="164"/>
      <c r="J31" s="164"/>
      <c r="K31" s="164"/>
      <c r="L31" s="164"/>
      <c r="M31" s="164"/>
      <c r="N31" s="164"/>
      <c r="O31" s="164"/>
      <c r="P31" s="164"/>
      <c r="Q31" s="164"/>
      <c r="R31" s="164"/>
      <c r="S31" s="164"/>
      <c r="T31" s="164"/>
    </row>
    <row r="32" spans="1:20" ht="14.5" x14ac:dyDescent="0.35">
      <c r="A32" s="164"/>
      <c r="B32" s="164"/>
      <c r="C32" s="164"/>
      <c r="D32" s="164"/>
      <c r="E32" s="164"/>
      <c r="F32" s="164"/>
      <c r="G32" s="164"/>
      <c r="H32" s="164"/>
      <c r="I32" s="164"/>
      <c r="J32" s="164"/>
      <c r="K32" s="164"/>
      <c r="L32" s="164"/>
      <c r="M32" s="164"/>
      <c r="N32" s="164"/>
      <c r="O32" s="164"/>
      <c r="P32" s="164"/>
      <c r="Q32" s="164"/>
      <c r="R32" s="164"/>
      <c r="S32" s="164"/>
      <c r="T32" s="164"/>
    </row>
    <row r="33" spans="1:20" ht="14.5" x14ac:dyDescent="0.35">
      <c r="A33" s="164"/>
      <c r="B33" s="164"/>
      <c r="C33" s="164"/>
      <c r="D33" s="164"/>
      <c r="E33" s="164"/>
      <c r="F33" s="164"/>
      <c r="G33" s="164"/>
      <c r="H33" s="164"/>
      <c r="I33" s="164"/>
      <c r="J33" s="164"/>
      <c r="K33" s="164"/>
      <c r="L33" s="164"/>
      <c r="M33" s="164"/>
      <c r="N33" s="164"/>
      <c r="O33" s="164"/>
      <c r="P33" s="164"/>
      <c r="Q33" s="164"/>
      <c r="R33" s="164"/>
      <c r="S33" s="164"/>
      <c r="T33" s="164"/>
    </row>
    <row r="34" spans="1:20" ht="14.5" x14ac:dyDescent="0.35">
      <c r="A34" s="164"/>
      <c r="B34" s="164"/>
      <c r="C34" s="164"/>
      <c r="D34" s="164"/>
      <c r="E34" s="164"/>
      <c r="F34" s="164"/>
      <c r="G34" s="164"/>
      <c r="H34" s="164"/>
      <c r="I34" s="164"/>
      <c r="J34" s="164"/>
      <c r="K34" s="164"/>
      <c r="L34" s="164"/>
      <c r="M34" s="164"/>
      <c r="N34" s="164"/>
      <c r="O34" s="164"/>
      <c r="P34" s="164"/>
      <c r="Q34" s="164"/>
      <c r="R34" s="164"/>
      <c r="S34" s="164"/>
      <c r="T34" s="164"/>
    </row>
    <row r="35" spans="1:20" ht="14.5" x14ac:dyDescent="0.35">
      <c r="A35" s="164"/>
      <c r="B35" s="164"/>
      <c r="C35" s="164"/>
      <c r="D35" s="164"/>
      <c r="E35" s="164"/>
      <c r="F35" s="164"/>
      <c r="G35" s="164"/>
      <c r="H35" s="164"/>
      <c r="I35" s="164"/>
      <c r="J35" s="164"/>
      <c r="K35" s="164"/>
      <c r="L35" s="164"/>
      <c r="M35" s="164"/>
      <c r="N35" s="164"/>
      <c r="O35" s="164"/>
      <c r="P35" s="164"/>
      <c r="Q35" s="164"/>
      <c r="R35" s="164"/>
      <c r="S35" s="164"/>
      <c r="T35" s="164"/>
    </row>
    <row r="36" spans="1:20" ht="14.5" x14ac:dyDescent="0.35">
      <c r="A36" s="164"/>
      <c r="B36" s="164"/>
      <c r="C36" s="164"/>
      <c r="D36" s="164"/>
      <c r="E36" s="164"/>
      <c r="F36" s="164"/>
      <c r="G36" s="164"/>
      <c r="H36" s="164"/>
      <c r="I36" s="164"/>
      <c r="J36" s="164"/>
      <c r="K36" s="164"/>
      <c r="L36" s="164"/>
      <c r="M36" s="164"/>
      <c r="N36" s="164"/>
      <c r="O36" s="164"/>
      <c r="P36" s="164"/>
      <c r="Q36" s="164"/>
      <c r="R36" s="164"/>
      <c r="S36" s="164"/>
      <c r="T36" s="164"/>
    </row>
    <row r="37" spans="1:20" ht="14.5" x14ac:dyDescent="0.35">
      <c r="A37" s="164"/>
      <c r="B37" s="164"/>
      <c r="C37" s="164"/>
      <c r="D37" s="164"/>
      <c r="E37" s="164"/>
      <c r="F37" s="164"/>
      <c r="G37" s="164"/>
      <c r="H37" s="164"/>
      <c r="I37" s="164"/>
      <c r="J37" s="164"/>
      <c r="K37" s="164"/>
      <c r="L37" s="164"/>
      <c r="M37" s="164"/>
      <c r="N37" s="164"/>
      <c r="O37" s="164"/>
      <c r="P37" s="164"/>
      <c r="Q37" s="164"/>
      <c r="R37" s="164"/>
      <c r="S37" s="164"/>
      <c r="T37" s="164"/>
    </row>
    <row r="38" spans="1:20" ht="14.5" x14ac:dyDescent="0.35">
      <c r="A38" s="164"/>
      <c r="B38" s="164"/>
      <c r="C38" s="164"/>
      <c r="D38" s="164"/>
      <c r="E38" s="164"/>
      <c r="F38" s="164"/>
      <c r="G38" s="164"/>
      <c r="H38" s="164"/>
      <c r="I38" s="164"/>
      <c r="J38" s="164"/>
      <c r="K38" s="164"/>
      <c r="L38" s="164"/>
      <c r="M38" s="164"/>
      <c r="N38" s="164"/>
      <c r="O38" s="164"/>
      <c r="P38" s="164"/>
      <c r="Q38" s="164"/>
      <c r="R38" s="164"/>
      <c r="S38" s="164"/>
      <c r="T38" s="164"/>
    </row>
    <row r="39" spans="1:20" ht="14.5" x14ac:dyDescent="0.35">
      <c r="A39" s="164"/>
      <c r="B39" s="164"/>
      <c r="C39" s="164"/>
      <c r="D39" s="164"/>
      <c r="E39" s="164"/>
      <c r="F39" s="164"/>
      <c r="G39" s="164"/>
      <c r="H39" s="164"/>
      <c r="I39" s="164"/>
      <c r="J39" s="164"/>
      <c r="K39" s="164"/>
      <c r="L39" s="164"/>
      <c r="M39" s="164"/>
      <c r="N39" s="164"/>
      <c r="O39" s="164"/>
      <c r="P39" s="164"/>
      <c r="Q39" s="164"/>
      <c r="R39" s="164"/>
      <c r="S39" s="164"/>
      <c r="T39" s="164"/>
    </row>
    <row r="40" spans="1:20" ht="14.5" x14ac:dyDescent="0.35">
      <c r="A40" s="164"/>
      <c r="B40" s="164"/>
      <c r="C40" s="164"/>
      <c r="D40" s="164"/>
      <c r="E40" s="164"/>
      <c r="F40" s="164"/>
      <c r="G40" s="164"/>
      <c r="H40" s="164"/>
      <c r="I40" s="164"/>
      <c r="J40" s="164"/>
      <c r="K40" s="164"/>
      <c r="L40" s="164"/>
      <c r="M40" s="164"/>
      <c r="N40" s="164"/>
      <c r="O40" s="164"/>
      <c r="P40" s="164"/>
      <c r="Q40" s="164"/>
      <c r="R40" s="164"/>
      <c r="S40" s="164"/>
      <c r="T40" s="164"/>
    </row>
    <row r="41" spans="1:20" ht="14.5" x14ac:dyDescent="0.35">
      <c r="A41" s="164"/>
      <c r="B41" s="164"/>
      <c r="C41" s="164"/>
      <c r="D41" s="164"/>
      <c r="E41" s="164"/>
      <c r="F41" s="164"/>
      <c r="G41" s="164"/>
      <c r="H41" s="164"/>
      <c r="I41" s="164"/>
      <c r="J41" s="164"/>
      <c r="K41" s="164"/>
      <c r="L41" s="164"/>
      <c r="M41" s="164"/>
      <c r="N41" s="164"/>
      <c r="O41" s="164"/>
      <c r="P41" s="164"/>
      <c r="Q41" s="164"/>
      <c r="R41" s="164"/>
      <c r="S41" s="164"/>
      <c r="T41" s="164"/>
    </row>
    <row r="42" spans="1:20" ht="14.5" x14ac:dyDescent="0.35">
      <c r="A42" s="164"/>
      <c r="B42" s="164"/>
      <c r="C42" s="164"/>
      <c r="D42" s="164"/>
      <c r="E42" s="164"/>
      <c r="F42" s="164"/>
      <c r="G42" s="164"/>
      <c r="H42" s="164"/>
      <c r="I42" s="164"/>
      <c r="J42" s="164"/>
      <c r="K42" s="164"/>
      <c r="L42" s="164"/>
      <c r="M42" s="164"/>
      <c r="N42" s="164"/>
      <c r="O42" s="164"/>
      <c r="P42" s="164"/>
      <c r="Q42" s="164"/>
      <c r="R42" s="164"/>
      <c r="S42" s="164"/>
      <c r="T42" s="164"/>
    </row>
    <row r="43" spans="1:20" ht="14.5" x14ac:dyDescent="0.35">
      <c r="A43" s="164"/>
      <c r="B43" s="164"/>
      <c r="C43" s="164"/>
      <c r="D43" s="164"/>
      <c r="E43" s="164"/>
      <c r="F43" s="164"/>
      <c r="G43" s="164"/>
      <c r="H43" s="164"/>
      <c r="I43" s="164"/>
      <c r="J43" s="164"/>
      <c r="K43" s="164"/>
      <c r="L43" s="164"/>
      <c r="M43" s="164"/>
      <c r="N43" s="164"/>
      <c r="O43" s="164"/>
      <c r="P43" s="164"/>
      <c r="Q43" s="164"/>
      <c r="R43" s="164"/>
      <c r="S43" s="164"/>
      <c r="T43" s="164"/>
    </row>
    <row r="44" spans="1:20" ht="14.5" x14ac:dyDescent="0.35">
      <c r="A44" s="164"/>
      <c r="B44" s="164"/>
      <c r="C44" s="164"/>
      <c r="D44" s="164"/>
      <c r="E44" s="164"/>
      <c r="F44" s="164"/>
      <c r="G44" s="164"/>
      <c r="H44" s="164"/>
      <c r="I44" s="164"/>
      <c r="J44" s="164"/>
      <c r="K44" s="164"/>
      <c r="L44" s="164"/>
      <c r="M44" s="164"/>
      <c r="N44" s="164"/>
      <c r="O44" s="164"/>
      <c r="P44" s="164"/>
      <c r="Q44" s="164"/>
      <c r="R44" s="164"/>
      <c r="S44" s="164"/>
      <c r="T44" s="164"/>
    </row>
    <row r="45" spans="1:20" ht="14.5" x14ac:dyDescent="0.35">
      <c r="A45" s="164"/>
      <c r="B45" s="164"/>
      <c r="C45" s="164"/>
      <c r="D45" s="164"/>
      <c r="E45" s="164"/>
      <c r="F45" s="164"/>
      <c r="G45" s="164"/>
      <c r="H45" s="164"/>
      <c r="I45" s="164"/>
      <c r="J45" s="164"/>
      <c r="K45" s="164"/>
      <c r="L45" s="164"/>
      <c r="M45" s="164"/>
      <c r="N45" s="164"/>
      <c r="O45" s="164"/>
      <c r="P45" s="164"/>
      <c r="Q45" s="164"/>
      <c r="R45" s="164"/>
      <c r="S45" s="164"/>
      <c r="T45" s="164"/>
    </row>
    <row r="46" spans="1:20" ht="14.5" x14ac:dyDescent="0.35">
      <c r="A46" s="164"/>
      <c r="B46" s="164"/>
      <c r="C46" s="164"/>
      <c r="D46" s="164"/>
      <c r="E46" s="164"/>
      <c r="F46" s="164"/>
      <c r="G46" s="164"/>
      <c r="H46" s="164"/>
      <c r="I46" s="164"/>
      <c r="J46" s="164"/>
      <c r="K46" s="164"/>
      <c r="L46" s="164"/>
      <c r="M46" s="164"/>
      <c r="N46" s="164"/>
      <c r="O46" s="164"/>
      <c r="P46" s="164"/>
      <c r="Q46" s="164"/>
      <c r="R46" s="164"/>
      <c r="S46" s="164"/>
      <c r="T46" s="164"/>
    </row>
    <row r="47" spans="1:20" ht="14.5" x14ac:dyDescent="0.35">
      <c r="A47" s="164"/>
      <c r="B47" s="164"/>
      <c r="C47" s="164"/>
      <c r="D47" s="164"/>
      <c r="E47" s="164"/>
      <c r="F47" s="164"/>
      <c r="G47" s="164"/>
      <c r="H47" s="164"/>
      <c r="I47" s="164"/>
      <c r="J47" s="164"/>
      <c r="K47" s="164"/>
      <c r="L47" s="164"/>
      <c r="M47" s="164"/>
      <c r="N47" s="164"/>
      <c r="O47" s="164"/>
      <c r="P47" s="164"/>
      <c r="Q47" s="164"/>
      <c r="R47" s="164"/>
      <c r="S47" s="164"/>
      <c r="T47" s="164"/>
    </row>
    <row r="48" spans="1:20" ht="14.5" x14ac:dyDescent="0.35">
      <c r="A48" s="164"/>
      <c r="B48" s="164"/>
      <c r="C48" s="164"/>
      <c r="D48" s="164"/>
      <c r="E48" s="164"/>
      <c r="F48" s="164"/>
      <c r="G48" s="164"/>
      <c r="H48" s="164"/>
      <c r="I48" s="164"/>
      <c r="J48" s="164"/>
      <c r="K48" s="164"/>
      <c r="L48" s="164"/>
      <c r="M48" s="164"/>
      <c r="N48" s="164"/>
      <c r="O48" s="164"/>
      <c r="P48" s="164"/>
      <c r="Q48" s="164"/>
      <c r="R48" s="164"/>
      <c r="S48" s="164"/>
      <c r="T48" s="164"/>
    </row>
    <row r="49" spans="1:20" ht="14.5" x14ac:dyDescent="0.35">
      <c r="A49" s="164"/>
      <c r="B49" s="164"/>
      <c r="C49" s="164"/>
      <c r="D49" s="164"/>
      <c r="E49" s="164"/>
      <c r="F49" s="164"/>
      <c r="G49" s="164"/>
      <c r="H49" s="164"/>
      <c r="I49" s="164"/>
      <c r="J49" s="164"/>
      <c r="K49" s="164"/>
      <c r="L49" s="164"/>
      <c r="M49" s="164"/>
      <c r="N49" s="164"/>
      <c r="O49" s="164"/>
      <c r="P49" s="164"/>
      <c r="Q49" s="164"/>
      <c r="R49" s="164"/>
      <c r="S49" s="164"/>
      <c r="T49" s="164"/>
    </row>
    <row r="50" spans="1:20" ht="14.5" x14ac:dyDescent="0.35">
      <c r="A50" s="164"/>
      <c r="B50" s="164"/>
      <c r="C50" s="164"/>
      <c r="D50" s="164"/>
      <c r="E50" s="164"/>
      <c r="F50" s="164"/>
      <c r="G50" s="164"/>
      <c r="H50" s="164"/>
      <c r="I50" s="164"/>
      <c r="J50" s="164"/>
      <c r="K50" s="164"/>
      <c r="L50" s="164"/>
      <c r="M50" s="164"/>
      <c r="N50" s="164"/>
      <c r="O50" s="164"/>
      <c r="P50" s="164"/>
      <c r="Q50" s="164"/>
      <c r="R50" s="164"/>
      <c r="S50" s="164"/>
      <c r="T50" s="164"/>
    </row>
    <row r="51" spans="1:20" ht="14.5" x14ac:dyDescent="0.35">
      <c r="A51" s="164"/>
      <c r="B51" s="164"/>
      <c r="C51" s="164"/>
      <c r="D51" s="164"/>
      <c r="E51" s="164"/>
      <c r="F51" s="164"/>
      <c r="G51" s="164"/>
      <c r="H51" s="164"/>
      <c r="I51" s="164"/>
      <c r="J51" s="164"/>
      <c r="K51" s="164"/>
      <c r="L51" s="164"/>
      <c r="M51" s="164"/>
      <c r="N51" s="164"/>
      <c r="O51" s="164"/>
      <c r="P51" s="164"/>
      <c r="Q51" s="164"/>
      <c r="R51" s="164"/>
      <c r="S51" s="164"/>
      <c r="T51" s="164"/>
    </row>
    <row r="52" spans="1:20" ht="14.5" x14ac:dyDescent="0.35">
      <c r="A52" s="164"/>
      <c r="B52" s="164"/>
      <c r="C52" s="164"/>
      <c r="D52" s="164"/>
      <c r="E52" s="164"/>
      <c r="F52" s="164"/>
      <c r="G52" s="164"/>
      <c r="H52" s="164"/>
      <c r="I52" s="164"/>
      <c r="J52" s="164"/>
      <c r="K52" s="164"/>
      <c r="L52" s="164"/>
      <c r="M52" s="164"/>
      <c r="N52" s="164"/>
      <c r="O52" s="164"/>
      <c r="P52" s="164"/>
      <c r="Q52" s="164"/>
      <c r="R52" s="164"/>
      <c r="S52" s="164"/>
      <c r="T52" s="164"/>
    </row>
    <row r="53" spans="1:20" ht="14.5" x14ac:dyDescent="0.35">
      <c r="A53" s="164"/>
      <c r="B53" s="164"/>
      <c r="C53" s="164"/>
      <c r="D53" s="164"/>
      <c r="E53" s="164"/>
      <c r="F53" s="164"/>
      <c r="G53" s="164"/>
      <c r="H53" s="164"/>
      <c r="I53" s="164"/>
      <c r="J53" s="164"/>
      <c r="K53" s="164"/>
      <c r="L53" s="164"/>
      <c r="M53" s="164"/>
      <c r="N53" s="164"/>
      <c r="O53" s="164"/>
      <c r="P53" s="164"/>
      <c r="Q53" s="164"/>
      <c r="R53" s="164"/>
      <c r="S53" s="164"/>
      <c r="T53" s="164"/>
    </row>
    <row r="54" spans="1:20" ht="14.5" x14ac:dyDescent="0.35">
      <c r="A54" s="164"/>
      <c r="B54" s="164"/>
      <c r="C54" s="164"/>
      <c r="D54" s="164"/>
      <c r="E54" s="164"/>
      <c r="F54" s="164"/>
      <c r="G54" s="164"/>
      <c r="H54" s="164"/>
      <c r="I54" s="164"/>
      <c r="J54" s="164"/>
      <c r="K54" s="164"/>
      <c r="L54" s="164"/>
      <c r="M54" s="164"/>
      <c r="N54" s="164"/>
      <c r="O54" s="164"/>
      <c r="P54" s="164"/>
      <c r="Q54" s="164"/>
      <c r="R54" s="164"/>
      <c r="S54" s="164"/>
      <c r="T54" s="164"/>
    </row>
    <row r="55" spans="1:20" ht="14.5" x14ac:dyDescent="0.35">
      <c r="A55" s="164"/>
      <c r="B55" s="164"/>
      <c r="C55" s="164"/>
      <c r="D55" s="164"/>
      <c r="E55" s="164"/>
      <c r="F55" s="164"/>
      <c r="G55" s="164"/>
      <c r="H55" s="164"/>
      <c r="I55" s="164"/>
      <c r="J55" s="164"/>
      <c r="K55" s="164"/>
      <c r="L55" s="164"/>
      <c r="M55" s="164"/>
      <c r="N55" s="164"/>
      <c r="O55" s="164"/>
      <c r="P55" s="164"/>
      <c r="Q55" s="164"/>
      <c r="R55" s="164"/>
      <c r="S55" s="164"/>
      <c r="T55" s="164"/>
    </row>
    <row r="56" spans="1:20" ht="14.5" x14ac:dyDescent="0.35">
      <c r="A56" s="164"/>
      <c r="B56" s="164"/>
      <c r="C56" s="164"/>
      <c r="D56" s="164"/>
      <c r="E56" s="164"/>
      <c r="F56" s="164"/>
      <c r="G56" s="164"/>
      <c r="H56" s="164"/>
      <c r="I56" s="164"/>
      <c r="J56" s="164"/>
      <c r="K56" s="164"/>
      <c r="L56" s="164"/>
      <c r="M56" s="164"/>
      <c r="N56" s="164"/>
      <c r="O56" s="164"/>
      <c r="P56" s="164"/>
      <c r="Q56" s="164"/>
      <c r="R56" s="164"/>
      <c r="S56" s="164"/>
      <c r="T56" s="164"/>
    </row>
    <row r="57" spans="1:20" ht="14.5" x14ac:dyDescent="0.35">
      <c r="A57" s="164"/>
      <c r="B57" s="164"/>
      <c r="C57" s="164"/>
      <c r="D57" s="164"/>
      <c r="E57" s="164"/>
      <c r="F57" s="164"/>
      <c r="G57" s="164"/>
      <c r="H57" s="164"/>
      <c r="I57" s="164"/>
      <c r="J57" s="164"/>
      <c r="K57" s="164"/>
      <c r="L57" s="164"/>
      <c r="M57" s="164"/>
      <c r="N57" s="164"/>
      <c r="O57" s="164"/>
      <c r="P57" s="164"/>
      <c r="Q57" s="164"/>
      <c r="R57" s="164"/>
      <c r="S57" s="164"/>
      <c r="T57" s="164"/>
    </row>
    <row r="58" spans="1:20" ht="14.5" x14ac:dyDescent="0.35">
      <c r="A58" s="164"/>
      <c r="B58" s="164"/>
      <c r="C58" s="164"/>
      <c r="D58" s="164"/>
      <c r="E58" s="164"/>
      <c r="F58" s="164"/>
      <c r="G58" s="164"/>
      <c r="H58" s="164"/>
      <c r="I58" s="164"/>
      <c r="J58" s="164"/>
      <c r="K58" s="164"/>
      <c r="L58" s="164"/>
      <c r="M58" s="164"/>
      <c r="N58" s="164"/>
      <c r="O58" s="164"/>
      <c r="P58" s="164"/>
      <c r="Q58" s="164"/>
      <c r="R58" s="164"/>
      <c r="S58" s="164"/>
      <c r="T58" s="164"/>
    </row>
    <row r="59" spans="1:20" ht="14.5" x14ac:dyDescent="0.35">
      <c r="A59" s="164"/>
      <c r="B59" s="164"/>
      <c r="C59" s="164"/>
      <c r="D59" s="164"/>
      <c r="E59" s="164"/>
      <c r="F59" s="164"/>
      <c r="G59" s="164"/>
      <c r="H59" s="164"/>
      <c r="I59" s="164"/>
      <c r="J59" s="164"/>
      <c r="K59" s="164"/>
      <c r="L59" s="164"/>
      <c r="M59" s="164"/>
      <c r="N59" s="164"/>
      <c r="O59" s="164"/>
      <c r="P59" s="164"/>
      <c r="Q59" s="164"/>
      <c r="R59" s="164"/>
      <c r="S59" s="164"/>
      <c r="T59" s="164"/>
    </row>
    <row r="60" spans="1:20" ht="14.5" x14ac:dyDescent="0.35">
      <c r="A60" s="164"/>
      <c r="B60" s="164"/>
      <c r="C60" s="164"/>
      <c r="D60" s="164"/>
      <c r="E60" s="164"/>
      <c r="F60" s="164"/>
      <c r="G60" s="164"/>
      <c r="H60" s="164"/>
      <c r="I60" s="164"/>
      <c r="J60" s="164"/>
      <c r="K60" s="164"/>
      <c r="L60" s="164"/>
      <c r="M60" s="164"/>
      <c r="N60" s="164"/>
      <c r="O60" s="164"/>
      <c r="P60" s="164"/>
      <c r="Q60" s="164"/>
      <c r="R60" s="164"/>
      <c r="S60" s="164"/>
      <c r="T60" s="164"/>
    </row>
    <row r="61" spans="1:20" ht="14.5" x14ac:dyDescent="0.35">
      <c r="A61" s="164"/>
      <c r="B61" s="164"/>
      <c r="C61" s="164"/>
      <c r="D61" s="164"/>
      <c r="E61" s="164"/>
      <c r="F61" s="164"/>
      <c r="G61" s="164"/>
      <c r="H61" s="164"/>
      <c r="I61" s="164"/>
      <c r="J61" s="164"/>
      <c r="K61" s="164"/>
      <c r="L61" s="164"/>
      <c r="M61" s="164"/>
      <c r="N61" s="164"/>
      <c r="O61" s="164"/>
      <c r="P61" s="164"/>
      <c r="Q61" s="164"/>
      <c r="R61" s="164"/>
      <c r="S61" s="164"/>
      <c r="T61" s="164"/>
    </row>
    <row r="62" spans="1:20" ht="14.5" x14ac:dyDescent="0.35">
      <c r="A62" s="164"/>
      <c r="B62" s="164"/>
      <c r="C62" s="164"/>
      <c r="D62" s="164"/>
      <c r="E62" s="164"/>
      <c r="F62" s="164"/>
      <c r="G62" s="164"/>
      <c r="H62" s="164"/>
      <c r="I62" s="164"/>
      <c r="J62" s="164"/>
      <c r="K62" s="164"/>
      <c r="L62" s="164"/>
      <c r="M62" s="164"/>
      <c r="N62" s="164"/>
      <c r="O62" s="164"/>
      <c r="P62" s="164"/>
      <c r="Q62" s="164"/>
      <c r="R62" s="164"/>
      <c r="S62" s="164"/>
      <c r="T62" s="164"/>
    </row>
    <row r="63" spans="1:20" ht="14.5" x14ac:dyDescent="0.35">
      <c r="A63" s="164"/>
      <c r="B63" s="164"/>
      <c r="C63" s="164"/>
      <c r="D63" s="164"/>
      <c r="E63" s="164"/>
      <c r="F63" s="164"/>
      <c r="G63" s="164"/>
      <c r="H63" s="164"/>
      <c r="I63" s="164"/>
      <c r="J63" s="164"/>
      <c r="K63" s="164"/>
      <c r="L63" s="164"/>
      <c r="M63" s="164"/>
      <c r="N63" s="164"/>
      <c r="O63" s="164"/>
      <c r="P63" s="164"/>
      <c r="Q63" s="164"/>
      <c r="R63" s="164"/>
      <c r="S63" s="164"/>
      <c r="T63" s="164"/>
    </row>
    <row r="64" spans="1:20" ht="14.5" x14ac:dyDescent="0.35">
      <c r="A64" s="164"/>
      <c r="B64" s="164"/>
      <c r="C64" s="164"/>
      <c r="D64" s="164"/>
      <c r="E64" s="164"/>
      <c r="F64" s="164"/>
      <c r="G64" s="164"/>
      <c r="H64" s="164"/>
      <c r="I64" s="164"/>
      <c r="J64" s="164"/>
      <c r="K64" s="164"/>
      <c r="L64" s="164"/>
      <c r="M64" s="164"/>
      <c r="N64" s="164"/>
      <c r="O64" s="164"/>
      <c r="P64" s="164"/>
      <c r="Q64" s="164"/>
      <c r="R64" s="164"/>
      <c r="S64" s="164"/>
      <c r="T64" s="164"/>
    </row>
    <row r="65" spans="1:20" ht="14.5" x14ac:dyDescent="0.35">
      <c r="A65" s="164"/>
      <c r="B65" s="164"/>
      <c r="C65" s="164"/>
      <c r="D65" s="164"/>
      <c r="E65" s="164"/>
      <c r="F65" s="164"/>
      <c r="G65" s="164"/>
      <c r="H65" s="164"/>
      <c r="I65" s="164"/>
      <c r="J65" s="164"/>
      <c r="K65" s="164"/>
      <c r="L65" s="164"/>
      <c r="M65" s="164"/>
      <c r="N65" s="164"/>
      <c r="O65" s="164"/>
      <c r="P65" s="164"/>
      <c r="Q65" s="164"/>
      <c r="R65" s="164"/>
      <c r="S65" s="164"/>
      <c r="T65" s="164"/>
    </row>
    <row r="66" spans="1:20" ht="14.5" x14ac:dyDescent="0.35">
      <c r="A66" s="164"/>
      <c r="B66" s="164"/>
      <c r="C66" s="164"/>
      <c r="D66" s="164"/>
      <c r="E66" s="164"/>
      <c r="F66" s="164"/>
      <c r="G66" s="164"/>
      <c r="H66" s="164"/>
      <c r="I66" s="164"/>
      <c r="J66" s="164"/>
      <c r="K66" s="164"/>
      <c r="L66" s="164"/>
      <c r="M66" s="164"/>
      <c r="N66" s="164"/>
      <c r="O66" s="164"/>
      <c r="P66" s="164"/>
      <c r="Q66" s="164"/>
      <c r="R66" s="164"/>
      <c r="S66" s="164"/>
      <c r="T66" s="164"/>
    </row>
    <row r="67" spans="1:20" ht="14.5" x14ac:dyDescent="0.35">
      <c r="A67" s="164"/>
      <c r="B67" s="164"/>
      <c r="C67" s="164"/>
      <c r="D67" s="164"/>
      <c r="E67" s="164"/>
      <c r="F67" s="164"/>
      <c r="G67" s="164"/>
      <c r="H67" s="164"/>
      <c r="I67" s="164"/>
      <c r="J67" s="164"/>
      <c r="K67" s="164"/>
      <c r="L67" s="164"/>
      <c r="M67" s="164"/>
      <c r="N67" s="164"/>
      <c r="O67" s="164"/>
      <c r="P67" s="164"/>
      <c r="Q67" s="164"/>
      <c r="R67" s="164"/>
      <c r="S67" s="164"/>
      <c r="T67" s="164"/>
    </row>
    <row r="68" spans="1:20" ht="14.5" x14ac:dyDescent="0.35">
      <c r="A68" s="164"/>
      <c r="B68" s="164"/>
      <c r="C68" s="164"/>
      <c r="D68" s="164"/>
      <c r="E68" s="164"/>
      <c r="F68" s="164"/>
      <c r="G68" s="164"/>
      <c r="H68" s="164"/>
      <c r="I68" s="164"/>
      <c r="J68" s="164"/>
      <c r="K68" s="164"/>
      <c r="L68" s="164"/>
      <c r="M68" s="164"/>
      <c r="N68" s="164"/>
      <c r="O68" s="164"/>
      <c r="P68" s="164"/>
      <c r="Q68" s="164"/>
      <c r="R68" s="164"/>
      <c r="S68" s="164"/>
      <c r="T68" s="164"/>
    </row>
    <row r="69" spans="1:20" ht="14.5" x14ac:dyDescent="0.35">
      <c r="A69" s="164"/>
      <c r="B69" s="164"/>
      <c r="C69" s="164"/>
      <c r="D69" s="164"/>
      <c r="E69" s="164"/>
      <c r="F69" s="164"/>
      <c r="G69" s="164"/>
      <c r="H69" s="164"/>
      <c r="I69" s="164"/>
      <c r="J69" s="164"/>
      <c r="K69" s="164"/>
      <c r="L69" s="164"/>
      <c r="M69" s="164"/>
      <c r="N69" s="164"/>
      <c r="O69" s="164"/>
      <c r="P69" s="164"/>
      <c r="Q69" s="164"/>
      <c r="R69" s="164"/>
      <c r="S69" s="164"/>
      <c r="T69" s="164"/>
    </row>
    <row r="70" spans="1:20" ht="14.5" x14ac:dyDescent="0.35">
      <c r="A70" s="164"/>
      <c r="B70" s="164"/>
      <c r="C70" s="164"/>
      <c r="D70" s="164"/>
      <c r="E70" s="164"/>
      <c r="F70" s="164"/>
      <c r="G70" s="164"/>
      <c r="H70" s="164"/>
      <c r="I70" s="164"/>
      <c r="J70" s="164"/>
      <c r="K70" s="164"/>
      <c r="L70" s="164"/>
      <c r="M70" s="164"/>
      <c r="N70" s="164"/>
      <c r="O70" s="164"/>
      <c r="P70" s="164"/>
      <c r="Q70" s="164"/>
      <c r="R70" s="164"/>
      <c r="S70" s="164"/>
      <c r="T70" s="164"/>
    </row>
    <row r="71" spans="1:20" ht="14.5" x14ac:dyDescent="0.35">
      <c r="A71" s="164"/>
      <c r="B71" s="164"/>
      <c r="C71" s="164"/>
      <c r="D71" s="164"/>
      <c r="E71" s="164"/>
      <c r="F71" s="164"/>
      <c r="G71" s="164"/>
      <c r="H71" s="164"/>
      <c r="I71" s="164"/>
      <c r="J71" s="164"/>
      <c r="K71" s="164"/>
      <c r="L71" s="164"/>
      <c r="M71" s="164"/>
      <c r="N71" s="164"/>
      <c r="O71" s="164"/>
      <c r="P71" s="164"/>
      <c r="Q71" s="164"/>
      <c r="R71" s="164"/>
      <c r="S71" s="164"/>
      <c r="T71" s="164"/>
    </row>
    <row r="72" spans="1:20" ht="14.5" x14ac:dyDescent="0.35">
      <c r="A72" s="164"/>
      <c r="B72" s="164"/>
      <c r="C72" s="164"/>
      <c r="D72" s="164"/>
      <c r="E72" s="164"/>
      <c r="F72" s="164"/>
      <c r="G72" s="164"/>
      <c r="H72" s="164"/>
      <c r="I72" s="164"/>
      <c r="J72" s="164"/>
      <c r="K72" s="164"/>
      <c r="L72" s="164"/>
      <c r="M72" s="164"/>
      <c r="N72" s="164"/>
      <c r="O72" s="164"/>
      <c r="P72" s="164"/>
      <c r="Q72" s="164"/>
      <c r="R72" s="164"/>
      <c r="S72" s="164"/>
      <c r="T72" s="164"/>
    </row>
    <row r="73" spans="1:20" ht="14.5" x14ac:dyDescent="0.35">
      <c r="A73" s="164"/>
      <c r="B73" s="164"/>
      <c r="C73" s="164"/>
      <c r="D73" s="164"/>
      <c r="E73" s="164"/>
      <c r="F73" s="164"/>
      <c r="G73" s="164"/>
      <c r="H73" s="164"/>
      <c r="I73" s="164"/>
      <c r="J73" s="164"/>
      <c r="K73" s="164"/>
      <c r="L73" s="164"/>
      <c r="M73" s="164"/>
      <c r="N73" s="164"/>
      <c r="O73" s="164"/>
      <c r="P73" s="164"/>
      <c r="Q73" s="164"/>
      <c r="R73" s="164"/>
      <c r="S73" s="164"/>
      <c r="T73" s="164"/>
    </row>
    <row r="74" spans="1:20" ht="14.5" x14ac:dyDescent="0.35">
      <c r="A74" s="164"/>
      <c r="B74" s="164"/>
      <c r="C74" s="164"/>
      <c r="D74" s="164"/>
      <c r="E74" s="164"/>
      <c r="F74" s="164"/>
      <c r="G74" s="164"/>
      <c r="H74" s="164"/>
      <c r="I74" s="164"/>
      <c r="J74" s="164"/>
      <c r="K74" s="164"/>
      <c r="L74" s="164"/>
      <c r="M74" s="164"/>
      <c r="N74" s="164"/>
      <c r="O74" s="164"/>
      <c r="P74" s="164"/>
      <c r="Q74" s="164"/>
      <c r="R74" s="164"/>
      <c r="S74" s="164"/>
      <c r="T74" s="164"/>
    </row>
    <row r="75" spans="1:20" ht="14.5" x14ac:dyDescent="0.35">
      <c r="A75" s="164"/>
      <c r="B75" s="164"/>
      <c r="C75" s="164"/>
      <c r="D75" s="164"/>
      <c r="E75" s="164"/>
      <c r="F75" s="164"/>
      <c r="G75" s="164"/>
      <c r="H75" s="164"/>
      <c r="I75" s="164"/>
      <c r="J75" s="164"/>
      <c r="K75" s="164"/>
      <c r="L75" s="164"/>
      <c r="M75" s="164"/>
      <c r="N75" s="164"/>
      <c r="O75" s="164"/>
      <c r="P75" s="164"/>
      <c r="Q75" s="164"/>
      <c r="R75" s="164"/>
      <c r="S75" s="164"/>
      <c r="T75" s="164"/>
    </row>
    <row r="76" spans="1:20" ht="14.5" x14ac:dyDescent="0.35">
      <c r="A76" s="164"/>
      <c r="B76" s="164"/>
      <c r="C76" s="164"/>
      <c r="D76" s="164"/>
      <c r="E76" s="164"/>
      <c r="F76" s="164"/>
      <c r="G76" s="164"/>
      <c r="H76" s="164"/>
      <c r="I76" s="164"/>
      <c r="J76" s="164"/>
      <c r="K76" s="164"/>
      <c r="L76" s="164"/>
      <c r="M76" s="164"/>
      <c r="N76" s="164"/>
      <c r="O76" s="164"/>
      <c r="P76" s="164"/>
      <c r="Q76" s="164"/>
      <c r="R76" s="164"/>
      <c r="S76" s="164"/>
      <c r="T76" s="164"/>
    </row>
    <row r="77" spans="1:20" ht="14.5" x14ac:dyDescent="0.35">
      <c r="A77" s="164"/>
      <c r="B77" s="164"/>
      <c r="C77" s="164"/>
      <c r="D77" s="164"/>
      <c r="E77" s="164"/>
      <c r="F77" s="164"/>
      <c r="G77" s="164"/>
      <c r="H77" s="164"/>
      <c r="I77" s="164"/>
      <c r="J77" s="164"/>
      <c r="K77" s="164"/>
      <c r="L77" s="164"/>
      <c r="M77" s="164"/>
      <c r="N77" s="164"/>
      <c r="O77" s="164"/>
      <c r="P77" s="164"/>
      <c r="Q77" s="164"/>
      <c r="R77" s="164"/>
      <c r="S77" s="164"/>
      <c r="T77" s="164"/>
    </row>
    <row r="78" spans="1:20" ht="14.5" x14ac:dyDescent="0.35">
      <c r="A78" s="164"/>
      <c r="B78" s="164"/>
      <c r="C78" s="164"/>
      <c r="D78" s="164"/>
      <c r="E78" s="164"/>
      <c r="F78" s="164"/>
      <c r="G78" s="164"/>
      <c r="H78" s="164"/>
      <c r="I78" s="164"/>
      <c r="J78" s="164"/>
      <c r="K78" s="164"/>
      <c r="L78" s="164"/>
      <c r="M78" s="164"/>
      <c r="N78" s="164"/>
      <c r="O78" s="164"/>
      <c r="P78" s="164"/>
      <c r="Q78" s="164"/>
      <c r="R78" s="164"/>
      <c r="S78" s="164"/>
      <c r="T78" s="164"/>
    </row>
    <row r="79" spans="1:20" ht="14.5" x14ac:dyDescent="0.35">
      <c r="A79" s="164"/>
      <c r="B79" s="164"/>
      <c r="C79" s="164"/>
      <c r="D79" s="164"/>
      <c r="E79" s="164"/>
      <c r="F79" s="164"/>
      <c r="G79" s="164"/>
      <c r="H79" s="164"/>
      <c r="I79" s="164"/>
      <c r="J79" s="164"/>
      <c r="K79" s="164"/>
      <c r="L79" s="164"/>
      <c r="M79" s="164"/>
      <c r="N79" s="164"/>
      <c r="O79" s="164"/>
      <c r="P79" s="164"/>
      <c r="Q79" s="164"/>
      <c r="R79" s="164"/>
      <c r="S79" s="164"/>
      <c r="T79" s="164"/>
    </row>
    <row r="80" spans="1:20" ht="14.5" x14ac:dyDescent="0.35">
      <c r="A80" s="164"/>
      <c r="B80" s="164"/>
      <c r="C80" s="164"/>
      <c r="D80" s="164"/>
      <c r="E80" s="164"/>
      <c r="F80" s="164"/>
      <c r="G80" s="164"/>
      <c r="H80" s="164"/>
      <c r="I80" s="164"/>
      <c r="J80" s="164"/>
      <c r="K80" s="164"/>
      <c r="L80" s="164"/>
      <c r="M80" s="164"/>
      <c r="N80" s="164"/>
      <c r="O80" s="164"/>
      <c r="P80" s="164"/>
      <c r="Q80" s="164"/>
      <c r="R80" s="164"/>
      <c r="S80" s="164"/>
      <c r="T80" s="164"/>
    </row>
    <row r="81" spans="1:20" ht="14.5" x14ac:dyDescent="0.35">
      <c r="A81" s="164"/>
      <c r="B81" s="164"/>
      <c r="C81" s="164"/>
      <c r="D81" s="164"/>
      <c r="E81" s="164"/>
      <c r="F81" s="164"/>
      <c r="G81" s="164"/>
      <c r="H81" s="164"/>
      <c r="I81" s="164"/>
      <c r="J81" s="164"/>
      <c r="K81" s="164"/>
      <c r="L81" s="164"/>
      <c r="M81" s="164"/>
      <c r="N81" s="164"/>
      <c r="O81" s="164"/>
      <c r="P81" s="164"/>
      <c r="Q81" s="164"/>
      <c r="R81" s="164"/>
      <c r="S81" s="164"/>
      <c r="T81" s="164"/>
    </row>
    <row r="82" spans="1:20" ht="14.5" x14ac:dyDescent="0.35">
      <c r="A82" s="164"/>
      <c r="B82" s="164"/>
      <c r="C82" s="164"/>
      <c r="D82" s="164"/>
      <c r="E82" s="164"/>
      <c r="F82" s="164"/>
      <c r="G82" s="164"/>
      <c r="H82" s="164"/>
      <c r="I82" s="164"/>
      <c r="J82" s="164"/>
      <c r="K82" s="164"/>
      <c r="L82" s="164"/>
      <c r="M82" s="164"/>
      <c r="N82" s="164"/>
      <c r="O82" s="164"/>
      <c r="P82" s="164"/>
      <c r="Q82" s="164"/>
      <c r="R82" s="164"/>
      <c r="S82" s="164"/>
      <c r="T82" s="164"/>
    </row>
    <row r="83" spans="1:20" ht="14.5" x14ac:dyDescent="0.35">
      <c r="A83" s="164"/>
      <c r="B83" s="164"/>
      <c r="C83" s="164"/>
      <c r="D83" s="164"/>
      <c r="E83" s="164"/>
      <c r="F83" s="164"/>
      <c r="G83" s="164"/>
      <c r="H83" s="164"/>
      <c r="I83" s="164"/>
      <c r="J83" s="164"/>
      <c r="K83" s="164"/>
      <c r="L83" s="164"/>
      <c r="M83" s="164"/>
      <c r="N83" s="164"/>
      <c r="O83" s="164"/>
      <c r="P83" s="164"/>
      <c r="Q83" s="164"/>
      <c r="R83" s="164"/>
      <c r="S83" s="164"/>
      <c r="T83" s="164"/>
    </row>
    <row r="84" spans="1:20" ht="14.5" x14ac:dyDescent="0.35">
      <c r="A84" s="164"/>
      <c r="B84" s="164"/>
      <c r="C84" s="164"/>
      <c r="D84" s="164"/>
      <c r="E84" s="164"/>
      <c r="F84" s="164"/>
      <c r="G84" s="164"/>
      <c r="H84" s="164"/>
      <c r="I84" s="164"/>
      <c r="J84" s="164"/>
      <c r="K84" s="164"/>
      <c r="L84" s="164"/>
      <c r="M84" s="164"/>
      <c r="N84" s="164"/>
      <c r="O84" s="164"/>
      <c r="P84" s="164"/>
      <c r="Q84" s="164"/>
      <c r="R84" s="164"/>
      <c r="S84" s="164"/>
      <c r="T84" s="164"/>
    </row>
    <row r="85" spans="1:20" ht="14.5" x14ac:dyDescent="0.35">
      <c r="A85" s="164"/>
      <c r="B85" s="164"/>
      <c r="C85" s="164"/>
      <c r="D85" s="164"/>
      <c r="E85" s="164"/>
      <c r="F85" s="164"/>
      <c r="G85" s="164"/>
      <c r="H85" s="164"/>
      <c r="I85" s="164"/>
      <c r="J85" s="164"/>
      <c r="K85" s="164"/>
      <c r="L85" s="164"/>
      <c r="M85" s="164"/>
      <c r="N85" s="164"/>
      <c r="O85" s="164"/>
      <c r="P85" s="164"/>
      <c r="Q85" s="164"/>
      <c r="R85" s="164"/>
      <c r="S85" s="164"/>
      <c r="T85" s="164"/>
    </row>
    <row r="86" spans="1:20" ht="14.5" x14ac:dyDescent="0.35">
      <c r="A86" s="164"/>
      <c r="B86" s="164"/>
      <c r="C86" s="164"/>
      <c r="D86" s="164"/>
      <c r="E86" s="164"/>
      <c r="F86" s="164"/>
      <c r="G86" s="164"/>
      <c r="H86" s="164"/>
      <c r="I86" s="164"/>
      <c r="J86" s="164"/>
      <c r="K86" s="164"/>
      <c r="L86" s="164"/>
      <c r="M86" s="164"/>
      <c r="N86" s="164"/>
      <c r="O86" s="164"/>
      <c r="P86" s="164"/>
      <c r="Q86" s="164"/>
      <c r="R86" s="164"/>
      <c r="S86" s="164"/>
      <c r="T86" s="164"/>
    </row>
    <row r="87" spans="1:20" ht="14.5" x14ac:dyDescent="0.35">
      <c r="A87" s="164"/>
      <c r="B87" s="164"/>
      <c r="C87" s="164"/>
      <c r="D87" s="164"/>
      <c r="E87" s="164"/>
      <c r="F87" s="164"/>
      <c r="G87" s="164"/>
      <c r="H87" s="164"/>
      <c r="I87" s="164"/>
      <c r="J87" s="164"/>
      <c r="K87" s="164"/>
      <c r="L87" s="164"/>
      <c r="M87" s="164"/>
      <c r="N87" s="164"/>
      <c r="O87" s="164"/>
      <c r="P87" s="164"/>
      <c r="Q87" s="164"/>
      <c r="R87" s="164"/>
      <c r="S87" s="164"/>
      <c r="T87" s="164"/>
    </row>
    <row r="88" spans="1:20" ht="14.5" x14ac:dyDescent="0.35">
      <c r="A88" s="164"/>
      <c r="B88" s="164"/>
      <c r="C88" s="164"/>
      <c r="D88" s="164"/>
      <c r="E88" s="164"/>
      <c r="F88" s="164"/>
      <c r="G88" s="164"/>
      <c r="H88" s="164"/>
      <c r="I88" s="164"/>
      <c r="J88" s="164"/>
      <c r="K88" s="164"/>
      <c r="L88" s="164"/>
      <c r="M88" s="164"/>
      <c r="N88" s="164"/>
      <c r="O88" s="164"/>
      <c r="P88" s="164"/>
      <c r="Q88" s="164"/>
      <c r="R88" s="164"/>
      <c r="S88" s="164"/>
      <c r="T88" s="164"/>
    </row>
    <row r="89" spans="1:20" ht="14.5" x14ac:dyDescent="0.35">
      <c r="A89" s="164"/>
      <c r="B89" s="164"/>
      <c r="C89" s="164"/>
      <c r="D89" s="164"/>
      <c r="E89" s="164"/>
      <c r="F89" s="164"/>
      <c r="G89" s="164"/>
      <c r="H89" s="164"/>
      <c r="I89" s="164"/>
      <c r="J89" s="164"/>
      <c r="K89" s="164"/>
      <c r="L89" s="164"/>
      <c r="M89" s="164"/>
      <c r="N89" s="164"/>
      <c r="O89" s="164"/>
      <c r="P89" s="164"/>
      <c r="Q89" s="164"/>
      <c r="R89" s="164"/>
      <c r="S89" s="164"/>
      <c r="T89" s="164"/>
    </row>
    <row r="90" spans="1:20" ht="14.5" x14ac:dyDescent="0.35">
      <c r="A90" s="164"/>
      <c r="B90" s="164"/>
      <c r="C90" s="164"/>
      <c r="D90" s="164"/>
      <c r="E90" s="164"/>
      <c r="F90" s="164"/>
      <c r="G90" s="164"/>
      <c r="H90" s="164"/>
      <c r="I90" s="164"/>
      <c r="J90" s="164"/>
      <c r="K90" s="164"/>
      <c r="L90" s="164"/>
      <c r="M90" s="164"/>
      <c r="N90" s="164"/>
      <c r="O90" s="164"/>
      <c r="P90" s="164"/>
      <c r="Q90" s="164"/>
      <c r="R90" s="164"/>
      <c r="S90" s="164"/>
      <c r="T90" s="164"/>
    </row>
    <row r="91" spans="1:20" ht="14.5" x14ac:dyDescent="0.35">
      <c r="A91" s="164"/>
      <c r="B91" s="164"/>
      <c r="C91" s="164"/>
      <c r="D91" s="164"/>
      <c r="E91" s="164"/>
      <c r="F91" s="164"/>
      <c r="G91" s="164"/>
      <c r="H91" s="164"/>
      <c r="I91" s="164"/>
      <c r="J91" s="164"/>
      <c r="K91" s="164"/>
      <c r="L91" s="164"/>
      <c r="M91" s="164"/>
      <c r="N91" s="164"/>
      <c r="O91" s="164"/>
      <c r="P91" s="164"/>
      <c r="Q91" s="164"/>
      <c r="R91" s="164"/>
      <c r="S91" s="164"/>
      <c r="T91" s="164"/>
    </row>
    <row r="92" spans="1:20" ht="14.5" x14ac:dyDescent="0.35">
      <c r="A92" s="164"/>
      <c r="B92" s="164"/>
      <c r="C92" s="164"/>
      <c r="D92" s="164"/>
      <c r="E92" s="164"/>
      <c r="F92" s="164"/>
      <c r="G92" s="164"/>
      <c r="H92" s="164"/>
      <c r="I92" s="164"/>
      <c r="J92" s="164"/>
      <c r="K92" s="164"/>
      <c r="L92" s="164"/>
      <c r="M92" s="164"/>
      <c r="N92" s="164"/>
      <c r="O92" s="164"/>
      <c r="P92" s="164"/>
      <c r="Q92" s="164"/>
      <c r="R92" s="164"/>
      <c r="S92" s="164"/>
      <c r="T92" s="164"/>
    </row>
    <row r="93" spans="1:20" ht="14.5" x14ac:dyDescent="0.35">
      <c r="A93" s="164"/>
      <c r="B93" s="164"/>
      <c r="C93" s="164"/>
      <c r="D93" s="164"/>
      <c r="E93" s="164"/>
      <c r="F93" s="164"/>
      <c r="G93" s="164"/>
      <c r="H93" s="164"/>
      <c r="I93" s="164"/>
      <c r="J93" s="164"/>
      <c r="K93" s="164"/>
      <c r="L93" s="164"/>
      <c r="M93" s="164"/>
      <c r="N93" s="164"/>
      <c r="O93" s="164"/>
      <c r="P93" s="164"/>
      <c r="Q93" s="164"/>
      <c r="R93" s="164"/>
      <c r="S93" s="164"/>
      <c r="T93" s="164"/>
    </row>
    <row r="94" spans="1:20" ht="14.5" x14ac:dyDescent="0.35">
      <c r="A94" s="164"/>
      <c r="B94" s="164"/>
      <c r="C94" s="164"/>
      <c r="D94" s="164"/>
      <c r="E94" s="164"/>
      <c r="F94" s="164"/>
      <c r="G94" s="164"/>
      <c r="H94" s="164"/>
      <c r="I94" s="164"/>
      <c r="J94" s="164"/>
      <c r="K94" s="164"/>
      <c r="L94" s="164"/>
      <c r="M94" s="164"/>
      <c r="N94" s="164"/>
      <c r="O94" s="164"/>
      <c r="P94" s="164"/>
      <c r="Q94" s="164"/>
      <c r="R94" s="164"/>
      <c r="S94" s="164"/>
      <c r="T94" s="164"/>
    </row>
    <row r="95" spans="1:20" ht="14.5" x14ac:dyDescent="0.35">
      <c r="A95" s="164"/>
      <c r="B95" s="164"/>
      <c r="C95" s="164"/>
      <c r="D95" s="164"/>
      <c r="E95" s="164"/>
      <c r="F95" s="164"/>
      <c r="G95" s="164"/>
      <c r="H95" s="164"/>
      <c r="I95" s="164"/>
      <c r="J95" s="164"/>
      <c r="K95" s="164"/>
      <c r="L95" s="164"/>
      <c r="M95" s="164"/>
      <c r="N95" s="164"/>
      <c r="O95" s="164"/>
      <c r="P95" s="164"/>
      <c r="Q95" s="164"/>
      <c r="R95" s="164"/>
      <c r="S95" s="164"/>
      <c r="T95" s="164"/>
    </row>
    <row r="96" spans="1:20" ht="14.5" x14ac:dyDescent="0.35">
      <c r="A96" s="164"/>
      <c r="B96" s="164"/>
      <c r="C96" s="164"/>
      <c r="D96" s="164"/>
      <c r="E96" s="164"/>
      <c r="F96" s="164"/>
      <c r="G96" s="164"/>
      <c r="H96" s="164"/>
      <c r="I96" s="164"/>
      <c r="J96" s="164"/>
      <c r="K96" s="164"/>
      <c r="L96" s="164"/>
      <c r="M96" s="164"/>
      <c r="N96" s="164"/>
      <c r="O96" s="164"/>
      <c r="P96" s="164"/>
      <c r="Q96" s="164"/>
      <c r="R96" s="164"/>
      <c r="S96" s="164"/>
      <c r="T96" s="164"/>
    </row>
    <row r="97" spans="1:20" ht="14.5" x14ac:dyDescent="0.35">
      <c r="A97" s="164"/>
      <c r="B97" s="164"/>
      <c r="C97" s="164"/>
      <c r="D97" s="164"/>
      <c r="E97" s="164"/>
      <c r="F97" s="164"/>
      <c r="G97" s="164"/>
      <c r="H97" s="164"/>
      <c r="I97" s="164"/>
      <c r="J97" s="164"/>
      <c r="K97" s="164"/>
      <c r="L97" s="164"/>
      <c r="M97" s="164"/>
      <c r="N97" s="164"/>
      <c r="O97" s="164"/>
      <c r="P97" s="164"/>
      <c r="Q97" s="164"/>
      <c r="R97" s="164"/>
      <c r="S97" s="164"/>
      <c r="T97" s="164"/>
    </row>
    <row r="98" spans="1:20" ht="14.5" x14ac:dyDescent="0.35">
      <c r="A98" s="164"/>
      <c r="B98" s="164"/>
      <c r="C98" s="164"/>
      <c r="D98" s="164"/>
      <c r="E98" s="164"/>
      <c r="F98" s="164"/>
      <c r="G98" s="164"/>
      <c r="H98" s="164"/>
      <c r="I98" s="164"/>
      <c r="J98" s="164"/>
      <c r="K98" s="164"/>
      <c r="L98" s="164"/>
      <c r="M98" s="164"/>
      <c r="N98" s="164"/>
      <c r="O98" s="164"/>
      <c r="P98" s="164"/>
      <c r="Q98" s="164"/>
      <c r="R98" s="164"/>
      <c r="S98" s="164"/>
      <c r="T98" s="164"/>
    </row>
    <row r="99" spans="1:20" ht="14.5" x14ac:dyDescent="0.35">
      <c r="A99" s="164"/>
      <c r="B99" s="164"/>
      <c r="C99" s="164"/>
      <c r="D99" s="164"/>
      <c r="E99" s="164"/>
      <c r="F99" s="164"/>
      <c r="G99" s="164"/>
      <c r="H99" s="164"/>
      <c r="I99" s="164"/>
      <c r="J99" s="164"/>
      <c r="K99" s="164"/>
      <c r="L99" s="164"/>
      <c r="M99" s="164"/>
      <c r="N99" s="164"/>
      <c r="O99" s="164"/>
      <c r="P99" s="164"/>
      <c r="Q99" s="164"/>
      <c r="R99" s="164"/>
      <c r="S99" s="164"/>
      <c r="T99" s="164"/>
    </row>
    <row r="100" spans="1:20" ht="14.5" x14ac:dyDescent="0.35">
      <c r="A100" s="164"/>
      <c r="B100" s="164"/>
      <c r="C100" s="164"/>
      <c r="D100" s="164"/>
      <c r="E100" s="164"/>
      <c r="F100" s="164"/>
      <c r="G100" s="164"/>
      <c r="H100" s="164"/>
      <c r="I100" s="164"/>
      <c r="J100" s="164"/>
      <c r="K100" s="164"/>
      <c r="L100" s="164"/>
      <c r="M100" s="164"/>
      <c r="N100" s="164"/>
      <c r="O100" s="164"/>
      <c r="P100" s="164"/>
      <c r="Q100" s="164"/>
      <c r="R100" s="164"/>
      <c r="S100" s="164"/>
      <c r="T100" s="164"/>
    </row>
    <row r="101" spans="1:20" ht="14.5" x14ac:dyDescent="0.35">
      <c r="A101" s="164"/>
      <c r="B101" s="164"/>
      <c r="C101" s="164"/>
      <c r="D101" s="164"/>
      <c r="E101" s="164"/>
      <c r="F101" s="164"/>
      <c r="G101" s="164"/>
      <c r="H101" s="164"/>
      <c r="I101" s="164"/>
      <c r="J101" s="164"/>
      <c r="K101" s="164"/>
      <c r="L101" s="164"/>
      <c r="M101" s="164"/>
      <c r="N101" s="164"/>
      <c r="O101" s="164"/>
      <c r="P101" s="164"/>
      <c r="Q101" s="164"/>
      <c r="R101" s="164"/>
      <c r="S101" s="164"/>
      <c r="T101" s="164"/>
    </row>
    <row r="102" spans="1:20" ht="14.5" x14ac:dyDescent="0.35">
      <c r="A102" s="164"/>
      <c r="B102" s="164"/>
      <c r="C102" s="164"/>
      <c r="D102" s="164"/>
      <c r="E102" s="164"/>
      <c r="F102" s="164"/>
      <c r="G102" s="164"/>
      <c r="H102" s="164"/>
      <c r="I102" s="164"/>
      <c r="J102" s="164"/>
      <c r="K102" s="164"/>
      <c r="L102" s="164"/>
      <c r="M102" s="164"/>
      <c r="N102" s="164"/>
      <c r="O102" s="164"/>
      <c r="P102" s="164"/>
      <c r="Q102" s="164"/>
      <c r="R102" s="164"/>
      <c r="S102" s="164"/>
      <c r="T102" s="164"/>
    </row>
    <row r="103" spans="1:20" ht="14.5" x14ac:dyDescent="0.35">
      <c r="A103" s="164"/>
      <c r="B103" s="164"/>
      <c r="C103" s="164"/>
      <c r="D103" s="164"/>
      <c r="E103" s="164"/>
      <c r="F103" s="164"/>
      <c r="G103" s="164"/>
      <c r="H103" s="164"/>
      <c r="I103" s="164"/>
      <c r="J103" s="164"/>
      <c r="K103" s="164"/>
      <c r="L103" s="164"/>
      <c r="M103" s="164"/>
      <c r="N103" s="164"/>
      <c r="O103" s="164"/>
      <c r="P103" s="164"/>
      <c r="Q103" s="164"/>
      <c r="R103" s="164"/>
      <c r="S103" s="164"/>
      <c r="T103" s="164"/>
    </row>
    <row r="104" spans="1:20" ht="14.5" x14ac:dyDescent="0.35">
      <c r="A104" s="164"/>
      <c r="B104" s="164"/>
      <c r="C104" s="164"/>
      <c r="D104" s="164"/>
      <c r="E104" s="164"/>
      <c r="F104" s="164"/>
      <c r="G104" s="164"/>
      <c r="H104" s="164"/>
      <c r="I104" s="164"/>
      <c r="J104" s="164"/>
      <c r="K104" s="164"/>
      <c r="L104" s="164"/>
      <c r="M104" s="164"/>
      <c r="N104" s="164"/>
      <c r="O104" s="164"/>
      <c r="P104" s="164"/>
      <c r="Q104" s="164"/>
      <c r="R104" s="164"/>
      <c r="S104" s="164"/>
      <c r="T104" s="164"/>
    </row>
    <row r="105" spans="1:20" ht="14.5" x14ac:dyDescent="0.35">
      <c r="A105" s="164"/>
      <c r="B105" s="164"/>
      <c r="C105" s="164"/>
      <c r="D105" s="164"/>
      <c r="E105" s="164"/>
      <c r="F105" s="164"/>
      <c r="G105" s="164"/>
      <c r="H105" s="164"/>
      <c r="I105" s="164"/>
      <c r="J105" s="164"/>
      <c r="K105" s="164"/>
      <c r="L105" s="164"/>
      <c r="M105" s="164"/>
      <c r="N105" s="164"/>
      <c r="O105" s="164"/>
      <c r="P105" s="164"/>
      <c r="Q105" s="164"/>
      <c r="R105" s="164"/>
      <c r="S105" s="164"/>
      <c r="T105" s="164"/>
    </row>
    <row r="106" spans="1:20" ht="14.5" x14ac:dyDescent="0.35">
      <c r="A106" s="164"/>
      <c r="B106" s="164"/>
      <c r="C106" s="164"/>
      <c r="D106" s="164"/>
      <c r="E106" s="164"/>
      <c r="F106" s="164"/>
      <c r="G106" s="164"/>
      <c r="H106" s="164"/>
      <c r="I106" s="164"/>
      <c r="J106" s="164"/>
      <c r="K106" s="164"/>
      <c r="L106" s="164"/>
      <c r="M106" s="164"/>
      <c r="N106" s="164"/>
      <c r="O106" s="164"/>
      <c r="P106" s="164"/>
      <c r="Q106" s="164"/>
      <c r="R106" s="164"/>
      <c r="S106" s="164"/>
      <c r="T106" s="164"/>
    </row>
    <row r="107" spans="1:20" ht="14.5" x14ac:dyDescent="0.35">
      <c r="A107" s="164"/>
      <c r="B107" s="164"/>
      <c r="C107" s="164"/>
      <c r="D107" s="164"/>
      <c r="E107" s="164"/>
      <c r="F107" s="164"/>
      <c r="G107" s="164"/>
      <c r="H107" s="164"/>
      <c r="I107" s="164"/>
      <c r="J107" s="164"/>
      <c r="K107" s="164"/>
      <c r="L107" s="164"/>
      <c r="M107" s="164"/>
      <c r="N107" s="164"/>
      <c r="O107" s="164"/>
      <c r="P107" s="164"/>
      <c r="Q107" s="164"/>
      <c r="R107" s="164"/>
      <c r="S107" s="164"/>
      <c r="T107" s="164"/>
    </row>
    <row r="108" spans="1:20" ht="14.5" x14ac:dyDescent="0.35">
      <c r="A108" s="164"/>
      <c r="B108" s="164"/>
      <c r="C108" s="164"/>
      <c r="D108" s="164"/>
      <c r="E108" s="164"/>
      <c r="F108" s="164"/>
      <c r="G108" s="164"/>
      <c r="H108" s="164"/>
      <c r="I108" s="164"/>
      <c r="J108" s="164"/>
      <c r="K108" s="164"/>
      <c r="L108" s="164"/>
      <c r="M108" s="164"/>
      <c r="N108" s="164"/>
      <c r="O108" s="164"/>
      <c r="P108" s="164"/>
      <c r="Q108" s="164"/>
      <c r="R108" s="164"/>
      <c r="S108" s="164"/>
      <c r="T108" s="164"/>
    </row>
    <row r="109" spans="1:20" ht="14.5" x14ac:dyDescent="0.35">
      <c r="A109" s="164"/>
      <c r="B109" s="164"/>
      <c r="C109" s="164"/>
      <c r="D109" s="164"/>
      <c r="E109" s="164"/>
      <c r="F109" s="164"/>
      <c r="G109" s="164"/>
      <c r="H109" s="164"/>
      <c r="I109" s="164"/>
      <c r="J109" s="164"/>
      <c r="K109" s="164"/>
      <c r="L109" s="164"/>
      <c r="M109" s="164"/>
      <c r="N109" s="164"/>
      <c r="O109" s="164"/>
      <c r="P109" s="164"/>
      <c r="Q109" s="164"/>
      <c r="R109" s="164"/>
      <c r="S109" s="164"/>
      <c r="T109" s="164"/>
    </row>
    <row r="110" spans="1:20" ht="14.5" x14ac:dyDescent="0.35">
      <c r="A110" s="164"/>
      <c r="B110" s="164"/>
      <c r="C110" s="164"/>
      <c r="D110" s="164"/>
      <c r="E110" s="164"/>
      <c r="F110" s="164"/>
      <c r="G110" s="164"/>
      <c r="H110" s="164"/>
      <c r="I110" s="164"/>
      <c r="J110" s="164"/>
      <c r="K110" s="164"/>
      <c r="L110" s="164"/>
      <c r="M110" s="164"/>
      <c r="N110" s="164"/>
      <c r="O110" s="164"/>
      <c r="P110" s="164"/>
      <c r="Q110" s="164"/>
      <c r="R110" s="164"/>
      <c r="S110" s="164"/>
      <c r="T110" s="164"/>
    </row>
    <row r="111" spans="1:20" ht="14.5" x14ac:dyDescent="0.35">
      <c r="A111" s="164"/>
      <c r="B111" s="164"/>
      <c r="C111" s="164"/>
      <c r="D111" s="164"/>
      <c r="E111" s="164"/>
      <c r="F111" s="164"/>
      <c r="G111" s="164"/>
      <c r="H111" s="164"/>
      <c r="I111" s="164"/>
      <c r="J111" s="164"/>
      <c r="K111" s="164"/>
      <c r="L111" s="164"/>
      <c r="M111" s="164"/>
      <c r="N111" s="164"/>
      <c r="O111" s="164"/>
      <c r="P111" s="164"/>
      <c r="Q111" s="164"/>
      <c r="R111" s="164"/>
      <c r="S111" s="164"/>
      <c r="T111" s="164"/>
    </row>
    <row r="112" spans="1:20" ht="14.5" x14ac:dyDescent="0.35">
      <c r="A112" s="164"/>
      <c r="B112" s="164"/>
      <c r="C112" s="164"/>
      <c r="D112" s="164"/>
      <c r="E112" s="164"/>
      <c r="F112" s="164"/>
      <c r="G112" s="164"/>
      <c r="H112" s="164"/>
      <c r="I112" s="164"/>
      <c r="J112" s="164"/>
      <c r="K112" s="164"/>
      <c r="L112" s="164"/>
      <c r="M112" s="164"/>
      <c r="N112" s="164"/>
      <c r="O112" s="164"/>
      <c r="P112" s="164"/>
      <c r="Q112" s="164"/>
      <c r="R112" s="164"/>
      <c r="S112" s="164"/>
      <c r="T112" s="164"/>
    </row>
    <row r="113" spans="1:20" ht="14.5" x14ac:dyDescent="0.35">
      <c r="A113" s="164"/>
      <c r="B113" s="164"/>
      <c r="C113" s="164"/>
      <c r="D113" s="164"/>
      <c r="E113" s="164"/>
      <c r="F113" s="164"/>
      <c r="G113" s="164"/>
      <c r="H113" s="164"/>
      <c r="I113" s="164"/>
      <c r="J113" s="164"/>
      <c r="K113" s="164"/>
      <c r="L113" s="164"/>
      <c r="M113" s="164"/>
      <c r="N113" s="164"/>
      <c r="O113" s="164"/>
      <c r="P113" s="164"/>
      <c r="Q113" s="164"/>
      <c r="R113" s="164"/>
      <c r="S113" s="164"/>
      <c r="T113" s="164"/>
    </row>
    <row r="114" spans="1:20" ht="14.5" x14ac:dyDescent="0.35">
      <c r="A114" s="164"/>
      <c r="B114" s="164"/>
      <c r="C114" s="164"/>
      <c r="D114" s="164"/>
      <c r="E114" s="164"/>
      <c r="F114" s="164"/>
      <c r="G114" s="164"/>
      <c r="H114" s="164"/>
      <c r="I114" s="164"/>
      <c r="J114" s="164"/>
      <c r="K114" s="164"/>
      <c r="L114" s="164"/>
      <c r="M114" s="164"/>
      <c r="N114" s="164"/>
      <c r="O114" s="164"/>
      <c r="P114" s="164"/>
      <c r="Q114" s="164"/>
      <c r="R114" s="164"/>
      <c r="S114" s="164"/>
      <c r="T114" s="164"/>
    </row>
    <row r="115" spans="1:20" ht="14.5" x14ac:dyDescent="0.35">
      <c r="A115" s="164"/>
      <c r="B115" s="164"/>
      <c r="C115" s="164"/>
      <c r="D115" s="164"/>
      <c r="E115" s="164"/>
      <c r="F115" s="164"/>
      <c r="G115" s="164"/>
      <c r="H115" s="164"/>
      <c r="I115" s="164"/>
      <c r="J115" s="164"/>
      <c r="K115" s="164"/>
      <c r="L115" s="164"/>
      <c r="M115" s="164"/>
      <c r="N115" s="164"/>
      <c r="O115" s="164"/>
      <c r="P115" s="164"/>
      <c r="Q115" s="164"/>
      <c r="R115" s="164"/>
      <c r="S115" s="164"/>
      <c r="T115" s="164"/>
    </row>
    <row r="116" spans="1:20" ht="14.5" x14ac:dyDescent="0.35">
      <c r="A116" s="164"/>
      <c r="B116" s="164"/>
      <c r="C116" s="164"/>
      <c r="D116" s="164"/>
      <c r="E116" s="164"/>
      <c r="F116" s="164"/>
      <c r="G116" s="164"/>
      <c r="H116" s="164"/>
      <c r="I116" s="164"/>
      <c r="J116" s="164"/>
      <c r="K116" s="164"/>
      <c r="L116" s="164"/>
      <c r="M116" s="164"/>
      <c r="N116" s="164"/>
      <c r="O116" s="164"/>
      <c r="P116" s="164"/>
      <c r="Q116" s="164"/>
      <c r="R116" s="164"/>
      <c r="S116" s="164"/>
      <c r="T116" s="164"/>
    </row>
    <row r="117" spans="1:20" ht="14.5" x14ac:dyDescent="0.35">
      <c r="A117" s="164"/>
      <c r="B117" s="164"/>
      <c r="C117" s="164"/>
      <c r="D117" s="164"/>
      <c r="E117" s="164"/>
      <c r="F117" s="164"/>
      <c r="G117" s="164"/>
      <c r="H117" s="164"/>
      <c r="I117" s="164"/>
      <c r="J117" s="164"/>
      <c r="K117" s="164"/>
      <c r="L117" s="164"/>
      <c r="M117" s="164"/>
      <c r="N117" s="164"/>
      <c r="O117" s="164"/>
      <c r="P117" s="164"/>
      <c r="Q117" s="164"/>
      <c r="R117" s="164"/>
      <c r="S117" s="164"/>
      <c r="T117" s="164"/>
    </row>
    <row r="118" spans="1:20" ht="14.5" x14ac:dyDescent="0.35">
      <c r="A118" s="164"/>
      <c r="B118" s="164"/>
      <c r="C118" s="164"/>
      <c r="D118" s="164"/>
      <c r="E118" s="164"/>
      <c r="F118" s="164"/>
      <c r="G118" s="164"/>
      <c r="H118" s="164"/>
      <c r="I118" s="164"/>
      <c r="J118" s="164"/>
      <c r="K118" s="164"/>
      <c r="L118" s="164"/>
      <c r="M118" s="164"/>
      <c r="N118" s="164"/>
      <c r="O118" s="164"/>
      <c r="P118" s="164"/>
      <c r="Q118" s="164"/>
      <c r="R118" s="164"/>
      <c r="S118" s="164"/>
      <c r="T118" s="164"/>
    </row>
    <row r="119" spans="1:20" ht="14.5" x14ac:dyDescent="0.35">
      <c r="A119" s="164"/>
      <c r="B119" s="164"/>
      <c r="C119" s="164"/>
      <c r="D119" s="164"/>
      <c r="E119" s="164"/>
      <c r="F119" s="164"/>
      <c r="G119" s="164"/>
      <c r="H119" s="164"/>
      <c r="I119" s="164"/>
      <c r="J119" s="164"/>
      <c r="K119" s="164"/>
      <c r="L119" s="164"/>
      <c r="M119" s="164"/>
      <c r="N119" s="164"/>
      <c r="O119" s="164"/>
      <c r="P119" s="164"/>
      <c r="Q119" s="164"/>
      <c r="R119" s="164"/>
      <c r="S119" s="164"/>
      <c r="T119" s="164"/>
    </row>
    <row r="120" spans="1:20" ht="14.5" x14ac:dyDescent="0.35">
      <c r="A120" s="164"/>
      <c r="B120" s="164"/>
      <c r="C120" s="164"/>
      <c r="D120" s="164"/>
      <c r="E120" s="164"/>
      <c r="F120" s="164"/>
      <c r="G120" s="164"/>
      <c r="H120" s="164"/>
      <c r="I120" s="164"/>
      <c r="J120" s="164"/>
      <c r="K120" s="164"/>
      <c r="L120" s="164"/>
      <c r="M120" s="164"/>
      <c r="N120" s="164"/>
      <c r="O120" s="164"/>
      <c r="P120" s="164"/>
      <c r="Q120" s="164"/>
      <c r="R120" s="164"/>
      <c r="S120" s="164"/>
      <c r="T120" s="164"/>
    </row>
    <row r="121" spans="1:20" ht="14.5" x14ac:dyDescent="0.35">
      <c r="A121" s="164"/>
      <c r="B121" s="164"/>
      <c r="C121" s="164"/>
      <c r="D121" s="164"/>
      <c r="E121" s="164"/>
      <c r="F121" s="164"/>
      <c r="G121" s="164"/>
      <c r="H121" s="164"/>
      <c r="I121" s="164"/>
      <c r="J121" s="164"/>
      <c r="K121" s="164"/>
      <c r="L121" s="164"/>
      <c r="M121" s="164"/>
      <c r="N121" s="164"/>
      <c r="O121" s="164"/>
      <c r="P121" s="164"/>
      <c r="Q121" s="164"/>
      <c r="R121" s="164"/>
      <c r="S121" s="164"/>
      <c r="T121" s="164"/>
    </row>
    <row r="122" spans="1:20" ht="14.5" x14ac:dyDescent="0.35">
      <c r="A122" s="164"/>
      <c r="B122" s="164"/>
      <c r="C122" s="164"/>
      <c r="D122" s="164"/>
      <c r="E122" s="164"/>
      <c r="F122" s="164"/>
      <c r="G122" s="164"/>
      <c r="H122" s="164"/>
      <c r="I122" s="164"/>
      <c r="J122" s="164"/>
      <c r="K122" s="164"/>
      <c r="L122" s="164"/>
      <c r="M122" s="164"/>
      <c r="N122" s="164"/>
      <c r="O122" s="164"/>
      <c r="P122" s="164"/>
      <c r="Q122" s="164"/>
      <c r="R122" s="164"/>
      <c r="S122" s="164"/>
      <c r="T122" s="164"/>
    </row>
    <row r="123" spans="1:20" ht="14.5" x14ac:dyDescent="0.35">
      <c r="A123" s="164"/>
      <c r="B123" s="164"/>
      <c r="C123" s="164"/>
      <c r="D123" s="164"/>
      <c r="E123" s="164"/>
      <c r="F123" s="164"/>
      <c r="G123" s="164"/>
      <c r="H123" s="164"/>
      <c r="I123" s="164"/>
      <c r="J123" s="164"/>
      <c r="K123" s="164"/>
      <c r="L123" s="164"/>
      <c r="M123" s="164"/>
      <c r="N123" s="164"/>
      <c r="O123" s="164"/>
      <c r="P123" s="164"/>
      <c r="Q123" s="164"/>
      <c r="R123" s="164"/>
      <c r="S123" s="164"/>
      <c r="T123" s="164"/>
    </row>
    <row r="124" spans="1:20" ht="14.5" x14ac:dyDescent="0.35">
      <c r="A124" s="164"/>
      <c r="B124" s="164"/>
      <c r="C124" s="164"/>
      <c r="D124" s="164"/>
      <c r="E124" s="164"/>
      <c r="F124" s="164"/>
      <c r="G124" s="164"/>
      <c r="H124" s="164"/>
      <c r="I124" s="164"/>
      <c r="J124" s="164"/>
      <c r="K124" s="164"/>
      <c r="L124" s="164"/>
      <c r="M124" s="164"/>
      <c r="N124" s="164"/>
      <c r="O124" s="164"/>
      <c r="P124" s="164"/>
      <c r="Q124" s="164"/>
      <c r="R124" s="164"/>
      <c r="S124" s="164"/>
      <c r="T124" s="164"/>
    </row>
    <row r="125" spans="1:20" ht="14.5" x14ac:dyDescent="0.35">
      <c r="A125" s="164"/>
      <c r="B125" s="164"/>
      <c r="C125" s="164"/>
      <c r="D125" s="164"/>
      <c r="E125" s="164"/>
      <c r="F125" s="164"/>
      <c r="G125" s="164"/>
      <c r="H125" s="164"/>
      <c r="I125" s="164"/>
      <c r="J125" s="164"/>
      <c r="K125" s="164"/>
      <c r="L125" s="164"/>
      <c r="M125" s="164"/>
      <c r="N125" s="164"/>
      <c r="O125" s="164"/>
      <c r="P125" s="164"/>
      <c r="Q125" s="164"/>
      <c r="R125" s="164"/>
      <c r="S125" s="164"/>
      <c r="T125" s="164"/>
    </row>
    <row r="126" spans="1:20" ht="14.5" x14ac:dyDescent="0.35">
      <c r="A126" s="164"/>
      <c r="B126" s="164"/>
      <c r="C126" s="164"/>
      <c r="D126" s="164"/>
      <c r="E126" s="164"/>
      <c r="F126" s="164"/>
      <c r="G126" s="164"/>
      <c r="H126" s="164"/>
      <c r="I126" s="164"/>
      <c r="J126" s="164"/>
      <c r="K126" s="164"/>
      <c r="L126" s="164"/>
      <c r="M126" s="164"/>
      <c r="N126" s="164"/>
      <c r="O126" s="164"/>
      <c r="P126" s="164"/>
      <c r="Q126" s="164"/>
      <c r="R126" s="164"/>
      <c r="S126" s="164"/>
      <c r="T126" s="164"/>
    </row>
    <row r="127" spans="1:20" ht="14.5" x14ac:dyDescent="0.35">
      <c r="A127" s="164"/>
      <c r="B127" s="164"/>
      <c r="C127" s="164"/>
      <c r="D127" s="164"/>
      <c r="E127" s="164"/>
      <c r="F127" s="164"/>
      <c r="G127" s="164"/>
      <c r="H127" s="164"/>
      <c r="I127" s="164"/>
      <c r="J127" s="164"/>
      <c r="K127" s="164"/>
      <c r="L127" s="164"/>
      <c r="M127" s="164"/>
      <c r="N127" s="164"/>
      <c r="O127" s="164"/>
      <c r="P127" s="164"/>
      <c r="Q127" s="164"/>
      <c r="R127" s="164"/>
      <c r="S127" s="164"/>
      <c r="T127" s="164"/>
    </row>
    <row r="128" spans="1:20" ht="14.5" x14ac:dyDescent="0.35">
      <c r="A128" s="164"/>
      <c r="B128" s="164"/>
      <c r="C128" s="164"/>
      <c r="D128" s="164"/>
      <c r="E128" s="164"/>
      <c r="F128" s="164"/>
      <c r="G128" s="164"/>
      <c r="H128" s="164"/>
      <c r="I128" s="164"/>
      <c r="J128" s="164"/>
      <c r="K128" s="164"/>
      <c r="L128" s="164"/>
      <c r="M128" s="164"/>
      <c r="N128" s="164"/>
      <c r="O128" s="164"/>
      <c r="P128" s="164"/>
      <c r="Q128" s="164"/>
      <c r="R128" s="164"/>
      <c r="S128" s="164"/>
      <c r="T128" s="164"/>
    </row>
    <row r="129" spans="1:20" ht="14.5" x14ac:dyDescent="0.35">
      <c r="A129" s="164"/>
      <c r="B129" s="164"/>
      <c r="C129" s="164"/>
      <c r="D129" s="164"/>
      <c r="E129" s="164"/>
      <c r="F129" s="164"/>
      <c r="G129" s="164"/>
      <c r="H129" s="164"/>
      <c r="I129" s="164"/>
      <c r="J129" s="164"/>
      <c r="K129" s="164"/>
      <c r="L129" s="164"/>
      <c r="M129" s="164"/>
      <c r="N129" s="164"/>
      <c r="O129" s="164"/>
      <c r="P129" s="164"/>
      <c r="Q129" s="164"/>
      <c r="R129" s="164"/>
      <c r="S129" s="164"/>
      <c r="T129" s="164"/>
    </row>
    <row r="130" spans="1:20" ht="14.5" x14ac:dyDescent="0.35">
      <c r="A130" s="164"/>
      <c r="B130" s="164"/>
      <c r="C130" s="164"/>
      <c r="D130" s="164"/>
      <c r="E130" s="164"/>
      <c r="F130" s="164"/>
      <c r="G130" s="164"/>
      <c r="H130" s="164"/>
      <c r="I130" s="164"/>
      <c r="J130" s="164"/>
      <c r="K130" s="164"/>
      <c r="L130" s="164"/>
      <c r="M130" s="164"/>
      <c r="N130" s="164"/>
      <c r="O130" s="164"/>
      <c r="P130" s="164"/>
      <c r="Q130" s="164"/>
      <c r="R130" s="164"/>
      <c r="S130" s="164"/>
      <c r="T130" s="164"/>
    </row>
    <row r="131" spans="1:20" ht="14.5" x14ac:dyDescent="0.35">
      <c r="A131" s="164"/>
      <c r="B131" s="164"/>
      <c r="C131" s="164"/>
      <c r="D131" s="164"/>
      <c r="E131" s="164"/>
      <c r="F131" s="164"/>
      <c r="G131" s="164"/>
      <c r="H131" s="164"/>
      <c r="I131" s="164"/>
      <c r="J131" s="164"/>
      <c r="K131" s="164"/>
      <c r="L131" s="164"/>
      <c r="M131" s="164"/>
      <c r="N131" s="164"/>
      <c r="O131" s="164"/>
      <c r="P131" s="164"/>
      <c r="Q131" s="164"/>
      <c r="R131" s="164"/>
      <c r="S131" s="164"/>
      <c r="T131" s="164"/>
    </row>
    <row r="132" spans="1:20" ht="14.5" x14ac:dyDescent="0.35">
      <c r="A132" s="164"/>
      <c r="B132" s="164"/>
      <c r="C132" s="164"/>
      <c r="D132" s="164"/>
      <c r="E132" s="164"/>
      <c r="F132" s="164"/>
      <c r="G132" s="164"/>
      <c r="H132" s="164"/>
      <c r="I132" s="164"/>
      <c r="J132" s="164"/>
      <c r="K132" s="164"/>
      <c r="L132" s="164"/>
      <c r="M132" s="164"/>
      <c r="N132" s="164"/>
      <c r="O132" s="164"/>
      <c r="P132" s="164"/>
      <c r="Q132" s="164"/>
      <c r="R132" s="164"/>
      <c r="S132" s="164"/>
      <c r="T132" s="164"/>
    </row>
    <row r="133" spans="1:20" ht="14.5" x14ac:dyDescent="0.35">
      <c r="A133" s="164"/>
      <c r="B133" s="164"/>
      <c r="C133" s="164"/>
      <c r="D133" s="164"/>
      <c r="E133" s="164"/>
      <c r="F133" s="164"/>
      <c r="G133" s="164"/>
      <c r="H133" s="164"/>
      <c r="I133" s="164"/>
      <c r="J133" s="164"/>
      <c r="K133" s="164"/>
      <c r="L133" s="164"/>
      <c r="M133" s="164"/>
      <c r="N133" s="164"/>
      <c r="O133" s="164"/>
      <c r="P133" s="164"/>
      <c r="Q133" s="164"/>
      <c r="R133" s="164"/>
      <c r="S133" s="164"/>
      <c r="T133" s="164"/>
    </row>
    <row r="134" spans="1:20" ht="14.5" x14ac:dyDescent="0.35">
      <c r="A134" s="164"/>
      <c r="B134" s="164"/>
      <c r="C134" s="164"/>
      <c r="D134" s="164"/>
      <c r="E134" s="164"/>
      <c r="F134" s="164"/>
      <c r="G134" s="164"/>
      <c r="H134" s="164"/>
      <c r="I134" s="164"/>
      <c r="J134" s="164"/>
      <c r="K134" s="164"/>
      <c r="L134" s="164"/>
      <c r="M134" s="164"/>
      <c r="N134" s="164"/>
      <c r="O134" s="164"/>
      <c r="P134" s="164"/>
      <c r="Q134" s="164"/>
      <c r="R134" s="164"/>
      <c r="S134" s="164"/>
      <c r="T134" s="164"/>
    </row>
    <row r="135" spans="1:20" ht="14.5" x14ac:dyDescent="0.35">
      <c r="A135" s="164"/>
      <c r="B135" s="164"/>
      <c r="C135" s="164"/>
      <c r="D135" s="164"/>
      <c r="E135" s="164"/>
      <c r="F135" s="164"/>
      <c r="G135" s="164"/>
      <c r="H135" s="164"/>
      <c r="I135" s="164"/>
      <c r="J135" s="164"/>
      <c r="K135" s="164"/>
      <c r="L135" s="164"/>
      <c r="M135" s="164"/>
      <c r="N135" s="164"/>
      <c r="O135" s="164"/>
      <c r="P135" s="164"/>
      <c r="Q135" s="164"/>
      <c r="R135" s="164"/>
      <c r="S135" s="164"/>
      <c r="T135" s="164"/>
    </row>
    <row r="136" spans="1:20" ht="14.5" x14ac:dyDescent="0.35">
      <c r="A136" s="164"/>
      <c r="B136" s="164"/>
      <c r="C136" s="164"/>
      <c r="D136" s="164"/>
      <c r="E136" s="164"/>
      <c r="F136" s="164"/>
      <c r="G136" s="164"/>
      <c r="H136" s="164"/>
      <c r="I136" s="164"/>
      <c r="J136" s="164"/>
      <c r="K136" s="164"/>
      <c r="L136" s="164"/>
      <c r="M136" s="164"/>
      <c r="N136" s="164"/>
      <c r="O136" s="164"/>
      <c r="P136" s="164"/>
      <c r="Q136" s="164"/>
      <c r="R136" s="164"/>
      <c r="S136" s="164"/>
      <c r="T136" s="164"/>
    </row>
    <row r="137" spans="1:20" ht="14.5" x14ac:dyDescent="0.35">
      <c r="A137" s="164"/>
      <c r="B137" s="164"/>
      <c r="C137" s="164"/>
      <c r="D137" s="164"/>
      <c r="E137" s="164"/>
      <c r="F137" s="164"/>
      <c r="G137" s="164"/>
      <c r="H137" s="164"/>
      <c r="I137" s="164"/>
      <c r="J137" s="164"/>
      <c r="K137" s="164"/>
      <c r="L137" s="164"/>
      <c r="M137" s="164"/>
      <c r="N137" s="164"/>
      <c r="O137" s="164"/>
      <c r="P137" s="164"/>
      <c r="Q137" s="164"/>
      <c r="R137" s="164"/>
      <c r="S137" s="164"/>
      <c r="T137" s="164"/>
    </row>
    <row r="138" spans="1:20" ht="14.5" x14ac:dyDescent="0.35">
      <c r="A138" s="164"/>
      <c r="B138" s="164"/>
      <c r="C138" s="164"/>
      <c r="D138" s="164"/>
      <c r="E138" s="164"/>
      <c r="F138" s="164"/>
      <c r="G138" s="164"/>
      <c r="H138" s="164"/>
      <c r="I138" s="164"/>
      <c r="J138" s="164"/>
      <c r="K138" s="164"/>
      <c r="L138" s="164"/>
      <c r="M138" s="164"/>
      <c r="N138" s="164"/>
      <c r="O138" s="164"/>
      <c r="P138" s="164"/>
      <c r="Q138" s="164"/>
      <c r="R138" s="164"/>
      <c r="S138" s="164"/>
      <c r="T138" s="164"/>
    </row>
    <row r="139" spans="1:20" ht="14.5" x14ac:dyDescent="0.35">
      <c r="A139" s="164"/>
      <c r="B139" s="164"/>
      <c r="C139" s="164"/>
      <c r="D139" s="164"/>
      <c r="E139" s="164"/>
      <c r="F139" s="164"/>
      <c r="G139" s="164"/>
      <c r="H139" s="164"/>
      <c r="I139" s="164"/>
      <c r="J139" s="164"/>
      <c r="K139" s="164"/>
      <c r="L139" s="164"/>
      <c r="M139" s="164"/>
      <c r="N139" s="164"/>
      <c r="O139" s="164"/>
      <c r="P139" s="164"/>
      <c r="Q139" s="164"/>
      <c r="R139" s="164"/>
      <c r="S139" s="164"/>
      <c r="T139" s="164"/>
    </row>
    <row r="140" spans="1:20" ht="14.5" x14ac:dyDescent="0.35">
      <c r="A140" s="164"/>
      <c r="B140" s="164"/>
      <c r="C140" s="164"/>
      <c r="D140" s="164"/>
      <c r="E140" s="164"/>
      <c r="F140" s="164"/>
      <c r="G140" s="164"/>
      <c r="H140" s="164"/>
      <c r="I140" s="164"/>
      <c r="J140" s="164"/>
      <c r="K140" s="164"/>
      <c r="L140" s="164"/>
      <c r="M140" s="164"/>
      <c r="N140" s="164"/>
      <c r="O140" s="164"/>
      <c r="P140" s="164"/>
      <c r="Q140" s="164"/>
      <c r="R140" s="164"/>
      <c r="S140" s="164"/>
      <c r="T140" s="164"/>
    </row>
    <row r="141" spans="1:20" ht="14.5" x14ac:dyDescent="0.35">
      <c r="A141" s="164"/>
      <c r="B141" s="164"/>
      <c r="C141" s="164"/>
      <c r="D141" s="164"/>
      <c r="E141" s="164"/>
      <c r="F141" s="164"/>
      <c r="G141" s="164"/>
      <c r="H141" s="164"/>
      <c r="I141" s="164"/>
      <c r="J141" s="164"/>
      <c r="K141" s="164"/>
      <c r="L141" s="164"/>
      <c r="M141" s="164"/>
      <c r="N141" s="164"/>
      <c r="O141" s="164"/>
      <c r="P141" s="164"/>
      <c r="Q141" s="164"/>
      <c r="R141" s="164"/>
      <c r="S141" s="164"/>
      <c r="T141" s="164"/>
    </row>
    <row r="142" spans="1:20" ht="14.5" x14ac:dyDescent="0.35">
      <c r="A142" s="164"/>
      <c r="B142" s="164"/>
      <c r="C142" s="164"/>
      <c r="D142" s="164"/>
      <c r="E142" s="164"/>
      <c r="F142" s="164"/>
      <c r="G142" s="164"/>
      <c r="H142" s="164"/>
      <c r="I142" s="164"/>
      <c r="J142" s="164"/>
      <c r="K142" s="164"/>
      <c r="L142" s="164"/>
      <c r="M142" s="164"/>
      <c r="N142" s="164"/>
      <c r="O142" s="164"/>
      <c r="P142" s="164"/>
      <c r="Q142" s="164"/>
      <c r="R142" s="164"/>
      <c r="S142" s="164"/>
      <c r="T142" s="164"/>
    </row>
    <row r="143" spans="1:20" ht="14.5" x14ac:dyDescent="0.35">
      <c r="A143" s="164"/>
      <c r="B143" s="164"/>
      <c r="C143" s="164"/>
      <c r="D143" s="164"/>
      <c r="E143" s="164"/>
      <c r="F143" s="164"/>
      <c r="G143" s="164"/>
      <c r="H143" s="164"/>
      <c r="I143" s="164"/>
      <c r="J143" s="164"/>
      <c r="K143" s="164"/>
      <c r="L143" s="164"/>
      <c r="M143" s="164"/>
      <c r="N143" s="164"/>
      <c r="O143" s="164"/>
      <c r="P143" s="164"/>
      <c r="Q143" s="164"/>
      <c r="R143" s="164"/>
      <c r="S143" s="164"/>
      <c r="T143" s="164"/>
    </row>
    <row r="144" spans="1:20" ht="14.5" x14ac:dyDescent="0.35">
      <c r="A144" s="164"/>
      <c r="B144" s="164"/>
      <c r="C144" s="164"/>
      <c r="D144" s="164"/>
      <c r="E144" s="164"/>
      <c r="F144" s="164"/>
      <c r="G144" s="164"/>
      <c r="H144" s="164"/>
      <c r="I144" s="164"/>
      <c r="J144" s="164"/>
      <c r="K144" s="164"/>
      <c r="L144" s="164"/>
      <c r="M144" s="164"/>
      <c r="N144" s="164"/>
      <c r="O144" s="164"/>
      <c r="P144" s="164"/>
      <c r="Q144" s="164"/>
      <c r="R144" s="164"/>
      <c r="S144" s="164"/>
      <c r="T144" s="164"/>
    </row>
    <row r="145" spans="1:20" ht="14.5" x14ac:dyDescent="0.35">
      <c r="A145" s="164"/>
      <c r="B145" s="164"/>
      <c r="C145" s="164"/>
      <c r="D145" s="164"/>
      <c r="E145" s="164"/>
      <c r="F145" s="164"/>
      <c r="G145" s="164"/>
      <c r="H145" s="164"/>
      <c r="I145" s="164"/>
      <c r="J145" s="164"/>
      <c r="K145" s="164"/>
      <c r="L145" s="164"/>
      <c r="M145" s="164"/>
      <c r="N145" s="164"/>
      <c r="O145" s="164"/>
      <c r="P145" s="164"/>
      <c r="Q145" s="164"/>
      <c r="R145" s="164"/>
      <c r="S145" s="164"/>
      <c r="T145" s="164"/>
    </row>
    <row r="146" spans="1:20" ht="14.5" x14ac:dyDescent="0.35">
      <c r="A146" s="164"/>
      <c r="B146" s="164"/>
      <c r="C146" s="164"/>
      <c r="D146" s="164"/>
      <c r="E146" s="164"/>
      <c r="F146" s="164"/>
      <c r="G146" s="164"/>
      <c r="H146" s="164"/>
      <c r="I146" s="164"/>
      <c r="J146" s="164"/>
      <c r="K146" s="164"/>
      <c r="L146" s="164"/>
      <c r="M146" s="164"/>
      <c r="N146" s="164"/>
      <c r="O146" s="164"/>
      <c r="P146" s="164"/>
      <c r="Q146" s="164"/>
      <c r="R146" s="164"/>
      <c r="S146" s="164"/>
      <c r="T146" s="164"/>
    </row>
    <row r="147" spans="1:20" ht="14.5" x14ac:dyDescent="0.35">
      <c r="A147" s="164"/>
      <c r="B147" s="164"/>
      <c r="C147" s="164"/>
      <c r="D147" s="164"/>
      <c r="E147" s="164"/>
      <c r="F147" s="164"/>
      <c r="G147" s="164"/>
      <c r="H147" s="164"/>
      <c r="I147" s="164"/>
      <c r="J147" s="164"/>
      <c r="K147" s="164"/>
      <c r="L147" s="164"/>
      <c r="M147" s="164"/>
      <c r="N147" s="164"/>
      <c r="O147" s="164"/>
      <c r="P147" s="164"/>
      <c r="Q147" s="164"/>
      <c r="R147" s="164"/>
      <c r="S147" s="164"/>
      <c r="T147" s="164"/>
    </row>
    <row r="148" spans="1:20" ht="14.5" x14ac:dyDescent="0.35">
      <c r="A148" s="164"/>
      <c r="B148" s="164"/>
      <c r="C148" s="164"/>
      <c r="D148" s="164"/>
      <c r="E148" s="164"/>
      <c r="F148" s="164"/>
      <c r="G148" s="164"/>
      <c r="H148" s="164"/>
      <c r="I148" s="164"/>
      <c r="J148" s="164"/>
      <c r="K148" s="164"/>
      <c r="L148" s="164"/>
      <c r="M148" s="164"/>
      <c r="N148" s="164"/>
      <c r="O148" s="164"/>
      <c r="P148" s="164"/>
      <c r="Q148" s="164"/>
      <c r="R148" s="164"/>
      <c r="S148" s="164"/>
      <c r="T148" s="164"/>
    </row>
    <row r="149" spans="1:20" ht="14.5" x14ac:dyDescent="0.35">
      <c r="A149" s="164"/>
      <c r="B149" s="164"/>
      <c r="C149" s="164"/>
      <c r="D149" s="164"/>
      <c r="E149" s="164"/>
      <c r="F149" s="164"/>
      <c r="G149" s="164"/>
      <c r="H149" s="164"/>
      <c r="I149" s="164"/>
      <c r="J149" s="164"/>
      <c r="K149" s="164"/>
      <c r="L149" s="164"/>
      <c r="M149" s="164"/>
      <c r="N149" s="164"/>
      <c r="O149" s="164"/>
      <c r="P149" s="164"/>
      <c r="Q149" s="164"/>
      <c r="R149" s="164"/>
      <c r="S149" s="164"/>
      <c r="T149" s="164"/>
    </row>
    <row r="150" spans="1:20" ht="14.5" x14ac:dyDescent="0.35">
      <c r="A150" s="164"/>
      <c r="B150" s="164"/>
      <c r="C150" s="164"/>
      <c r="D150" s="164"/>
      <c r="E150" s="164"/>
      <c r="F150" s="164"/>
      <c r="G150" s="164"/>
      <c r="H150" s="164"/>
      <c r="I150" s="164"/>
      <c r="J150" s="164"/>
      <c r="K150" s="164"/>
      <c r="L150" s="164"/>
      <c r="M150" s="164"/>
      <c r="N150" s="164"/>
      <c r="O150" s="164"/>
      <c r="P150" s="164"/>
      <c r="Q150" s="164"/>
      <c r="R150" s="164"/>
      <c r="S150" s="164"/>
      <c r="T150" s="164"/>
    </row>
    <row r="151" spans="1:20" ht="14.5" x14ac:dyDescent="0.35">
      <c r="A151" s="164"/>
      <c r="B151" s="164"/>
      <c r="C151" s="164"/>
      <c r="D151" s="164"/>
      <c r="E151" s="164"/>
      <c r="F151" s="164"/>
      <c r="G151" s="164"/>
      <c r="H151" s="164"/>
      <c r="I151" s="164"/>
      <c r="J151" s="164"/>
      <c r="K151" s="164"/>
      <c r="L151" s="164"/>
      <c r="M151" s="164"/>
      <c r="N151" s="164"/>
      <c r="O151" s="164"/>
      <c r="P151" s="164"/>
      <c r="Q151" s="164"/>
      <c r="R151" s="164"/>
      <c r="S151" s="164"/>
      <c r="T151" s="164"/>
    </row>
    <row r="152" spans="1:20" ht="14.5" x14ac:dyDescent="0.35">
      <c r="A152" s="164"/>
      <c r="B152" s="164"/>
      <c r="C152" s="164"/>
      <c r="D152" s="164"/>
      <c r="E152" s="164"/>
      <c r="F152" s="164"/>
      <c r="G152" s="164"/>
      <c r="H152" s="164"/>
      <c r="I152" s="164"/>
      <c r="J152" s="164"/>
      <c r="K152" s="164"/>
      <c r="L152" s="164"/>
      <c r="M152" s="164"/>
      <c r="N152" s="164"/>
      <c r="O152" s="164"/>
      <c r="P152" s="164"/>
      <c r="Q152" s="164"/>
      <c r="R152" s="164"/>
      <c r="S152" s="164"/>
      <c r="T152" s="164"/>
    </row>
    <row r="153" spans="1:20" ht="14.5" x14ac:dyDescent="0.35">
      <c r="A153" s="164"/>
      <c r="B153" s="164"/>
      <c r="C153" s="164"/>
      <c r="D153" s="164"/>
      <c r="E153" s="164"/>
      <c r="F153" s="164"/>
      <c r="G153" s="164"/>
      <c r="H153" s="164"/>
      <c r="I153" s="164"/>
      <c r="J153" s="164"/>
      <c r="K153" s="164"/>
      <c r="L153" s="164"/>
      <c r="M153" s="164"/>
      <c r="N153" s="164"/>
      <c r="O153" s="164"/>
      <c r="P153" s="164"/>
      <c r="Q153" s="164"/>
      <c r="R153" s="164"/>
      <c r="S153" s="164"/>
      <c r="T153" s="164"/>
    </row>
    <row r="154" spans="1:20" ht="14.5" x14ac:dyDescent="0.35">
      <c r="A154" s="164"/>
      <c r="B154" s="164"/>
      <c r="C154" s="164"/>
      <c r="D154" s="164"/>
      <c r="E154" s="164"/>
      <c r="F154" s="164"/>
      <c r="G154" s="164"/>
      <c r="H154" s="164"/>
      <c r="I154" s="164"/>
      <c r="J154" s="164"/>
      <c r="K154" s="164"/>
      <c r="L154" s="164"/>
      <c r="M154" s="164"/>
      <c r="N154" s="164"/>
      <c r="O154" s="164"/>
      <c r="P154" s="164"/>
      <c r="Q154" s="164"/>
      <c r="R154" s="164"/>
      <c r="S154" s="164"/>
      <c r="T154" s="164"/>
    </row>
    <row r="155" spans="1:20" ht="14.5" x14ac:dyDescent="0.35">
      <c r="A155" s="164"/>
      <c r="B155" s="164"/>
      <c r="C155" s="164"/>
      <c r="D155" s="164"/>
      <c r="E155" s="164"/>
      <c r="F155" s="164"/>
      <c r="G155" s="164"/>
      <c r="H155" s="164"/>
      <c r="I155" s="164"/>
      <c r="J155" s="164"/>
      <c r="K155" s="164"/>
      <c r="L155" s="164"/>
      <c r="M155" s="164"/>
      <c r="N155" s="164"/>
      <c r="O155" s="164"/>
      <c r="P155" s="164"/>
      <c r="Q155" s="164"/>
      <c r="R155" s="164"/>
      <c r="S155" s="164"/>
      <c r="T155" s="164"/>
    </row>
    <row r="156" spans="1:20" ht="14.5" x14ac:dyDescent="0.35">
      <c r="A156" s="164"/>
      <c r="B156" s="164"/>
      <c r="C156" s="164"/>
      <c r="D156" s="164"/>
      <c r="E156" s="164"/>
      <c r="F156" s="164"/>
      <c r="G156" s="164"/>
      <c r="H156" s="164"/>
      <c r="I156" s="164"/>
      <c r="J156" s="164"/>
      <c r="K156" s="164"/>
      <c r="L156" s="164"/>
      <c r="M156" s="164"/>
      <c r="N156" s="164"/>
      <c r="O156" s="164"/>
      <c r="P156" s="164"/>
      <c r="Q156" s="164"/>
      <c r="R156" s="164"/>
      <c r="S156" s="164"/>
      <c r="T156" s="164"/>
    </row>
    <row r="157" spans="1:20" ht="14.5" x14ac:dyDescent="0.35">
      <c r="A157" s="164"/>
      <c r="B157" s="164"/>
      <c r="C157" s="164"/>
      <c r="D157" s="164"/>
      <c r="E157" s="164"/>
      <c r="F157" s="164"/>
      <c r="G157" s="164"/>
      <c r="H157" s="164"/>
      <c r="I157" s="164"/>
      <c r="J157" s="164"/>
      <c r="K157" s="164"/>
      <c r="L157" s="164"/>
      <c r="M157" s="164"/>
      <c r="N157" s="164"/>
      <c r="O157" s="164"/>
      <c r="P157" s="164"/>
      <c r="Q157" s="164"/>
      <c r="R157" s="164"/>
      <c r="S157" s="164"/>
      <c r="T157" s="164"/>
    </row>
    <row r="158" spans="1:20" ht="14.5" x14ac:dyDescent="0.35">
      <c r="A158" s="164"/>
      <c r="B158" s="164"/>
      <c r="C158" s="164"/>
      <c r="D158" s="164"/>
      <c r="E158" s="164"/>
      <c r="F158" s="164"/>
      <c r="G158" s="164"/>
      <c r="H158" s="164"/>
      <c r="I158" s="164"/>
      <c r="J158" s="164"/>
      <c r="K158" s="164"/>
      <c r="L158" s="164"/>
      <c r="M158" s="164"/>
      <c r="N158" s="164"/>
      <c r="O158" s="164"/>
      <c r="P158" s="164"/>
      <c r="Q158" s="164"/>
      <c r="R158" s="164"/>
      <c r="S158" s="164"/>
      <c r="T158" s="164"/>
    </row>
    <row r="159" spans="1:20" ht="14.5" x14ac:dyDescent="0.35">
      <c r="A159" s="164"/>
      <c r="B159" s="164"/>
      <c r="C159" s="164"/>
      <c r="D159" s="164"/>
      <c r="E159" s="164"/>
      <c r="F159" s="164"/>
      <c r="G159" s="164"/>
      <c r="H159" s="164"/>
      <c r="I159" s="164"/>
      <c r="J159" s="164"/>
      <c r="K159" s="164"/>
      <c r="L159" s="164"/>
      <c r="M159" s="164"/>
      <c r="N159" s="164"/>
      <c r="O159" s="164"/>
      <c r="P159" s="164"/>
      <c r="Q159" s="164"/>
      <c r="R159" s="164"/>
      <c r="S159" s="164"/>
      <c r="T159" s="164"/>
    </row>
    <row r="160" spans="1:20" ht="14.5" x14ac:dyDescent="0.35">
      <c r="A160" s="164"/>
      <c r="B160" s="164"/>
      <c r="C160" s="164"/>
      <c r="D160" s="164"/>
      <c r="E160" s="164"/>
      <c r="F160" s="164"/>
      <c r="G160" s="164"/>
      <c r="H160" s="164"/>
      <c r="I160" s="164"/>
      <c r="J160" s="164"/>
      <c r="K160" s="164"/>
      <c r="L160" s="164"/>
      <c r="M160" s="164"/>
      <c r="N160" s="164"/>
      <c r="O160" s="164"/>
      <c r="P160" s="164"/>
      <c r="Q160" s="164"/>
      <c r="R160" s="164"/>
      <c r="S160" s="164"/>
      <c r="T160" s="164"/>
    </row>
    <row r="161" spans="1:20" ht="14.5" x14ac:dyDescent="0.35">
      <c r="A161" s="164"/>
      <c r="B161" s="164"/>
      <c r="C161" s="164"/>
      <c r="D161" s="164"/>
      <c r="E161" s="164"/>
      <c r="F161" s="164"/>
      <c r="G161" s="164"/>
      <c r="H161" s="164"/>
      <c r="I161" s="164"/>
      <c r="J161" s="164"/>
      <c r="K161" s="164"/>
      <c r="L161" s="164"/>
      <c r="M161" s="164"/>
      <c r="N161" s="164"/>
      <c r="O161" s="164"/>
      <c r="P161" s="164"/>
      <c r="Q161" s="164"/>
      <c r="R161" s="164"/>
      <c r="S161" s="164"/>
      <c r="T161" s="164"/>
    </row>
    <row r="162" spans="1:20" ht="14.5" x14ac:dyDescent="0.35">
      <c r="A162" s="164"/>
      <c r="B162" s="164"/>
      <c r="C162" s="164"/>
      <c r="D162" s="164"/>
      <c r="E162" s="164"/>
      <c r="F162" s="164"/>
      <c r="G162" s="164"/>
      <c r="H162" s="164"/>
      <c r="I162" s="164"/>
      <c r="J162" s="164"/>
      <c r="K162" s="164"/>
      <c r="L162" s="164"/>
      <c r="M162" s="164"/>
      <c r="N162" s="164"/>
      <c r="O162" s="164"/>
      <c r="P162" s="164"/>
      <c r="Q162" s="164"/>
      <c r="R162" s="164"/>
      <c r="S162" s="164"/>
      <c r="T162" s="164"/>
    </row>
    <row r="163" spans="1:20" ht="14.5" x14ac:dyDescent="0.35">
      <c r="A163" s="164"/>
      <c r="B163" s="164"/>
      <c r="C163" s="164"/>
      <c r="D163" s="164"/>
      <c r="E163" s="164"/>
      <c r="F163" s="164"/>
      <c r="G163" s="164"/>
      <c r="H163" s="164"/>
      <c r="I163" s="164"/>
      <c r="J163" s="164"/>
      <c r="K163" s="164"/>
      <c r="L163" s="164"/>
      <c r="M163" s="164"/>
      <c r="N163" s="164"/>
      <c r="O163" s="164"/>
      <c r="P163" s="164"/>
      <c r="Q163" s="164"/>
      <c r="R163" s="164"/>
      <c r="S163" s="164"/>
      <c r="T163" s="164"/>
    </row>
    <row r="164" spans="1:20" ht="14.5" x14ac:dyDescent="0.35">
      <c r="A164" s="164"/>
      <c r="B164" s="164"/>
      <c r="C164" s="164"/>
      <c r="D164" s="164"/>
      <c r="E164" s="164"/>
      <c r="F164" s="164"/>
      <c r="G164" s="164"/>
      <c r="H164" s="164"/>
      <c r="I164" s="164"/>
      <c r="J164" s="164"/>
      <c r="K164" s="164"/>
      <c r="L164" s="164"/>
      <c r="M164" s="164"/>
      <c r="N164" s="164"/>
      <c r="O164" s="164"/>
      <c r="P164" s="164"/>
      <c r="Q164" s="164"/>
      <c r="R164" s="164"/>
      <c r="S164" s="164"/>
      <c r="T164" s="164"/>
    </row>
    <row r="165" spans="1:20" ht="14.5" x14ac:dyDescent="0.35">
      <c r="A165" s="164"/>
      <c r="B165" s="164"/>
      <c r="C165" s="164"/>
      <c r="D165" s="164"/>
      <c r="E165" s="164"/>
      <c r="F165" s="164"/>
      <c r="G165" s="164"/>
      <c r="H165" s="164"/>
      <c r="I165" s="164"/>
      <c r="J165" s="164"/>
      <c r="K165" s="164"/>
      <c r="L165" s="164"/>
      <c r="M165" s="164"/>
      <c r="N165" s="164"/>
      <c r="O165" s="164"/>
      <c r="P165" s="164"/>
      <c r="Q165" s="164"/>
      <c r="R165" s="164"/>
      <c r="S165" s="164"/>
      <c r="T165" s="164"/>
    </row>
    <row r="166" spans="1:20" ht="14.5" x14ac:dyDescent="0.35">
      <c r="A166" s="164"/>
      <c r="B166" s="164"/>
      <c r="C166" s="164"/>
      <c r="D166" s="164"/>
      <c r="E166" s="164"/>
      <c r="F166" s="164"/>
      <c r="G166" s="164"/>
      <c r="H166" s="164"/>
      <c r="I166" s="164"/>
      <c r="J166" s="164"/>
      <c r="K166" s="164"/>
      <c r="L166" s="164"/>
      <c r="M166" s="164"/>
      <c r="N166" s="164"/>
      <c r="O166" s="164"/>
      <c r="P166" s="164"/>
      <c r="Q166" s="164"/>
      <c r="R166" s="164"/>
      <c r="S166" s="164"/>
      <c r="T166" s="164"/>
    </row>
    <row r="167" spans="1:20" ht="14.5" x14ac:dyDescent="0.35">
      <c r="A167" s="164"/>
      <c r="B167" s="164"/>
      <c r="C167" s="164"/>
      <c r="D167" s="164"/>
      <c r="E167" s="164"/>
      <c r="F167" s="164"/>
      <c r="G167" s="164"/>
      <c r="H167" s="164"/>
      <c r="I167" s="164"/>
      <c r="J167" s="164"/>
      <c r="K167" s="164"/>
      <c r="L167" s="164"/>
      <c r="M167" s="164"/>
      <c r="N167" s="164"/>
      <c r="O167" s="164"/>
      <c r="P167" s="164"/>
      <c r="Q167" s="164"/>
      <c r="R167" s="164"/>
      <c r="S167" s="164"/>
      <c r="T167" s="164"/>
    </row>
    <row r="168" spans="1:20" ht="14.5" x14ac:dyDescent="0.35">
      <c r="A168" s="164"/>
      <c r="B168" s="164"/>
      <c r="C168" s="164"/>
      <c r="D168" s="164"/>
      <c r="E168" s="164"/>
      <c r="F168" s="164"/>
      <c r="G168" s="164"/>
      <c r="H168" s="164"/>
      <c r="I168" s="164"/>
      <c r="J168" s="164"/>
      <c r="K168" s="164"/>
      <c r="L168" s="164"/>
      <c r="M168" s="164"/>
      <c r="N168" s="164"/>
      <c r="O168" s="164"/>
      <c r="P168" s="164"/>
      <c r="Q168" s="164"/>
      <c r="R168" s="164"/>
      <c r="S168" s="164"/>
      <c r="T168" s="164"/>
    </row>
    <row r="169" spans="1:20" ht="14.5" x14ac:dyDescent="0.35">
      <c r="A169" s="164"/>
      <c r="B169" s="164"/>
      <c r="C169" s="164"/>
      <c r="D169" s="164"/>
      <c r="E169" s="164"/>
      <c r="F169" s="164"/>
      <c r="G169" s="164"/>
      <c r="H169" s="164"/>
      <c r="I169" s="164"/>
      <c r="J169" s="164"/>
      <c r="K169" s="164"/>
      <c r="L169" s="164"/>
      <c r="M169" s="164"/>
      <c r="N169" s="164"/>
      <c r="O169" s="164"/>
      <c r="P169" s="164"/>
      <c r="Q169" s="164"/>
      <c r="R169" s="164"/>
      <c r="S169" s="164"/>
      <c r="T169" s="164"/>
    </row>
    <row r="170" spans="1:20" ht="14.5" x14ac:dyDescent="0.35">
      <c r="A170" s="164"/>
      <c r="B170" s="164"/>
      <c r="C170" s="164"/>
      <c r="D170" s="164"/>
      <c r="E170" s="164"/>
      <c r="F170" s="164"/>
      <c r="G170" s="164"/>
      <c r="H170" s="164"/>
      <c r="I170" s="164"/>
      <c r="J170" s="164"/>
      <c r="K170" s="164"/>
      <c r="L170" s="164"/>
      <c r="M170" s="164"/>
      <c r="N170" s="164"/>
      <c r="O170" s="164"/>
      <c r="P170" s="164"/>
      <c r="Q170" s="164"/>
      <c r="R170" s="164"/>
      <c r="S170" s="164"/>
      <c r="T170" s="164"/>
    </row>
    <row r="171" spans="1:20" ht="14.5" x14ac:dyDescent="0.35">
      <c r="A171" s="164"/>
      <c r="B171" s="164"/>
      <c r="C171" s="164"/>
      <c r="D171" s="164"/>
      <c r="E171" s="164"/>
      <c r="F171" s="164"/>
      <c r="G171" s="164"/>
      <c r="H171" s="164"/>
      <c r="I171" s="164"/>
      <c r="J171" s="164"/>
      <c r="K171" s="164"/>
      <c r="L171" s="164"/>
      <c r="M171" s="164"/>
      <c r="N171" s="164"/>
      <c r="O171" s="164"/>
      <c r="P171" s="164"/>
      <c r="Q171" s="164"/>
      <c r="R171" s="164"/>
      <c r="S171" s="164"/>
      <c r="T171" s="164"/>
    </row>
    <row r="172" spans="1:20" ht="14.5" x14ac:dyDescent="0.35">
      <c r="A172" s="164"/>
      <c r="B172" s="164"/>
      <c r="C172" s="164"/>
      <c r="D172" s="164"/>
      <c r="E172" s="164"/>
      <c r="F172" s="164"/>
      <c r="G172" s="164"/>
      <c r="H172" s="164"/>
      <c r="I172" s="164"/>
      <c r="J172" s="164"/>
      <c r="K172" s="164"/>
      <c r="L172" s="164"/>
      <c r="M172" s="164"/>
      <c r="N172" s="164"/>
      <c r="O172" s="164"/>
      <c r="P172" s="164"/>
      <c r="Q172" s="164"/>
      <c r="R172" s="164"/>
      <c r="S172" s="164"/>
      <c r="T172" s="164"/>
    </row>
    <row r="173" spans="1:20" ht="14.5" x14ac:dyDescent="0.35">
      <c r="A173" s="164"/>
      <c r="B173" s="164"/>
      <c r="C173" s="164"/>
      <c r="D173" s="164"/>
      <c r="E173" s="164"/>
      <c r="F173" s="164"/>
      <c r="G173" s="164"/>
      <c r="H173" s="164"/>
      <c r="I173" s="164"/>
      <c r="J173" s="164"/>
      <c r="K173" s="164"/>
      <c r="L173" s="164"/>
      <c r="M173" s="164"/>
      <c r="N173" s="164"/>
      <c r="O173" s="164"/>
      <c r="P173" s="164"/>
      <c r="Q173" s="164"/>
      <c r="R173" s="164"/>
      <c r="S173" s="164"/>
      <c r="T173" s="164"/>
    </row>
    <row r="174" spans="1:20" ht="14.5" x14ac:dyDescent="0.35">
      <c r="A174" s="164"/>
      <c r="B174" s="164"/>
      <c r="C174" s="164"/>
      <c r="D174" s="164"/>
      <c r="E174" s="164"/>
      <c r="F174" s="164"/>
      <c r="G174" s="164"/>
      <c r="H174" s="164"/>
      <c r="I174" s="164"/>
      <c r="J174" s="164"/>
      <c r="K174" s="164"/>
      <c r="L174" s="164"/>
      <c r="M174" s="164"/>
      <c r="N174" s="164"/>
      <c r="O174" s="164"/>
      <c r="P174" s="164"/>
      <c r="Q174" s="164"/>
      <c r="R174" s="164"/>
      <c r="S174" s="164"/>
      <c r="T174" s="164"/>
    </row>
    <row r="175" spans="1:20" ht="14.5" x14ac:dyDescent="0.35">
      <c r="A175" s="164"/>
      <c r="B175" s="164"/>
      <c r="C175" s="164"/>
      <c r="D175" s="164"/>
      <c r="E175" s="164"/>
      <c r="F175" s="164"/>
      <c r="G175" s="164"/>
      <c r="H175" s="164"/>
      <c r="I175" s="164"/>
      <c r="J175" s="164"/>
      <c r="K175" s="164"/>
      <c r="L175" s="164"/>
      <c r="M175" s="164"/>
      <c r="N175" s="164"/>
      <c r="O175" s="164"/>
      <c r="P175" s="164"/>
      <c r="Q175" s="164"/>
      <c r="R175" s="164"/>
      <c r="S175" s="164"/>
      <c r="T175" s="164"/>
    </row>
    <row r="176" spans="1:20" ht="14.5" x14ac:dyDescent="0.35">
      <c r="A176" s="164"/>
      <c r="B176" s="164"/>
      <c r="C176" s="164"/>
      <c r="D176" s="164"/>
      <c r="E176" s="164"/>
      <c r="F176" s="164"/>
      <c r="G176" s="164"/>
      <c r="H176" s="164"/>
      <c r="I176" s="164"/>
      <c r="J176" s="164"/>
      <c r="K176" s="164"/>
      <c r="L176" s="164"/>
      <c r="M176" s="164"/>
      <c r="N176" s="164"/>
      <c r="O176" s="164"/>
      <c r="P176" s="164"/>
      <c r="Q176" s="164"/>
      <c r="R176" s="164"/>
      <c r="S176" s="164"/>
      <c r="T176" s="164"/>
    </row>
    <row r="177" spans="1:20" ht="14.5" x14ac:dyDescent="0.35">
      <c r="A177" s="164"/>
      <c r="B177" s="164"/>
      <c r="C177" s="164"/>
      <c r="D177" s="164"/>
      <c r="E177" s="164"/>
      <c r="F177" s="164"/>
      <c r="G177" s="164"/>
      <c r="H177" s="164"/>
      <c r="I177" s="164"/>
      <c r="J177" s="164"/>
      <c r="K177" s="164"/>
      <c r="L177" s="164"/>
      <c r="M177" s="164"/>
      <c r="N177" s="164"/>
      <c r="O177" s="164"/>
      <c r="P177" s="164"/>
      <c r="Q177" s="164"/>
      <c r="R177" s="164"/>
      <c r="S177" s="164"/>
      <c r="T177" s="164"/>
    </row>
    <row r="178" spans="1:20" ht="14.5" x14ac:dyDescent="0.35">
      <c r="A178" s="164"/>
      <c r="B178" s="164"/>
      <c r="C178" s="164"/>
      <c r="D178" s="164"/>
      <c r="E178" s="164"/>
      <c r="F178" s="164"/>
      <c r="G178" s="164"/>
      <c r="H178" s="164"/>
      <c r="I178" s="164"/>
      <c r="J178" s="164"/>
      <c r="K178" s="164"/>
      <c r="L178" s="164"/>
      <c r="M178" s="164"/>
      <c r="N178" s="164"/>
      <c r="O178" s="164"/>
      <c r="P178" s="164"/>
      <c r="Q178" s="164"/>
      <c r="R178" s="164"/>
      <c r="S178" s="164"/>
      <c r="T178" s="164"/>
    </row>
    <row r="179" spans="1:20" ht="14.5" x14ac:dyDescent="0.35">
      <c r="A179" s="164"/>
      <c r="B179" s="164"/>
      <c r="C179" s="164"/>
      <c r="D179" s="164"/>
      <c r="E179" s="164"/>
      <c r="F179" s="164"/>
      <c r="G179" s="164"/>
      <c r="H179" s="164"/>
      <c r="I179" s="164"/>
      <c r="J179" s="164"/>
      <c r="K179" s="164"/>
      <c r="L179" s="164"/>
      <c r="M179" s="164"/>
      <c r="N179" s="164"/>
      <c r="O179" s="164"/>
      <c r="P179" s="164"/>
      <c r="Q179" s="164"/>
      <c r="R179" s="164"/>
      <c r="S179" s="164"/>
      <c r="T179" s="164"/>
    </row>
    <row r="180" spans="1:20" ht="14.5" x14ac:dyDescent="0.35">
      <c r="A180" s="164"/>
      <c r="B180" s="164"/>
      <c r="C180" s="164"/>
      <c r="D180" s="164"/>
      <c r="E180" s="164"/>
      <c r="F180" s="164"/>
      <c r="G180" s="164"/>
      <c r="H180" s="164"/>
      <c r="I180" s="164"/>
      <c r="J180" s="164"/>
      <c r="K180" s="164"/>
      <c r="L180" s="164"/>
      <c r="M180" s="164"/>
      <c r="N180" s="164"/>
      <c r="O180" s="164"/>
      <c r="P180" s="164"/>
      <c r="Q180" s="164"/>
      <c r="R180" s="164"/>
      <c r="S180" s="164"/>
      <c r="T180" s="164"/>
    </row>
    <row r="181" spans="1:20" ht="14.5" x14ac:dyDescent="0.35">
      <c r="A181" s="164"/>
      <c r="B181" s="164"/>
      <c r="C181" s="164"/>
      <c r="D181" s="164"/>
      <c r="E181" s="164"/>
      <c r="F181" s="164"/>
      <c r="G181" s="164"/>
      <c r="H181" s="164"/>
      <c r="I181" s="164"/>
      <c r="J181" s="164"/>
      <c r="K181" s="164"/>
      <c r="L181" s="164"/>
      <c r="M181" s="164"/>
      <c r="N181" s="164"/>
      <c r="O181" s="164"/>
      <c r="P181" s="164"/>
      <c r="Q181" s="164"/>
      <c r="R181" s="164"/>
      <c r="S181" s="164"/>
      <c r="T181" s="164"/>
    </row>
    <row r="182" spans="1:20" ht="14.5" x14ac:dyDescent="0.35">
      <c r="A182" s="164"/>
      <c r="B182" s="164"/>
      <c r="C182" s="164"/>
      <c r="D182" s="164"/>
      <c r="E182" s="164"/>
      <c r="F182" s="164"/>
      <c r="G182" s="164"/>
      <c r="H182" s="164"/>
      <c r="I182" s="164"/>
      <c r="J182" s="164"/>
      <c r="K182" s="164"/>
      <c r="L182" s="164"/>
      <c r="M182" s="164"/>
      <c r="N182" s="164"/>
      <c r="O182" s="164"/>
      <c r="P182" s="164"/>
      <c r="Q182" s="164"/>
      <c r="R182" s="164"/>
      <c r="S182" s="164"/>
      <c r="T182" s="164"/>
    </row>
    <row r="183" spans="1:20" ht="14.5" x14ac:dyDescent="0.35">
      <c r="A183" s="164"/>
      <c r="B183" s="164"/>
      <c r="C183" s="164"/>
      <c r="D183" s="164"/>
      <c r="E183" s="164"/>
      <c r="F183" s="164"/>
      <c r="G183" s="164"/>
      <c r="H183" s="164"/>
      <c r="I183" s="164"/>
      <c r="J183" s="164"/>
      <c r="K183" s="164"/>
      <c r="L183" s="164"/>
      <c r="M183" s="164"/>
      <c r="N183" s="164"/>
      <c r="O183" s="164"/>
      <c r="P183" s="164"/>
      <c r="Q183" s="164"/>
      <c r="R183" s="164"/>
      <c r="S183" s="164"/>
      <c r="T183" s="164"/>
    </row>
    <row r="184" spans="1:20" ht="14.5" x14ac:dyDescent="0.35">
      <c r="A184" s="164"/>
      <c r="B184" s="164"/>
      <c r="C184" s="164"/>
      <c r="D184" s="164"/>
      <c r="E184" s="164"/>
      <c r="F184" s="164"/>
      <c r="G184" s="164"/>
      <c r="H184" s="164"/>
      <c r="I184" s="164"/>
      <c r="J184" s="164"/>
      <c r="K184" s="164"/>
      <c r="L184" s="164"/>
      <c r="M184" s="164"/>
      <c r="N184" s="164"/>
      <c r="O184" s="164"/>
      <c r="P184" s="164"/>
      <c r="Q184" s="164"/>
      <c r="R184" s="164"/>
      <c r="S184" s="164"/>
      <c r="T184" s="164"/>
    </row>
    <row r="185" spans="1:20" ht="14.5" x14ac:dyDescent="0.35">
      <c r="A185" s="164"/>
      <c r="B185" s="164"/>
      <c r="C185" s="164"/>
      <c r="D185" s="164"/>
      <c r="E185" s="164"/>
      <c r="F185" s="164"/>
      <c r="G185" s="164"/>
      <c r="H185" s="164"/>
      <c r="I185" s="164"/>
      <c r="J185" s="164"/>
      <c r="K185" s="164"/>
      <c r="L185" s="164"/>
      <c r="M185" s="164"/>
      <c r="N185" s="164"/>
      <c r="O185" s="164"/>
      <c r="P185" s="164"/>
      <c r="Q185" s="164"/>
      <c r="R185" s="164"/>
      <c r="S185" s="164"/>
      <c r="T185" s="164"/>
    </row>
    <row r="186" spans="1:20" ht="14.5" x14ac:dyDescent="0.35">
      <c r="A186" s="164"/>
      <c r="B186" s="164"/>
      <c r="C186" s="164"/>
      <c r="D186" s="164"/>
      <c r="E186" s="164"/>
      <c r="F186" s="164"/>
      <c r="G186" s="164"/>
      <c r="H186" s="164"/>
      <c r="I186" s="164"/>
      <c r="J186" s="164"/>
      <c r="K186" s="164"/>
      <c r="L186" s="164"/>
      <c r="M186" s="164"/>
      <c r="N186" s="164"/>
      <c r="O186" s="164"/>
      <c r="P186" s="164"/>
      <c r="Q186" s="164"/>
      <c r="R186" s="164"/>
      <c r="S186" s="164"/>
      <c r="T186" s="164"/>
    </row>
    <row r="187" spans="1:20" ht="14.5" x14ac:dyDescent="0.35">
      <c r="A187" s="164"/>
      <c r="B187" s="164"/>
      <c r="C187" s="164"/>
      <c r="D187" s="164"/>
      <c r="E187" s="164"/>
      <c r="F187" s="164"/>
      <c r="G187" s="164"/>
      <c r="H187" s="164"/>
      <c r="I187" s="164"/>
      <c r="J187" s="164"/>
      <c r="K187" s="164"/>
      <c r="L187" s="164"/>
      <c r="M187" s="164"/>
      <c r="N187" s="164"/>
      <c r="O187" s="164"/>
      <c r="P187" s="164"/>
      <c r="Q187" s="164"/>
      <c r="R187" s="164"/>
      <c r="S187" s="164"/>
      <c r="T187" s="164"/>
    </row>
    <row r="188" spans="1:20" ht="14.5" x14ac:dyDescent="0.35">
      <c r="A188" s="164"/>
      <c r="B188" s="164"/>
      <c r="C188" s="164"/>
      <c r="D188" s="164"/>
      <c r="E188" s="164"/>
      <c r="F188" s="164"/>
      <c r="G188" s="164"/>
      <c r="H188" s="164"/>
      <c r="I188" s="164"/>
      <c r="J188" s="164"/>
      <c r="K188" s="164"/>
      <c r="L188" s="164"/>
      <c r="M188" s="164"/>
      <c r="N188" s="164"/>
      <c r="O188" s="164"/>
      <c r="P188" s="164"/>
      <c r="Q188" s="164"/>
      <c r="R188" s="164"/>
      <c r="S188" s="164"/>
      <c r="T188" s="164"/>
    </row>
    <row r="189" spans="1:20" ht="14.5" x14ac:dyDescent="0.35">
      <c r="A189" s="164"/>
      <c r="B189" s="164"/>
      <c r="C189" s="164"/>
      <c r="D189" s="164"/>
      <c r="E189" s="164"/>
      <c r="F189" s="164"/>
      <c r="G189" s="164"/>
      <c r="H189" s="164"/>
      <c r="I189" s="164"/>
      <c r="J189" s="164"/>
      <c r="K189" s="164"/>
      <c r="L189" s="164"/>
      <c r="M189" s="164"/>
      <c r="N189" s="164"/>
      <c r="O189" s="164"/>
      <c r="P189" s="164"/>
      <c r="Q189" s="164"/>
      <c r="R189" s="164"/>
      <c r="S189" s="164"/>
      <c r="T189" s="164"/>
    </row>
    <row r="190" spans="1:20" ht="14.5" x14ac:dyDescent="0.35">
      <c r="A190" s="164"/>
      <c r="B190" s="164"/>
      <c r="C190" s="164"/>
      <c r="D190" s="164"/>
      <c r="E190" s="164"/>
      <c r="F190" s="164"/>
      <c r="G190" s="164"/>
      <c r="H190" s="164"/>
      <c r="I190" s="164"/>
      <c r="J190" s="164"/>
      <c r="K190" s="164"/>
      <c r="L190" s="164"/>
      <c r="M190" s="164"/>
      <c r="N190" s="164"/>
      <c r="O190" s="164"/>
      <c r="P190" s="164"/>
      <c r="Q190" s="164"/>
      <c r="R190" s="164"/>
      <c r="S190" s="164"/>
      <c r="T190" s="164"/>
    </row>
    <row r="191" spans="1:20" ht="14.5" x14ac:dyDescent="0.35">
      <c r="A191" s="164"/>
      <c r="B191" s="164"/>
      <c r="C191" s="164"/>
      <c r="D191" s="164"/>
      <c r="E191" s="164"/>
      <c r="F191" s="164"/>
      <c r="G191" s="164"/>
      <c r="H191" s="164"/>
      <c r="I191" s="164"/>
      <c r="J191" s="164"/>
      <c r="K191" s="164"/>
      <c r="L191" s="164"/>
      <c r="M191" s="164"/>
      <c r="N191" s="164"/>
      <c r="O191" s="164"/>
      <c r="P191" s="164"/>
      <c r="Q191" s="164"/>
      <c r="R191" s="164"/>
      <c r="S191" s="164"/>
      <c r="T191" s="164"/>
    </row>
    <row r="192" spans="1:20" ht="14.5" x14ac:dyDescent="0.35">
      <c r="A192" s="164"/>
      <c r="B192" s="164"/>
      <c r="C192" s="164"/>
      <c r="D192" s="164"/>
      <c r="E192" s="164"/>
      <c r="F192" s="164"/>
      <c r="G192" s="164"/>
      <c r="H192" s="164"/>
      <c r="I192" s="164"/>
      <c r="J192" s="164"/>
      <c r="K192" s="164"/>
      <c r="L192" s="164"/>
      <c r="M192" s="164"/>
      <c r="N192" s="164"/>
      <c r="O192" s="164"/>
      <c r="P192" s="164"/>
      <c r="Q192" s="164"/>
      <c r="R192" s="164"/>
      <c r="S192" s="164"/>
      <c r="T192" s="164"/>
    </row>
    <row r="193" spans="1:20" ht="14.5" x14ac:dyDescent="0.35">
      <c r="A193" s="164"/>
      <c r="B193" s="164"/>
      <c r="C193" s="164"/>
      <c r="D193" s="164"/>
      <c r="E193" s="164"/>
      <c r="F193" s="164"/>
      <c r="G193" s="164"/>
      <c r="H193" s="164"/>
      <c r="I193" s="164"/>
      <c r="J193" s="164"/>
      <c r="K193" s="164"/>
      <c r="L193" s="164"/>
      <c r="M193" s="164"/>
      <c r="N193" s="164"/>
      <c r="O193" s="164"/>
      <c r="P193" s="164"/>
      <c r="Q193" s="164"/>
      <c r="R193" s="164"/>
      <c r="S193" s="164"/>
      <c r="T193" s="164"/>
    </row>
    <row r="194" spans="1:20" ht="14.5" x14ac:dyDescent="0.35">
      <c r="A194" s="164"/>
      <c r="B194" s="164"/>
      <c r="C194" s="164"/>
      <c r="D194" s="164"/>
      <c r="E194" s="164"/>
      <c r="F194" s="164"/>
      <c r="G194" s="164"/>
      <c r="H194" s="164"/>
      <c r="I194" s="164"/>
      <c r="J194" s="164"/>
      <c r="K194" s="164"/>
      <c r="L194" s="164"/>
      <c r="M194" s="164"/>
      <c r="N194" s="164"/>
      <c r="O194" s="164"/>
      <c r="P194" s="164"/>
      <c r="Q194" s="164"/>
      <c r="R194" s="164"/>
      <c r="S194" s="164"/>
      <c r="T194" s="164"/>
    </row>
    <row r="195" spans="1:20" ht="14.5" x14ac:dyDescent="0.35">
      <c r="A195" s="164"/>
      <c r="B195" s="164"/>
      <c r="C195" s="164"/>
      <c r="D195" s="164"/>
      <c r="E195" s="164"/>
      <c r="F195" s="164"/>
      <c r="G195" s="164"/>
      <c r="H195" s="164"/>
      <c r="I195" s="164"/>
      <c r="J195" s="164"/>
      <c r="K195" s="164"/>
      <c r="L195" s="164"/>
      <c r="M195" s="164"/>
      <c r="N195" s="164"/>
      <c r="O195" s="164"/>
      <c r="P195" s="164"/>
      <c r="Q195" s="164"/>
      <c r="R195" s="164"/>
      <c r="S195" s="164"/>
      <c r="T195" s="164"/>
    </row>
    <row r="196" spans="1:20" ht="14.5" x14ac:dyDescent="0.35">
      <c r="A196" s="164"/>
      <c r="B196" s="164"/>
      <c r="C196" s="164"/>
      <c r="D196" s="164"/>
      <c r="E196" s="164"/>
      <c r="F196" s="164"/>
      <c r="G196" s="164"/>
      <c r="H196" s="164"/>
      <c r="I196" s="164"/>
      <c r="J196" s="164"/>
      <c r="K196" s="164"/>
      <c r="L196" s="164"/>
      <c r="M196" s="164"/>
      <c r="N196" s="164"/>
      <c r="O196" s="164"/>
      <c r="P196" s="164"/>
      <c r="Q196" s="164"/>
      <c r="R196" s="164"/>
      <c r="S196" s="164"/>
      <c r="T196" s="164"/>
    </row>
    <row r="197" spans="1:20" ht="14.5" x14ac:dyDescent="0.35">
      <c r="A197" s="164"/>
      <c r="B197" s="164"/>
      <c r="C197" s="164"/>
      <c r="D197" s="164"/>
      <c r="E197" s="164"/>
      <c r="F197" s="164"/>
      <c r="G197" s="164"/>
      <c r="H197" s="164"/>
      <c r="I197" s="164"/>
      <c r="J197" s="164"/>
      <c r="K197" s="164"/>
      <c r="L197" s="164"/>
      <c r="M197" s="164"/>
      <c r="N197" s="164"/>
      <c r="O197" s="164"/>
      <c r="P197" s="164"/>
      <c r="Q197" s="164"/>
      <c r="R197" s="164"/>
      <c r="S197" s="164"/>
      <c r="T197" s="164"/>
    </row>
    <row r="198" spans="1:20" ht="14.5" x14ac:dyDescent="0.35">
      <c r="A198" s="164"/>
      <c r="B198" s="164"/>
      <c r="C198" s="164"/>
      <c r="D198" s="164"/>
      <c r="E198" s="164"/>
      <c r="F198" s="164"/>
      <c r="G198" s="164"/>
      <c r="H198" s="164"/>
      <c r="I198" s="164"/>
      <c r="J198" s="164"/>
      <c r="K198" s="164"/>
      <c r="L198" s="164"/>
      <c r="M198" s="164"/>
      <c r="N198" s="164"/>
      <c r="O198" s="164"/>
      <c r="P198" s="164"/>
      <c r="Q198" s="164"/>
      <c r="R198" s="164"/>
      <c r="S198" s="164"/>
      <c r="T198" s="164"/>
    </row>
    <row r="199" spans="1:20" ht="14.5" x14ac:dyDescent="0.35">
      <c r="A199" s="164"/>
      <c r="B199" s="164"/>
      <c r="C199" s="164"/>
      <c r="D199" s="164"/>
      <c r="E199" s="164"/>
      <c r="F199" s="164"/>
      <c r="G199" s="164"/>
      <c r="H199" s="164"/>
      <c r="I199" s="164"/>
      <c r="J199" s="164"/>
      <c r="K199" s="164"/>
      <c r="L199" s="164"/>
      <c r="M199" s="164"/>
      <c r="N199" s="164"/>
      <c r="O199" s="164"/>
      <c r="P199" s="164"/>
      <c r="Q199" s="164"/>
      <c r="R199" s="164"/>
      <c r="S199" s="164"/>
      <c r="T199" s="164"/>
    </row>
    <row r="200" spans="1:20" ht="14.5" x14ac:dyDescent="0.35">
      <c r="A200" s="164"/>
      <c r="B200" s="164"/>
      <c r="C200" s="164"/>
      <c r="D200" s="164"/>
      <c r="E200" s="164"/>
      <c r="F200" s="164"/>
      <c r="G200" s="164"/>
      <c r="H200" s="164"/>
      <c r="I200" s="164"/>
      <c r="J200" s="164"/>
      <c r="K200" s="164"/>
      <c r="L200" s="164"/>
      <c r="M200" s="164"/>
      <c r="N200" s="164"/>
      <c r="O200" s="164"/>
      <c r="P200" s="164"/>
      <c r="Q200" s="164"/>
      <c r="R200" s="164"/>
      <c r="S200" s="164"/>
      <c r="T200" s="164"/>
    </row>
    <row r="201" spans="1:20" ht="14.5" x14ac:dyDescent="0.35">
      <c r="A201" s="164"/>
      <c r="B201" s="164"/>
      <c r="C201" s="164"/>
      <c r="D201" s="164"/>
      <c r="E201" s="164"/>
      <c r="F201" s="164"/>
      <c r="G201" s="164"/>
      <c r="H201" s="164"/>
      <c r="I201" s="164"/>
      <c r="J201" s="164"/>
      <c r="K201" s="164"/>
      <c r="L201" s="164"/>
      <c r="M201" s="164"/>
      <c r="N201" s="164"/>
      <c r="O201" s="164"/>
      <c r="P201" s="164"/>
      <c r="Q201" s="164"/>
      <c r="R201" s="164"/>
      <c r="S201" s="164"/>
      <c r="T201" s="164"/>
    </row>
    <row r="202" spans="1:20" ht="14.5" x14ac:dyDescent="0.35">
      <c r="A202" s="164"/>
      <c r="B202" s="164"/>
      <c r="C202" s="164"/>
      <c r="D202" s="164"/>
      <c r="E202" s="164"/>
      <c r="F202" s="164"/>
      <c r="G202" s="164"/>
      <c r="H202" s="164"/>
      <c r="I202" s="164"/>
      <c r="J202" s="164"/>
      <c r="K202" s="164"/>
      <c r="L202" s="164"/>
      <c r="M202" s="164"/>
      <c r="N202" s="164"/>
      <c r="O202" s="164"/>
      <c r="P202" s="164"/>
      <c r="Q202" s="164"/>
      <c r="R202" s="164"/>
      <c r="S202" s="164"/>
      <c r="T202" s="164"/>
    </row>
    <row r="203" spans="1:20" ht="14.5" x14ac:dyDescent="0.35">
      <c r="A203" s="164"/>
      <c r="B203" s="164"/>
      <c r="C203" s="164"/>
      <c r="D203" s="164"/>
      <c r="E203" s="164"/>
      <c r="F203" s="164"/>
      <c r="G203" s="164"/>
      <c r="H203" s="164"/>
      <c r="I203" s="164"/>
      <c r="J203" s="164"/>
      <c r="K203" s="164"/>
      <c r="L203" s="164"/>
      <c r="M203" s="164"/>
      <c r="N203" s="164"/>
      <c r="O203" s="164"/>
      <c r="P203" s="164"/>
      <c r="Q203" s="164"/>
      <c r="R203" s="164"/>
      <c r="S203" s="164"/>
      <c r="T203" s="164"/>
    </row>
    <row r="204" spans="1:20" ht="14.5" x14ac:dyDescent="0.35">
      <c r="A204" s="164"/>
      <c r="B204" s="164"/>
      <c r="C204" s="164"/>
      <c r="D204" s="164"/>
      <c r="E204" s="164"/>
      <c r="F204" s="164"/>
      <c r="G204" s="164"/>
      <c r="H204" s="164"/>
      <c r="I204" s="164"/>
      <c r="J204" s="164"/>
      <c r="K204" s="164"/>
      <c r="L204" s="164"/>
      <c r="M204" s="164"/>
      <c r="N204" s="164"/>
      <c r="O204" s="164"/>
      <c r="P204" s="164"/>
      <c r="Q204" s="164"/>
      <c r="R204" s="164"/>
      <c r="S204" s="164"/>
      <c r="T204" s="164"/>
    </row>
    <row r="205" spans="1:20" ht="14.5" x14ac:dyDescent="0.35">
      <c r="A205" s="164"/>
      <c r="B205" s="164"/>
      <c r="C205" s="164"/>
      <c r="D205" s="164"/>
      <c r="E205" s="164"/>
      <c r="F205" s="164"/>
      <c r="G205" s="164"/>
      <c r="H205" s="164"/>
      <c r="I205" s="164"/>
      <c r="J205" s="164"/>
      <c r="K205" s="164"/>
      <c r="L205" s="164"/>
      <c r="M205" s="164"/>
      <c r="N205" s="164"/>
      <c r="O205" s="164"/>
      <c r="P205" s="164"/>
      <c r="Q205" s="164"/>
      <c r="R205" s="164"/>
      <c r="S205" s="164"/>
      <c r="T205" s="164"/>
    </row>
    <row r="206" spans="1:20" ht="14.5" x14ac:dyDescent="0.35">
      <c r="A206" s="164"/>
      <c r="B206" s="164"/>
      <c r="C206" s="164"/>
      <c r="D206" s="164"/>
      <c r="E206" s="164"/>
      <c r="F206" s="164"/>
      <c r="G206" s="164"/>
      <c r="H206" s="164"/>
      <c r="I206" s="164"/>
      <c r="J206" s="164"/>
      <c r="K206" s="164"/>
      <c r="L206" s="164"/>
      <c r="M206" s="164"/>
      <c r="N206" s="164"/>
      <c r="O206" s="164"/>
      <c r="P206" s="164"/>
      <c r="Q206" s="164"/>
      <c r="R206" s="164"/>
      <c r="S206" s="164"/>
      <c r="T206" s="164"/>
    </row>
    <row r="207" spans="1:20" ht="14.5" x14ac:dyDescent="0.35">
      <c r="A207" s="164"/>
      <c r="B207" s="164"/>
      <c r="C207" s="164"/>
      <c r="D207" s="164"/>
      <c r="E207" s="164"/>
      <c r="F207" s="164"/>
      <c r="G207" s="164"/>
      <c r="H207" s="164"/>
      <c r="I207" s="164"/>
      <c r="J207" s="164"/>
      <c r="K207" s="164"/>
      <c r="L207" s="164"/>
      <c r="M207" s="164"/>
      <c r="N207" s="164"/>
      <c r="O207" s="164"/>
      <c r="P207" s="164"/>
      <c r="Q207" s="164"/>
      <c r="R207" s="164"/>
      <c r="S207" s="164"/>
      <c r="T207" s="164"/>
    </row>
    <row r="208" spans="1:20" ht="14.5" x14ac:dyDescent="0.35">
      <c r="A208" s="164"/>
      <c r="B208" s="164"/>
      <c r="C208" s="164"/>
      <c r="D208" s="164"/>
      <c r="E208" s="164"/>
      <c r="F208" s="164"/>
      <c r="G208" s="164"/>
      <c r="H208" s="164"/>
      <c r="I208" s="164"/>
      <c r="J208" s="164"/>
      <c r="K208" s="164"/>
      <c r="L208" s="164"/>
      <c r="M208" s="164"/>
      <c r="N208" s="164"/>
      <c r="O208" s="164"/>
      <c r="P208" s="164"/>
      <c r="Q208" s="164"/>
      <c r="R208" s="164"/>
      <c r="S208" s="164"/>
      <c r="T208" s="164"/>
    </row>
    <row r="209" spans="1:20" ht="14.5" x14ac:dyDescent="0.35">
      <c r="A209" s="164"/>
      <c r="B209" s="164"/>
      <c r="C209" s="164"/>
      <c r="D209" s="164"/>
      <c r="E209" s="164"/>
      <c r="F209" s="164"/>
      <c r="G209" s="164"/>
      <c r="H209" s="164"/>
      <c r="I209" s="164"/>
      <c r="J209" s="164"/>
      <c r="K209" s="164"/>
      <c r="L209" s="164"/>
      <c r="M209" s="164"/>
      <c r="N209" s="164"/>
      <c r="O209" s="164"/>
      <c r="P209" s="164"/>
      <c r="Q209" s="164"/>
      <c r="R209" s="164"/>
      <c r="S209" s="164"/>
      <c r="T209" s="164"/>
    </row>
    <row r="210" spans="1:20" ht="14.5" x14ac:dyDescent="0.35">
      <c r="A210" s="164"/>
      <c r="B210" s="164"/>
      <c r="C210" s="164"/>
      <c r="D210" s="164"/>
      <c r="E210" s="164"/>
      <c r="F210" s="164"/>
      <c r="G210" s="164"/>
      <c r="H210" s="164"/>
      <c r="I210" s="164"/>
      <c r="J210" s="164"/>
      <c r="K210" s="164"/>
      <c r="L210" s="164"/>
      <c r="M210" s="164"/>
      <c r="N210" s="164"/>
      <c r="O210" s="164"/>
      <c r="P210" s="164"/>
      <c r="Q210" s="164"/>
      <c r="R210" s="164"/>
      <c r="S210" s="164"/>
      <c r="T210" s="164"/>
    </row>
    <row r="211" spans="1:20" ht="14.5" x14ac:dyDescent="0.35">
      <c r="A211" s="164"/>
      <c r="B211" s="164"/>
      <c r="C211" s="164"/>
      <c r="D211" s="164"/>
      <c r="E211" s="164"/>
      <c r="F211" s="164"/>
      <c r="G211" s="164"/>
      <c r="H211" s="164"/>
      <c r="I211" s="164"/>
      <c r="J211" s="164"/>
      <c r="K211" s="164"/>
      <c r="L211" s="164"/>
      <c r="M211" s="164"/>
      <c r="N211" s="164"/>
      <c r="O211" s="164"/>
      <c r="P211" s="164"/>
      <c r="Q211" s="164"/>
      <c r="R211" s="164"/>
      <c r="S211" s="164"/>
      <c r="T211" s="164"/>
    </row>
    <row r="212" spans="1:20" ht="14.5" x14ac:dyDescent="0.35">
      <c r="A212" s="164"/>
      <c r="B212" s="164"/>
      <c r="C212" s="164"/>
      <c r="D212" s="164"/>
      <c r="E212" s="164"/>
      <c r="F212" s="164"/>
      <c r="G212" s="164"/>
      <c r="H212" s="164"/>
      <c r="I212" s="164"/>
      <c r="J212" s="164"/>
      <c r="K212" s="164"/>
      <c r="L212" s="164"/>
      <c r="M212" s="164"/>
      <c r="N212" s="164"/>
      <c r="O212" s="164"/>
      <c r="P212" s="164"/>
      <c r="Q212" s="164"/>
      <c r="R212" s="164"/>
      <c r="S212" s="164"/>
      <c r="T212" s="164"/>
    </row>
    <row r="213" spans="1:20" ht="14.5" x14ac:dyDescent="0.35">
      <c r="A213" s="164"/>
      <c r="B213" s="164"/>
      <c r="C213" s="164"/>
      <c r="D213" s="164"/>
      <c r="E213" s="164"/>
      <c r="F213" s="164"/>
      <c r="G213" s="164"/>
      <c r="H213" s="164"/>
      <c r="I213" s="164"/>
      <c r="J213" s="164"/>
      <c r="K213" s="164"/>
      <c r="L213" s="164"/>
      <c r="M213" s="164"/>
      <c r="N213" s="164"/>
      <c r="O213" s="164"/>
      <c r="P213" s="164"/>
      <c r="Q213" s="164"/>
      <c r="R213" s="164"/>
      <c r="S213" s="164"/>
      <c r="T213" s="164"/>
    </row>
    <row r="214" spans="1:20" ht="14.5" x14ac:dyDescent="0.35">
      <c r="A214" s="164"/>
      <c r="B214" s="164"/>
      <c r="C214" s="164"/>
      <c r="D214" s="164"/>
      <c r="E214" s="164"/>
      <c r="F214" s="164"/>
      <c r="G214" s="164"/>
      <c r="H214" s="164"/>
      <c r="I214" s="164"/>
      <c r="J214" s="164"/>
      <c r="K214" s="164"/>
      <c r="L214" s="164"/>
      <c r="M214" s="164"/>
      <c r="N214" s="164"/>
      <c r="O214" s="164"/>
      <c r="P214" s="164"/>
      <c r="Q214" s="164"/>
      <c r="R214" s="164"/>
      <c r="S214" s="164"/>
      <c r="T214" s="164"/>
    </row>
    <row r="215" spans="1:20" ht="14.5" x14ac:dyDescent="0.35">
      <c r="A215" s="164"/>
      <c r="B215" s="164"/>
      <c r="C215" s="164"/>
      <c r="D215" s="164"/>
      <c r="E215" s="164"/>
      <c r="F215" s="164"/>
      <c r="G215" s="164"/>
      <c r="H215" s="164"/>
      <c r="I215" s="164"/>
      <c r="J215" s="164"/>
      <c r="K215" s="164"/>
      <c r="L215" s="164"/>
      <c r="M215" s="164"/>
      <c r="N215" s="164"/>
      <c r="O215" s="164"/>
      <c r="P215" s="164"/>
      <c r="Q215" s="164"/>
      <c r="R215" s="164"/>
      <c r="S215" s="164"/>
      <c r="T215" s="164"/>
    </row>
    <row r="216" spans="1:20" ht="14.5" x14ac:dyDescent="0.35">
      <c r="A216" s="164"/>
      <c r="B216" s="164"/>
      <c r="C216" s="164"/>
      <c r="D216" s="164"/>
      <c r="E216" s="164"/>
      <c r="F216" s="164"/>
      <c r="G216" s="164"/>
      <c r="H216" s="164"/>
      <c r="I216" s="164"/>
      <c r="J216" s="164"/>
      <c r="K216" s="164"/>
      <c r="L216" s="164"/>
      <c r="M216" s="164"/>
      <c r="N216" s="164"/>
      <c r="O216" s="164"/>
      <c r="P216" s="164"/>
      <c r="Q216" s="164"/>
      <c r="R216" s="164"/>
      <c r="S216" s="164"/>
      <c r="T216" s="164"/>
    </row>
    <row r="217" spans="1:20" ht="14.5" x14ac:dyDescent="0.35">
      <c r="A217" s="164"/>
      <c r="B217" s="164"/>
      <c r="C217" s="164"/>
      <c r="D217" s="164"/>
      <c r="E217" s="164"/>
      <c r="F217" s="164"/>
      <c r="G217" s="164"/>
      <c r="H217" s="164"/>
      <c r="I217" s="164"/>
      <c r="J217" s="164"/>
      <c r="K217" s="164"/>
      <c r="L217" s="164"/>
      <c r="M217" s="164"/>
      <c r="N217" s="164"/>
      <c r="O217" s="164"/>
      <c r="P217" s="164"/>
      <c r="Q217" s="164"/>
      <c r="R217" s="164"/>
      <c r="S217" s="164"/>
      <c r="T217" s="164"/>
    </row>
    <row r="218" spans="1:20" ht="14.5" x14ac:dyDescent="0.35">
      <c r="A218" s="164"/>
      <c r="B218" s="164"/>
      <c r="C218" s="164"/>
      <c r="D218" s="164"/>
      <c r="E218" s="164"/>
      <c r="F218" s="164"/>
      <c r="G218" s="164"/>
      <c r="H218" s="164"/>
      <c r="I218" s="164"/>
      <c r="J218" s="164"/>
      <c r="K218" s="164"/>
      <c r="L218" s="164"/>
      <c r="M218" s="164"/>
      <c r="N218" s="164"/>
      <c r="O218" s="164"/>
      <c r="P218" s="164"/>
      <c r="Q218" s="164"/>
      <c r="R218" s="164"/>
      <c r="S218" s="164"/>
      <c r="T218" s="164"/>
    </row>
    <row r="219" spans="1:20" ht="14.5" x14ac:dyDescent="0.35">
      <c r="A219" s="164"/>
      <c r="B219" s="164"/>
      <c r="C219" s="164"/>
      <c r="D219" s="164"/>
      <c r="E219" s="164"/>
      <c r="F219" s="164"/>
      <c r="G219" s="164"/>
      <c r="H219" s="164"/>
      <c r="I219" s="164"/>
      <c r="J219" s="164"/>
      <c r="K219" s="164"/>
      <c r="L219" s="164"/>
      <c r="M219" s="164"/>
      <c r="N219" s="164"/>
      <c r="O219" s="164"/>
      <c r="P219" s="164"/>
      <c r="Q219" s="164"/>
      <c r="R219" s="164"/>
      <c r="S219" s="164"/>
      <c r="T219" s="164"/>
    </row>
    <row r="220" spans="1:20" ht="14.5" x14ac:dyDescent="0.35">
      <c r="A220" s="164"/>
      <c r="B220" s="164"/>
      <c r="C220" s="164"/>
      <c r="D220" s="164"/>
      <c r="E220" s="164"/>
      <c r="F220" s="164"/>
      <c r="G220" s="164"/>
      <c r="H220" s="164"/>
      <c r="I220" s="164"/>
      <c r="J220" s="164"/>
      <c r="K220" s="164"/>
      <c r="L220" s="164"/>
      <c r="M220" s="164"/>
      <c r="N220" s="164"/>
      <c r="O220" s="164"/>
      <c r="P220" s="164"/>
      <c r="Q220" s="164"/>
      <c r="R220" s="164"/>
      <c r="S220" s="164"/>
      <c r="T220" s="164"/>
    </row>
    <row r="221" spans="1:20" ht="14.5" x14ac:dyDescent="0.35">
      <c r="A221" s="164"/>
      <c r="B221" s="164"/>
      <c r="C221" s="164"/>
      <c r="D221" s="164"/>
      <c r="E221" s="164"/>
      <c r="F221" s="164"/>
      <c r="G221" s="164"/>
      <c r="H221" s="164"/>
      <c r="I221" s="164"/>
      <c r="J221" s="164"/>
      <c r="K221" s="164"/>
      <c r="L221" s="164"/>
      <c r="M221" s="164"/>
      <c r="N221" s="164"/>
      <c r="O221" s="164"/>
      <c r="P221" s="164"/>
      <c r="Q221" s="164"/>
      <c r="R221" s="164"/>
      <c r="S221" s="164"/>
      <c r="T221" s="164"/>
    </row>
    <row r="222" spans="1:20" ht="14.5" x14ac:dyDescent="0.35">
      <c r="A222" s="164"/>
      <c r="B222" s="164"/>
      <c r="C222" s="164"/>
      <c r="D222" s="164"/>
      <c r="E222" s="164"/>
      <c r="F222" s="164"/>
      <c r="G222" s="164"/>
      <c r="H222" s="164"/>
      <c r="I222" s="164"/>
      <c r="J222" s="164"/>
      <c r="K222" s="164"/>
      <c r="L222" s="164"/>
      <c r="M222" s="164"/>
      <c r="N222" s="164"/>
      <c r="O222" s="164"/>
      <c r="P222" s="164"/>
      <c r="Q222" s="164"/>
      <c r="R222" s="164"/>
      <c r="S222" s="164"/>
      <c r="T222" s="164"/>
    </row>
    <row r="223" spans="1:20" ht="14.5" x14ac:dyDescent="0.35">
      <c r="A223" s="164"/>
      <c r="B223" s="164"/>
      <c r="C223" s="164"/>
      <c r="D223" s="164"/>
      <c r="E223" s="164"/>
      <c r="F223" s="164"/>
      <c r="G223" s="164"/>
      <c r="H223" s="164"/>
      <c r="I223" s="164"/>
      <c r="J223" s="164"/>
      <c r="K223" s="164"/>
      <c r="L223" s="164"/>
      <c r="M223" s="164"/>
      <c r="N223" s="164"/>
      <c r="O223" s="164"/>
      <c r="P223" s="164"/>
      <c r="Q223" s="164"/>
      <c r="R223" s="164"/>
      <c r="S223" s="164"/>
      <c r="T223" s="164"/>
    </row>
    <row r="224" spans="1:20" ht="14.5" x14ac:dyDescent="0.35">
      <c r="A224" s="164"/>
      <c r="B224" s="164"/>
      <c r="C224" s="164"/>
      <c r="D224" s="164"/>
      <c r="E224" s="164"/>
      <c r="F224" s="164"/>
      <c r="G224" s="164"/>
      <c r="H224" s="164"/>
      <c r="I224" s="164"/>
      <c r="J224" s="164"/>
      <c r="K224" s="164"/>
      <c r="L224" s="164"/>
      <c r="M224" s="164"/>
      <c r="N224" s="164"/>
      <c r="O224" s="164"/>
      <c r="P224" s="164"/>
      <c r="Q224" s="164"/>
      <c r="R224" s="164"/>
      <c r="S224" s="164"/>
      <c r="T224" s="164"/>
    </row>
    <row r="225" spans="1:20" ht="14.5" x14ac:dyDescent="0.35">
      <c r="A225" s="164"/>
      <c r="B225" s="164"/>
      <c r="C225" s="164"/>
      <c r="D225" s="164"/>
      <c r="E225" s="164"/>
      <c r="F225" s="164"/>
      <c r="G225" s="164"/>
      <c r="H225" s="164"/>
      <c r="I225" s="164"/>
      <c r="J225" s="164"/>
      <c r="K225" s="164"/>
      <c r="L225" s="164"/>
      <c r="M225" s="164"/>
      <c r="N225" s="164"/>
      <c r="O225" s="164"/>
      <c r="P225" s="164"/>
      <c r="Q225" s="164"/>
      <c r="R225" s="164"/>
      <c r="S225" s="164"/>
      <c r="T225" s="164"/>
    </row>
    <row r="226" spans="1:20" ht="14.5" x14ac:dyDescent="0.35">
      <c r="A226" s="164"/>
      <c r="B226" s="164"/>
      <c r="C226" s="164"/>
      <c r="D226" s="164"/>
      <c r="E226" s="164"/>
      <c r="F226" s="164"/>
      <c r="G226" s="164"/>
      <c r="H226" s="164"/>
      <c r="I226" s="164"/>
      <c r="J226" s="164"/>
      <c r="K226" s="164"/>
      <c r="L226" s="164"/>
      <c r="M226" s="164"/>
      <c r="N226" s="164"/>
      <c r="O226" s="164"/>
      <c r="P226" s="164"/>
      <c r="Q226" s="164"/>
      <c r="R226" s="164"/>
      <c r="S226" s="164"/>
      <c r="T226" s="164"/>
    </row>
    <row r="227" spans="1:20" ht="14.5" x14ac:dyDescent="0.35">
      <c r="A227" s="164"/>
      <c r="B227" s="164"/>
      <c r="C227" s="164"/>
      <c r="D227" s="164"/>
      <c r="E227" s="164"/>
      <c r="F227" s="164"/>
      <c r="G227" s="164"/>
      <c r="H227" s="164"/>
      <c r="I227" s="164"/>
      <c r="J227" s="164"/>
      <c r="K227" s="164"/>
      <c r="L227" s="164"/>
      <c r="M227" s="164"/>
      <c r="N227" s="164"/>
      <c r="O227" s="164"/>
      <c r="P227" s="164"/>
      <c r="Q227" s="164"/>
      <c r="R227" s="164"/>
      <c r="S227" s="164"/>
      <c r="T227" s="164"/>
    </row>
    <row r="228" spans="1:20" ht="14.5" x14ac:dyDescent="0.35">
      <c r="A228" s="164"/>
      <c r="B228" s="164"/>
      <c r="C228" s="164"/>
      <c r="D228" s="164"/>
      <c r="E228" s="164"/>
      <c r="F228" s="164"/>
      <c r="G228" s="164"/>
      <c r="H228" s="164"/>
      <c r="I228" s="164"/>
      <c r="J228" s="164"/>
      <c r="K228" s="164"/>
      <c r="L228" s="164"/>
      <c r="M228" s="164"/>
      <c r="N228" s="164"/>
      <c r="O228" s="164"/>
      <c r="P228" s="164"/>
      <c r="Q228" s="164"/>
      <c r="R228" s="164"/>
      <c r="S228" s="164"/>
      <c r="T228" s="164"/>
    </row>
    <row r="229" spans="1:20" ht="14.5" x14ac:dyDescent="0.35">
      <c r="A229" s="164"/>
      <c r="B229" s="164"/>
      <c r="C229" s="164"/>
      <c r="D229" s="164"/>
      <c r="E229" s="164"/>
      <c r="F229" s="164"/>
      <c r="G229" s="164"/>
      <c r="H229" s="164"/>
      <c r="I229" s="164"/>
      <c r="J229" s="164"/>
      <c r="K229" s="164"/>
      <c r="L229" s="164"/>
      <c r="M229" s="164"/>
      <c r="N229" s="164"/>
      <c r="O229" s="164"/>
      <c r="P229" s="164"/>
      <c r="Q229" s="164"/>
      <c r="R229" s="164"/>
      <c r="S229" s="164"/>
      <c r="T229" s="164"/>
    </row>
    <row r="230" spans="1:20" ht="14.5" x14ac:dyDescent="0.35">
      <c r="A230" s="164"/>
      <c r="B230" s="164"/>
      <c r="C230" s="164"/>
      <c r="D230" s="164"/>
      <c r="E230" s="164"/>
      <c r="F230" s="164"/>
      <c r="G230" s="164"/>
      <c r="H230" s="164"/>
      <c r="I230" s="164"/>
      <c r="J230" s="164"/>
      <c r="K230" s="164"/>
      <c r="L230" s="164"/>
      <c r="M230" s="164"/>
      <c r="N230" s="164"/>
      <c r="O230" s="164"/>
      <c r="P230" s="164"/>
      <c r="Q230" s="164"/>
      <c r="R230" s="164"/>
      <c r="S230" s="164"/>
      <c r="T230" s="164"/>
    </row>
    <row r="231" spans="1:20" ht="14.5" x14ac:dyDescent="0.35">
      <c r="A231" s="164"/>
      <c r="B231" s="164"/>
      <c r="C231" s="164"/>
      <c r="D231" s="164"/>
      <c r="E231" s="164"/>
      <c r="F231" s="164"/>
      <c r="G231" s="164"/>
      <c r="H231" s="164"/>
      <c r="I231" s="164"/>
      <c r="J231" s="164"/>
      <c r="K231" s="164"/>
      <c r="L231" s="164"/>
      <c r="M231" s="164"/>
      <c r="N231" s="164"/>
      <c r="O231" s="164"/>
      <c r="P231" s="164"/>
      <c r="Q231" s="164"/>
      <c r="R231" s="164"/>
      <c r="S231" s="164"/>
      <c r="T231" s="164"/>
    </row>
    <row r="232" spans="1:20" ht="14.5" x14ac:dyDescent="0.35">
      <c r="A232" s="164"/>
      <c r="B232" s="164"/>
      <c r="C232" s="164"/>
      <c r="D232" s="164"/>
      <c r="E232" s="164"/>
      <c r="F232" s="164"/>
      <c r="G232" s="164"/>
      <c r="H232" s="164"/>
      <c r="I232" s="164"/>
      <c r="J232" s="164"/>
      <c r="K232" s="164"/>
      <c r="L232" s="164"/>
      <c r="M232" s="164"/>
      <c r="N232" s="164"/>
      <c r="O232" s="164"/>
      <c r="P232" s="164"/>
      <c r="Q232" s="164"/>
      <c r="R232" s="164"/>
      <c r="S232" s="164"/>
      <c r="T232" s="164"/>
    </row>
    <row r="233" spans="1:20" ht="14.5" x14ac:dyDescent="0.35">
      <c r="A233" s="164"/>
      <c r="B233" s="164"/>
      <c r="C233" s="164"/>
      <c r="D233" s="164"/>
      <c r="E233" s="164"/>
      <c r="F233" s="164"/>
      <c r="G233" s="164"/>
      <c r="H233" s="164"/>
      <c r="I233" s="164"/>
      <c r="J233" s="164"/>
      <c r="K233" s="164"/>
      <c r="L233" s="164"/>
      <c r="M233" s="164"/>
      <c r="N233" s="164"/>
      <c r="O233" s="164"/>
      <c r="P233" s="164"/>
      <c r="Q233" s="164"/>
      <c r="R233" s="164"/>
      <c r="S233" s="164"/>
      <c r="T233" s="164"/>
    </row>
    <row r="234" spans="1:20" ht="14.5" x14ac:dyDescent="0.35">
      <c r="A234" s="164"/>
      <c r="B234" s="164"/>
      <c r="C234" s="164"/>
      <c r="D234" s="164"/>
      <c r="E234" s="164"/>
      <c r="F234" s="164"/>
      <c r="G234" s="164"/>
      <c r="H234" s="164"/>
      <c r="I234" s="164"/>
      <c r="J234" s="164"/>
      <c r="K234" s="164"/>
      <c r="L234" s="164"/>
      <c r="M234" s="164"/>
      <c r="N234" s="164"/>
      <c r="O234" s="164"/>
      <c r="P234" s="164"/>
      <c r="Q234" s="164"/>
      <c r="R234" s="164"/>
      <c r="S234" s="164"/>
      <c r="T234" s="164"/>
    </row>
    <row r="235" spans="1:20" ht="14.5" x14ac:dyDescent="0.35">
      <c r="A235" s="164"/>
      <c r="B235" s="164"/>
      <c r="C235" s="164"/>
      <c r="D235" s="164"/>
      <c r="E235" s="164"/>
      <c r="F235" s="164"/>
      <c r="G235" s="164"/>
      <c r="H235" s="164"/>
      <c r="I235" s="164"/>
      <c r="J235" s="164"/>
      <c r="K235" s="164"/>
      <c r="L235" s="164"/>
      <c r="M235" s="164"/>
      <c r="N235" s="164"/>
      <c r="O235" s="164"/>
      <c r="P235" s="164"/>
      <c r="Q235" s="164"/>
      <c r="R235" s="164"/>
      <c r="S235" s="164"/>
      <c r="T235" s="164"/>
    </row>
    <row r="236" spans="1:20" ht="14.5" x14ac:dyDescent="0.35">
      <c r="A236" s="164"/>
      <c r="B236" s="164"/>
      <c r="C236" s="164"/>
      <c r="D236" s="164"/>
      <c r="E236" s="164"/>
      <c r="F236" s="164"/>
      <c r="G236" s="164"/>
      <c r="H236" s="164"/>
      <c r="I236" s="164"/>
      <c r="J236" s="164"/>
      <c r="K236" s="164"/>
      <c r="L236" s="164"/>
      <c r="M236" s="164"/>
      <c r="N236" s="164"/>
      <c r="O236" s="164"/>
      <c r="P236" s="164"/>
      <c r="Q236" s="164"/>
      <c r="R236" s="164"/>
      <c r="S236" s="164"/>
      <c r="T236" s="164"/>
    </row>
    <row r="237" spans="1:20" ht="14.5" x14ac:dyDescent="0.35">
      <c r="A237" s="164"/>
      <c r="B237" s="164"/>
      <c r="C237" s="164"/>
      <c r="D237" s="164"/>
      <c r="E237" s="164"/>
      <c r="F237" s="164"/>
      <c r="G237" s="164"/>
      <c r="H237" s="164"/>
      <c r="I237" s="164"/>
      <c r="J237" s="164"/>
      <c r="K237" s="164"/>
      <c r="L237" s="164"/>
      <c r="M237" s="164"/>
      <c r="N237" s="164"/>
      <c r="O237" s="164"/>
      <c r="P237" s="164"/>
      <c r="Q237" s="164"/>
      <c r="R237" s="164"/>
      <c r="S237" s="164"/>
      <c r="T237" s="164"/>
    </row>
    <row r="238" spans="1:20" ht="14.5" x14ac:dyDescent="0.35">
      <c r="A238" s="164"/>
      <c r="B238" s="164"/>
      <c r="C238" s="164"/>
      <c r="D238" s="164"/>
      <c r="E238" s="164"/>
      <c r="F238" s="164"/>
      <c r="G238" s="164"/>
      <c r="H238" s="164"/>
      <c r="I238" s="164"/>
      <c r="J238" s="164"/>
      <c r="K238" s="164"/>
      <c r="L238" s="164"/>
      <c r="M238" s="164"/>
      <c r="N238" s="164"/>
      <c r="O238" s="164"/>
      <c r="P238" s="164"/>
      <c r="Q238" s="164"/>
      <c r="R238" s="164"/>
      <c r="S238" s="164"/>
      <c r="T238" s="164"/>
    </row>
    <row r="239" spans="1:20" ht="14.5" x14ac:dyDescent="0.35">
      <c r="A239" s="164"/>
      <c r="B239" s="164"/>
      <c r="C239" s="164"/>
      <c r="D239" s="164"/>
      <c r="E239" s="164"/>
      <c r="F239" s="164"/>
      <c r="G239" s="164"/>
      <c r="H239" s="164"/>
      <c r="I239" s="164"/>
      <c r="J239" s="164"/>
      <c r="K239" s="164"/>
      <c r="L239" s="164"/>
      <c r="M239" s="164"/>
      <c r="N239" s="164"/>
      <c r="O239" s="164"/>
      <c r="P239" s="164"/>
      <c r="Q239" s="164"/>
      <c r="R239" s="164"/>
      <c r="S239" s="164"/>
      <c r="T239" s="164"/>
    </row>
    <row r="240" spans="1:20" ht="14.5" x14ac:dyDescent="0.35">
      <c r="A240" s="164"/>
      <c r="B240" s="164"/>
      <c r="C240" s="164"/>
      <c r="D240" s="164"/>
      <c r="E240" s="164"/>
      <c r="F240" s="164"/>
      <c r="G240" s="164"/>
      <c r="H240" s="164"/>
      <c r="I240" s="164"/>
      <c r="J240" s="164"/>
      <c r="K240" s="164"/>
      <c r="L240" s="164"/>
      <c r="M240" s="164"/>
      <c r="N240" s="164"/>
      <c r="O240" s="164"/>
      <c r="P240" s="164"/>
      <c r="Q240" s="164"/>
      <c r="R240" s="164"/>
      <c r="S240" s="164"/>
      <c r="T240" s="164"/>
    </row>
    <row r="241" spans="1:20" ht="14.5" x14ac:dyDescent="0.35">
      <c r="A241" s="164"/>
      <c r="B241" s="164"/>
      <c r="C241" s="164"/>
      <c r="D241" s="164"/>
      <c r="E241" s="164"/>
      <c r="F241" s="164"/>
      <c r="G241" s="164"/>
      <c r="H241" s="164"/>
      <c r="I241" s="164"/>
      <c r="J241" s="164"/>
      <c r="K241" s="164"/>
      <c r="L241" s="164"/>
      <c r="M241" s="164"/>
      <c r="N241" s="164"/>
      <c r="O241" s="164"/>
      <c r="P241" s="164"/>
      <c r="Q241" s="164"/>
      <c r="R241" s="164"/>
      <c r="S241" s="164"/>
      <c r="T241" s="164"/>
    </row>
    <row r="242" spans="1:20" ht="14.5" x14ac:dyDescent="0.35">
      <c r="A242" s="164"/>
      <c r="B242" s="164"/>
      <c r="C242" s="164"/>
      <c r="D242" s="164"/>
      <c r="E242" s="164"/>
      <c r="F242" s="164"/>
      <c r="G242" s="164"/>
      <c r="H242" s="164"/>
      <c r="I242" s="164"/>
      <c r="J242" s="164"/>
      <c r="K242" s="164"/>
      <c r="L242" s="164"/>
      <c r="M242" s="164"/>
      <c r="N242" s="164"/>
      <c r="O242" s="164"/>
      <c r="P242" s="164"/>
      <c r="Q242" s="164"/>
      <c r="R242" s="164"/>
      <c r="S242" s="164"/>
      <c r="T242" s="164"/>
    </row>
    <row r="243" spans="1:20" ht="14.5" x14ac:dyDescent="0.35">
      <c r="A243" s="164"/>
      <c r="B243" s="164"/>
      <c r="C243" s="164"/>
      <c r="D243" s="164"/>
      <c r="E243" s="164"/>
      <c r="F243" s="164"/>
      <c r="G243" s="164"/>
      <c r="H243" s="164"/>
      <c r="I243" s="164"/>
      <c r="J243" s="164"/>
      <c r="K243" s="164"/>
      <c r="L243" s="164"/>
      <c r="M243" s="164"/>
      <c r="N243" s="164"/>
      <c r="O243" s="164"/>
      <c r="P243" s="164"/>
      <c r="Q243" s="164"/>
      <c r="R243" s="164"/>
      <c r="S243" s="164"/>
      <c r="T243" s="164"/>
    </row>
    <row r="244" spans="1:20" ht="14.5" x14ac:dyDescent="0.35">
      <c r="A244" s="164"/>
      <c r="B244" s="164"/>
      <c r="C244" s="164"/>
      <c r="D244" s="164"/>
      <c r="E244" s="164"/>
      <c r="F244" s="164"/>
      <c r="G244" s="164"/>
      <c r="H244" s="164"/>
      <c r="I244" s="164"/>
      <c r="J244" s="164"/>
      <c r="K244" s="164"/>
      <c r="L244" s="164"/>
      <c r="M244" s="164"/>
      <c r="N244" s="164"/>
      <c r="O244" s="164"/>
      <c r="P244" s="164"/>
      <c r="Q244" s="164"/>
      <c r="R244" s="164"/>
      <c r="S244" s="164"/>
      <c r="T244" s="164"/>
    </row>
    <row r="245" spans="1:20" ht="14.5" x14ac:dyDescent="0.35">
      <c r="A245" s="164"/>
      <c r="B245" s="164"/>
      <c r="C245" s="164"/>
      <c r="D245" s="164"/>
      <c r="E245" s="164"/>
      <c r="F245" s="164"/>
      <c r="G245" s="164"/>
      <c r="H245" s="164"/>
      <c r="I245" s="164"/>
      <c r="J245" s="164"/>
      <c r="K245" s="164"/>
      <c r="L245" s="164"/>
      <c r="M245" s="164"/>
      <c r="N245" s="164"/>
      <c r="O245" s="164"/>
      <c r="P245" s="164"/>
      <c r="Q245" s="164"/>
      <c r="R245" s="164"/>
      <c r="S245" s="164"/>
      <c r="T245" s="164"/>
    </row>
    <row r="246" spans="1:20" ht="14.5" x14ac:dyDescent="0.35">
      <c r="A246" s="164"/>
      <c r="B246" s="164"/>
      <c r="C246" s="164"/>
      <c r="D246" s="164"/>
      <c r="E246" s="164"/>
      <c r="F246" s="164"/>
      <c r="G246" s="164"/>
      <c r="H246" s="164"/>
      <c r="I246" s="164"/>
      <c r="J246" s="164"/>
      <c r="K246" s="164"/>
      <c r="L246" s="164"/>
      <c r="M246" s="164"/>
      <c r="N246" s="164"/>
      <c r="O246" s="164"/>
      <c r="P246" s="164"/>
      <c r="Q246" s="164"/>
      <c r="R246" s="164"/>
      <c r="S246" s="164"/>
      <c r="T246" s="164"/>
    </row>
    <row r="247" spans="1:20" ht="14.5" x14ac:dyDescent="0.35">
      <c r="A247" s="164"/>
      <c r="B247" s="164"/>
      <c r="C247" s="164"/>
      <c r="D247" s="164"/>
      <c r="E247" s="164"/>
      <c r="F247" s="164"/>
      <c r="G247" s="164"/>
      <c r="H247" s="164"/>
      <c r="I247" s="164"/>
      <c r="J247" s="164"/>
      <c r="K247" s="164"/>
      <c r="L247" s="164"/>
      <c r="M247" s="164"/>
      <c r="N247" s="164"/>
      <c r="O247" s="164"/>
      <c r="P247" s="164"/>
      <c r="Q247" s="164"/>
      <c r="R247" s="164"/>
      <c r="S247" s="164"/>
      <c r="T247" s="164"/>
    </row>
    <row r="248" spans="1:20" ht="14.5" x14ac:dyDescent="0.35">
      <c r="A248" s="164"/>
      <c r="B248" s="164"/>
      <c r="C248" s="164"/>
      <c r="D248" s="164"/>
      <c r="E248" s="164"/>
      <c r="F248" s="164"/>
      <c r="G248" s="164"/>
      <c r="H248" s="164"/>
      <c r="I248" s="164"/>
      <c r="J248" s="164"/>
      <c r="K248" s="164"/>
      <c r="L248" s="164"/>
      <c r="M248" s="164"/>
      <c r="N248" s="164"/>
      <c r="O248" s="164"/>
      <c r="P248" s="164"/>
      <c r="Q248" s="164"/>
      <c r="R248" s="164"/>
      <c r="S248" s="164"/>
      <c r="T248" s="164"/>
    </row>
    <row r="249" spans="1:20" ht="14.5" x14ac:dyDescent="0.35">
      <c r="A249" s="164"/>
      <c r="B249" s="164"/>
      <c r="C249" s="164"/>
      <c r="D249" s="164"/>
      <c r="E249" s="164"/>
      <c r="F249" s="164"/>
      <c r="G249" s="164"/>
      <c r="H249" s="164"/>
      <c r="I249" s="164"/>
      <c r="J249" s="164"/>
      <c r="K249" s="164"/>
      <c r="L249" s="164"/>
      <c r="M249" s="164"/>
      <c r="N249" s="164"/>
      <c r="O249" s="164"/>
      <c r="P249" s="164"/>
      <c r="Q249" s="164"/>
      <c r="R249" s="164"/>
      <c r="S249" s="164"/>
      <c r="T249" s="164"/>
    </row>
    <row r="250" spans="1:20" ht="14.5" x14ac:dyDescent="0.35">
      <c r="A250" s="164"/>
      <c r="B250" s="164"/>
      <c r="C250" s="164"/>
      <c r="D250" s="164"/>
      <c r="E250" s="164"/>
      <c r="F250" s="164"/>
      <c r="G250" s="164"/>
      <c r="H250" s="164"/>
      <c r="I250" s="164"/>
      <c r="J250" s="164"/>
      <c r="K250" s="164"/>
      <c r="L250" s="164"/>
      <c r="M250" s="164"/>
      <c r="N250" s="164"/>
      <c r="O250" s="164"/>
      <c r="P250" s="164"/>
      <c r="Q250" s="164"/>
      <c r="R250" s="164"/>
      <c r="S250" s="164"/>
      <c r="T250" s="164"/>
    </row>
    <row r="251" spans="1:20" ht="14.5" x14ac:dyDescent="0.35">
      <c r="A251" s="164"/>
      <c r="B251" s="164"/>
      <c r="C251" s="164"/>
      <c r="D251" s="164"/>
      <c r="E251" s="164"/>
      <c r="F251" s="164"/>
      <c r="G251" s="164"/>
      <c r="H251" s="164"/>
      <c r="I251" s="164"/>
      <c r="J251" s="164"/>
      <c r="K251" s="164"/>
      <c r="L251" s="164"/>
      <c r="M251" s="164"/>
      <c r="N251" s="164"/>
      <c r="O251" s="164"/>
      <c r="P251" s="164"/>
      <c r="Q251" s="164"/>
      <c r="R251" s="164"/>
      <c r="S251" s="164"/>
      <c r="T251" s="164"/>
    </row>
    <row r="252" spans="1:20" ht="14.5" x14ac:dyDescent="0.35">
      <c r="A252" s="164"/>
      <c r="B252" s="164"/>
      <c r="C252" s="164"/>
      <c r="D252" s="164"/>
      <c r="E252" s="164"/>
      <c r="F252" s="164"/>
      <c r="G252" s="164"/>
      <c r="H252" s="164"/>
      <c r="I252" s="164"/>
      <c r="J252" s="164"/>
      <c r="K252" s="164"/>
      <c r="L252" s="164"/>
      <c r="M252" s="164"/>
      <c r="N252" s="164"/>
      <c r="O252" s="164"/>
      <c r="P252" s="164"/>
      <c r="Q252" s="164"/>
      <c r="R252" s="164"/>
      <c r="S252" s="164"/>
      <c r="T252" s="164"/>
    </row>
    <row r="253" spans="1:20" ht="14.5" x14ac:dyDescent="0.35">
      <c r="A253" s="164"/>
      <c r="B253" s="164"/>
      <c r="C253" s="164"/>
      <c r="D253" s="164"/>
      <c r="E253" s="164"/>
      <c r="F253" s="164"/>
      <c r="G253" s="164"/>
      <c r="H253" s="164"/>
      <c r="I253" s="164"/>
      <c r="J253" s="164"/>
      <c r="K253" s="164"/>
      <c r="L253" s="164"/>
      <c r="M253" s="164"/>
      <c r="N253" s="164"/>
      <c r="O253" s="164"/>
      <c r="P253" s="164"/>
      <c r="Q253" s="164"/>
      <c r="R253" s="164"/>
      <c r="S253" s="164"/>
      <c r="T253" s="164"/>
    </row>
    <row r="254" spans="1:20" ht="14.5" x14ac:dyDescent="0.35">
      <c r="A254" s="164"/>
      <c r="B254" s="164"/>
      <c r="C254" s="164"/>
      <c r="D254" s="164"/>
      <c r="E254" s="164"/>
      <c r="F254" s="164"/>
      <c r="G254" s="164"/>
      <c r="H254" s="164"/>
      <c r="I254" s="164"/>
      <c r="J254" s="164"/>
      <c r="K254" s="164"/>
      <c r="L254" s="164"/>
      <c r="M254" s="164"/>
      <c r="N254" s="164"/>
      <c r="O254" s="164"/>
      <c r="P254" s="164"/>
      <c r="Q254" s="164"/>
      <c r="R254" s="164"/>
      <c r="S254" s="164"/>
      <c r="T254" s="164"/>
    </row>
    <row r="255" spans="1:20" ht="14.5" x14ac:dyDescent="0.35">
      <c r="A255" s="164"/>
      <c r="B255" s="164"/>
      <c r="C255" s="164"/>
      <c r="D255" s="164"/>
      <c r="E255" s="164"/>
      <c r="F255" s="164"/>
      <c r="G255" s="164"/>
      <c r="H255" s="164"/>
      <c r="I255" s="164"/>
      <c r="J255" s="164"/>
      <c r="K255" s="164"/>
      <c r="L255" s="164"/>
      <c r="M255" s="164"/>
      <c r="N255" s="164"/>
      <c r="O255" s="164"/>
      <c r="P255" s="164"/>
      <c r="Q255" s="164"/>
      <c r="R255" s="164"/>
      <c r="S255" s="164"/>
      <c r="T255" s="164"/>
    </row>
    <row r="256" spans="1:20" ht="14.5" x14ac:dyDescent="0.35">
      <c r="A256" s="164"/>
      <c r="B256" s="164"/>
      <c r="C256" s="164"/>
      <c r="D256" s="164"/>
      <c r="E256" s="164"/>
      <c r="F256" s="164"/>
      <c r="G256" s="164"/>
      <c r="H256" s="164"/>
      <c r="I256" s="164"/>
      <c r="J256" s="164"/>
      <c r="K256" s="164"/>
      <c r="L256" s="164"/>
      <c r="M256" s="164"/>
      <c r="N256" s="164"/>
      <c r="O256" s="164"/>
      <c r="P256" s="164"/>
      <c r="Q256" s="164"/>
      <c r="R256" s="164"/>
      <c r="S256" s="164"/>
      <c r="T256" s="164"/>
    </row>
    <row r="257" spans="1:20" ht="14.5" x14ac:dyDescent="0.35">
      <c r="A257" s="164"/>
      <c r="B257" s="164"/>
      <c r="C257" s="164"/>
      <c r="D257" s="164"/>
      <c r="E257" s="164"/>
      <c r="F257" s="164"/>
      <c r="G257" s="164"/>
      <c r="H257" s="164"/>
      <c r="I257" s="164"/>
      <c r="J257" s="164"/>
      <c r="K257" s="164"/>
      <c r="L257" s="164"/>
      <c r="M257" s="164"/>
      <c r="N257" s="164"/>
      <c r="O257" s="164"/>
      <c r="P257" s="164"/>
      <c r="Q257" s="164"/>
      <c r="R257" s="164"/>
      <c r="S257" s="164"/>
      <c r="T257" s="164"/>
    </row>
    <row r="258" spans="1:20" ht="14.5" x14ac:dyDescent="0.35">
      <c r="A258" s="164"/>
      <c r="B258" s="164"/>
      <c r="C258" s="164"/>
      <c r="D258" s="164"/>
      <c r="E258" s="164"/>
      <c r="F258" s="164"/>
      <c r="G258" s="164"/>
      <c r="H258" s="164"/>
      <c r="I258" s="164"/>
      <c r="J258" s="164"/>
      <c r="K258" s="164"/>
      <c r="L258" s="164"/>
      <c r="M258" s="164"/>
      <c r="N258" s="164"/>
      <c r="O258" s="164"/>
      <c r="P258" s="164"/>
      <c r="Q258" s="164"/>
      <c r="R258" s="164"/>
      <c r="S258" s="164"/>
      <c r="T258" s="164"/>
    </row>
    <row r="259" spans="1:20" ht="14.5" x14ac:dyDescent="0.35">
      <c r="A259" s="164"/>
      <c r="B259" s="164"/>
      <c r="C259" s="164"/>
      <c r="D259" s="164"/>
      <c r="E259" s="164"/>
      <c r="F259" s="164"/>
      <c r="G259" s="164"/>
      <c r="H259" s="164"/>
      <c r="I259" s="164"/>
      <c r="J259" s="164"/>
      <c r="K259" s="164"/>
      <c r="L259" s="164"/>
      <c r="M259" s="164"/>
      <c r="N259" s="164"/>
      <c r="O259" s="164"/>
      <c r="P259" s="164"/>
      <c r="Q259" s="164"/>
      <c r="R259" s="164"/>
      <c r="S259" s="164"/>
      <c r="T259" s="164"/>
    </row>
    <row r="260" spans="1:20" ht="14.5" x14ac:dyDescent="0.35">
      <c r="A260" s="164"/>
      <c r="B260" s="164"/>
      <c r="C260" s="164"/>
      <c r="D260" s="164"/>
      <c r="E260" s="164"/>
      <c r="F260" s="164"/>
      <c r="G260" s="164"/>
      <c r="H260" s="164"/>
      <c r="I260" s="164"/>
      <c r="J260" s="164"/>
      <c r="K260" s="164"/>
      <c r="L260" s="164"/>
      <c r="M260" s="164"/>
      <c r="N260" s="164"/>
      <c r="O260" s="164"/>
      <c r="P260" s="164"/>
      <c r="Q260" s="164"/>
      <c r="R260" s="164"/>
      <c r="S260" s="164"/>
      <c r="T260" s="164"/>
    </row>
    <row r="261" spans="1:20" ht="14.5" x14ac:dyDescent="0.35">
      <c r="A261" s="164"/>
      <c r="B261" s="164"/>
      <c r="C261" s="164"/>
      <c r="D261" s="164"/>
      <c r="E261" s="164"/>
      <c r="F261" s="164"/>
      <c r="G261" s="164"/>
      <c r="H261" s="164"/>
      <c r="I261" s="164"/>
      <c r="J261" s="164"/>
      <c r="K261" s="164"/>
      <c r="L261" s="164"/>
      <c r="M261" s="164"/>
      <c r="N261" s="164"/>
      <c r="O261" s="164"/>
      <c r="P261" s="164"/>
      <c r="Q261" s="164"/>
      <c r="R261" s="164"/>
      <c r="S261" s="164"/>
      <c r="T261" s="164"/>
    </row>
    <row r="262" spans="1:20" ht="14.5" x14ac:dyDescent="0.35">
      <c r="A262" s="164"/>
      <c r="B262" s="164"/>
      <c r="C262" s="164"/>
      <c r="D262" s="164"/>
      <c r="E262" s="164"/>
      <c r="F262" s="164"/>
      <c r="G262" s="164"/>
      <c r="H262" s="164"/>
      <c r="I262" s="164"/>
      <c r="J262" s="164"/>
      <c r="K262" s="164"/>
      <c r="L262" s="164"/>
      <c r="M262" s="164"/>
      <c r="N262" s="164"/>
      <c r="O262" s="164"/>
      <c r="P262" s="164"/>
      <c r="Q262" s="164"/>
      <c r="R262" s="164"/>
      <c r="S262" s="164"/>
      <c r="T262" s="164"/>
    </row>
    <row r="263" spans="1:20" ht="14.5" x14ac:dyDescent="0.35">
      <c r="A263" s="164"/>
      <c r="B263" s="164"/>
      <c r="C263" s="164"/>
      <c r="D263" s="164"/>
      <c r="E263" s="164"/>
      <c r="F263" s="164"/>
      <c r="G263" s="164"/>
      <c r="H263" s="164"/>
      <c r="I263" s="164"/>
      <c r="J263" s="164"/>
      <c r="K263" s="164"/>
      <c r="L263" s="164"/>
      <c r="M263" s="164"/>
      <c r="N263" s="164"/>
      <c r="O263" s="164"/>
      <c r="P263" s="164"/>
      <c r="Q263" s="164"/>
      <c r="R263" s="164"/>
      <c r="S263" s="164"/>
      <c r="T263" s="164"/>
    </row>
    <row r="264" spans="1:20" ht="14.5" x14ac:dyDescent="0.35">
      <c r="A264" s="164"/>
      <c r="B264" s="164"/>
      <c r="C264" s="164"/>
      <c r="D264" s="164"/>
      <c r="E264" s="164"/>
      <c r="F264" s="164"/>
      <c r="G264" s="164"/>
      <c r="H264" s="164"/>
      <c r="I264" s="164"/>
      <c r="J264" s="164"/>
      <c r="K264" s="164"/>
      <c r="L264" s="164"/>
      <c r="M264" s="164"/>
      <c r="N264" s="164"/>
      <c r="O264" s="164"/>
      <c r="P264" s="164"/>
      <c r="Q264" s="164"/>
      <c r="R264" s="164"/>
      <c r="S264" s="164"/>
      <c r="T264" s="164"/>
    </row>
    <row r="265" spans="1:20" ht="14.5" x14ac:dyDescent="0.35">
      <c r="A265" s="164"/>
      <c r="B265" s="164"/>
      <c r="C265" s="164"/>
      <c r="D265" s="164"/>
      <c r="E265" s="164"/>
      <c r="F265" s="164"/>
      <c r="G265" s="164"/>
      <c r="H265" s="164"/>
      <c r="I265" s="164"/>
      <c r="J265" s="164"/>
      <c r="K265" s="164"/>
      <c r="L265" s="164"/>
      <c r="M265" s="164"/>
      <c r="N265" s="164"/>
      <c r="O265" s="164"/>
      <c r="P265" s="164"/>
      <c r="Q265" s="164"/>
      <c r="R265" s="164"/>
      <c r="S265" s="164"/>
      <c r="T265" s="164"/>
    </row>
    <row r="266" spans="1:20" ht="14.5" x14ac:dyDescent="0.35">
      <c r="A266" s="164"/>
      <c r="B266" s="164"/>
      <c r="C266" s="164"/>
      <c r="D266" s="164"/>
      <c r="E266" s="164"/>
      <c r="F266" s="164"/>
      <c r="G266" s="164"/>
      <c r="H266" s="164"/>
      <c r="I266" s="164"/>
      <c r="J266" s="164"/>
      <c r="K266" s="164"/>
      <c r="L266" s="164"/>
      <c r="M266" s="164"/>
      <c r="N266" s="164"/>
      <c r="O266" s="164"/>
      <c r="P266" s="164"/>
      <c r="Q266" s="164"/>
      <c r="R266" s="164"/>
      <c r="S266" s="164"/>
      <c r="T266" s="164"/>
    </row>
    <row r="267" spans="1:20" ht="14.5" x14ac:dyDescent="0.35">
      <c r="A267" s="164"/>
      <c r="B267" s="164"/>
      <c r="C267" s="164"/>
      <c r="D267" s="164"/>
      <c r="E267" s="164"/>
      <c r="F267" s="164"/>
      <c r="G267" s="164"/>
      <c r="H267" s="164"/>
      <c r="I267" s="164"/>
      <c r="J267" s="164"/>
      <c r="K267" s="164"/>
      <c r="L267" s="164"/>
      <c r="M267" s="164"/>
      <c r="N267" s="164"/>
      <c r="O267" s="164"/>
      <c r="P267" s="164"/>
      <c r="Q267" s="164"/>
      <c r="R267" s="164"/>
      <c r="S267" s="164"/>
      <c r="T267" s="164"/>
    </row>
    <row r="268" spans="1:20" ht="14.5" x14ac:dyDescent="0.35">
      <c r="A268" s="164"/>
      <c r="B268" s="164"/>
      <c r="C268" s="164"/>
      <c r="D268" s="164"/>
      <c r="E268" s="164"/>
      <c r="F268" s="164"/>
      <c r="G268" s="164"/>
      <c r="H268" s="164"/>
      <c r="I268" s="164"/>
      <c r="J268" s="164"/>
      <c r="K268" s="164"/>
      <c r="L268" s="164"/>
      <c r="M268" s="164"/>
      <c r="N268" s="164"/>
      <c r="O268" s="164"/>
      <c r="P268" s="164"/>
      <c r="Q268" s="164"/>
      <c r="R268" s="164"/>
      <c r="S268" s="164"/>
      <c r="T268" s="164"/>
    </row>
    <row r="269" spans="1:20" ht="14.5" x14ac:dyDescent="0.35">
      <c r="A269" s="164"/>
      <c r="B269" s="164"/>
      <c r="C269" s="164"/>
      <c r="D269" s="164"/>
      <c r="E269" s="164"/>
      <c r="F269" s="164"/>
      <c r="G269" s="164"/>
      <c r="H269" s="164"/>
      <c r="I269" s="164"/>
      <c r="J269" s="164"/>
      <c r="K269" s="164"/>
      <c r="L269" s="164"/>
      <c r="M269" s="164"/>
      <c r="N269" s="164"/>
      <c r="O269" s="164"/>
      <c r="P269" s="164"/>
      <c r="Q269" s="164"/>
      <c r="R269" s="164"/>
      <c r="S269" s="164"/>
      <c r="T269" s="164"/>
    </row>
    <row r="270" spans="1:20" ht="14.5" x14ac:dyDescent="0.35">
      <c r="A270" s="164"/>
      <c r="B270" s="164"/>
      <c r="C270" s="164"/>
      <c r="D270" s="164"/>
      <c r="E270" s="164"/>
      <c r="F270" s="164"/>
      <c r="G270" s="164"/>
      <c r="H270" s="164"/>
      <c r="I270" s="164"/>
      <c r="J270" s="164"/>
      <c r="K270" s="164"/>
      <c r="L270" s="164"/>
      <c r="M270" s="164"/>
      <c r="N270" s="164"/>
      <c r="O270" s="164"/>
      <c r="P270" s="164"/>
      <c r="Q270" s="164"/>
      <c r="R270" s="164"/>
      <c r="S270" s="164"/>
      <c r="T270" s="164"/>
    </row>
    <row r="271" spans="1:20" ht="14.5" x14ac:dyDescent="0.35">
      <c r="A271" s="164"/>
      <c r="B271" s="164"/>
      <c r="C271" s="164"/>
      <c r="D271" s="164"/>
      <c r="E271" s="164"/>
      <c r="F271" s="164"/>
      <c r="G271" s="164"/>
      <c r="H271" s="164"/>
      <c r="I271" s="164"/>
      <c r="J271" s="164"/>
      <c r="K271" s="164"/>
      <c r="L271" s="164"/>
      <c r="M271" s="164"/>
      <c r="N271" s="164"/>
      <c r="O271" s="164"/>
      <c r="P271" s="164"/>
      <c r="Q271" s="164"/>
      <c r="R271" s="164"/>
      <c r="S271" s="164"/>
      <c r="T271" s="164"/>
    </row>
    <row r="272" spans="1:20" ht="14.5" x14ac:dyDescent="0.35">
      <c r="A272" s="164"/>
      <c r="B272" s="164"/>
      <c r="C272" s="164"/>
      <c r="D272" s="164"/>
      <c r="E272" s="164"/>
      <c r="F272" s="164"/>
      <c r="G272" s="164"/>
      <c r="H272" s="164"/>
      <c r="I272" s="164"/>
      <c r="J272" s="164"/>
      <c r="K272" s="164"/>
      <c r="L272" s="164"/>
      <c r="M272" s="164"/>
      <c r="N272" s="164"/>
      <c r="O272" s="164"/>
      <c r="P272" s="164"/>
      <c r="Q272" s="164"/>
      <c r="R272" s="164"/>
      <c r="S272" s="164"/>
      <c r="T272" s="164"/>
    </row>
    <row r="273" spans="1:20" ht="14.5" x14ac:dyDescent="0.35">
      <c r="A273" s="164"/>
      <c r="B273" s="164"/>
      <c r="C273" s="164"/>
      <c r="D273" s="164"/>
      <c r="E273" s="164"/>
      <c r="F273" s="164"/>
      <c r="G273" s="164"/>
      <c r="H273" s="164"/>
      <c r="I273" s="164"/>
      <c r="J273" s="164"/>
      <c r="K273" s="164"/>
      <c r="L273" s="164"/>
      <c r="M273" s="164"/>
      <c r="N273" s="164"/>
      <c r="O273" s="164"/>
      <c r="P273" s="164"/>
      <c r="Q273" s="164"/>
      <c r="R273" s="164"/>
      <c r="S273" s="164"/>
      <c r="T273" s="164"/>
    </row>
    <row r="274" spans="1:20" ht="14.5" x14ac:dyDescent="0.35">
      <c r="A274" s="164"/>
      <c r="B274" s="164"/>
      <c r="C274" s="164"/>
      <c r="D274" s="164"/>
      <c r="E274" s="164"/>
      <c r="F274" s="164"/>
      <c r="G274" s="164"/>
      <c r="H274" s="164"/>
      <c r="I274" s="164"/>
      <c r="J274" s="164"/>
      <c r="K274" s="164"/>
      <c r="L274" s="164"/>
      <c r="M274" s="164"/>
      <c r="N274" s="164"/>
      <c r="O274" s="164"/>
      <c r="P274" s="164"/>
      <c r="Q274" s="164"/>
      <c r="R274" s="164"/>
      <c r="S274" s="164"/>
      <c r="T274" s="164"/>
    </row>
    <row r="275" spans="1:20" ht="14.5" x14ac:dyDescent="0.35">
      <c r="A275" s="164"/>
      <c r="B275" s="164"/>
      <c r="C275" s="164"/>
      <c r="D275" s="164"/>
      <c r="E275" s="164"/>
      <c r="F275" s="164"/>
      <c r="G275" s="164"/>
      <c r="H275" s="164"/>
      <c r="I275" s="164"/>
      <c r="J275" s="164"/>
      <c r="K275" s="164"/>
      <c r="L275" s="164"/>
      <c r="M275" s="164"/>
      <c r="N275" s="164"/>
      <c r="O275" s="164"/>
      <c r="P275" s="164"/>
      <c r="Q275" s="164"/>
      <c r="R275" s="164"/>
      <c r="S275" s="164"/>
      <c r="T275" s="164"/>
    </row>
    <row r="276" spans="1:20" ht="14.5" x14ac:dyDescent="0.35">
      <c r="A276" s="164"/>
      <c r="B276" s="164"/>
      <c r="C276" s="164"/>
      <c r="D276" s="164"/>
      <c r="E276" s="164"/>
      <c r="F276" s="164"/>
      <c r="G276" s="164"/>
      <c r="H276" s="164"/>
      <c r="I276" s="164"/>
      <c r="J276" s="164"/>
      <c r="K276" s="164"/>
      <c r="L276" s="164"/>
      <c r="M276" s="164"/>
      <c r="N276" s="164"/>
      <c r="O276" s="164"/>
      <c r="P276" s="164"/>
      <c r="Q276" s="164"/>
      <c r="R276" s="164"/>
      <c r="S276" s="164"/>
      <c r="T276" s="164"/>
    </row>
    <row r="277" spans="1:20" ht="14.5" x14ac:dyDescent="0.35">
      <c r="A277" s="164"/>
      <c r="B277" s="164"/>
      <c r="C277" s="164"/>
      <c r="D277" s="164"/>
      <c r="E277" s="164"/>
      <c r="F277" s="164"/>
      <c r="G277" s="164"/>
      <c r="H277" s="164"/>
      <c r="I277" s="164"/>
      <c r="J277" s="164"/>
      <c r="K277" s="164"/>
      <c r="L277" s="164"/>
      <c r="M277" s="164"/>
      <c r="N277" s="164"/>
      <c r="O277" s="164"/>
      <c r="P277" s="164"/>
      <c r="Q277" s="164"/>
      <c r="R277" s="164"/>
      <c r="S277" s="164"/>
      <c r="T277" s="164"/>
    </row>
    <row r="278" spans="1:20" ht="14.5" x14ac:dyDescent="0.35">
      <c r="A278" s="164"/>
      <c r="B278" s="164"/>
      <c r="C278" s="164"/>
      <c r="D278" s="164"/>
      <c r="E278" s="164"/>
      <c r="F278" s="164"/>
      <c r="G278" s="164"/>
      <c r="H278" s="164"/>
      <c r="I278" s="164"/>
      <c r="J278" s="164"/>
      <c r="K278" s="164"/>
      <c r="L278" s="164"/>
      <c r="M278" s="164"/>
      <c r="N278" s="164"/>
      <c r="O278" s="164"/>
      <c r="P278" s="164"/>
      <c r="Q278" s="164"/>
      <c r="R278" s="164"/>
      <c r="S278" s="164"/>
      <c r="T278" s="164"/>
    </row>
    <row r="279" spans="1:20" ht="14.5" x14ac:dyDescent="0.35">
      <c r="A279" s="164"/>
      <c r="B279" s="164"/>
      <c r="C279" s="164"/>
      <c r="D279" s="164"/>
      <c r="E279" s="164"/>
      <c r="F279" s="164"/>
      <c r="G279" s="164"/>
      <c r="H279" s="164"/>
      <c r="I279" s="164"/>
      <c r="J279" s="164"/>
      <c r="K279" s="164"/>
      <c r="L279" s="164"/>
      <c r="M279" s="164"/>
      <c r="N279" s="164"/>
      <c r="O279" s="164"/>
      <c r="P279" s="164"/>
      <c r="Q279" s="164"/>
      <c r="R279" s="164"/>
      <c r="S279" s="164"/>
      <c r="T279" s="164"/>
    </row>
    <row r="280" spans="1:20" ht="14.5" x14ac:dyDescent="0.35">
      <c r="A280" s="164"/>
      <c r="B280" s="164"/>
      <c r="C280" s="164"/>
      <c r="D280" s="164"/>
      <c r="E280" s="164"/>
      <c r="F280" s="164"/>
      <c r="G280" s="164"/>
      <c r="H280" s="164"/>
      <c r="I280" s="164"/>
      <c r="J280" s="164"/>
      <c r="K280" s="164"/>
      <c r="L280" s="164"/>
      <c r="M280" s="164"/>
      <c r="N280" s="164"/>
      <c r="O280" s="164"/>
      <c r="P280" s="164"/>
      <c r="Q280" s="164"/>
      <c r="R280" s="164"/>
      <c r="S280" s="164"/>
      <c r="T280" s="164"/>
    </row>
    <row r="281" spans="1:20" ht="14.5" x14ac:dyDescent="0.35">
      <c r="A281" s="164"/>
      <c r="B281" s="164"/>
      <c r="C281" s="164"/>
      <c r="D281" s="164"/>
      <c r="E281" s="164"/>
      <c r="F281" s="164"/>
      <c r="G281" s="164"/>
      <c r="H281" s="164"/>
      <c r="I281" s="164"/>
      <c r="J281" s="164"/>
      <c r="K281" s="164"/>
      <c r="L281" s="164"/>
      <c r="M281" s="164"/>
      <c r="N281" s="164"/>
      <c r="O281" s="164"/>
      <c r="P281" s="164"/>
      <c r="Q281" s="164"/>
      <c r="R281" s="164"/>
      <c r="S281" s="164"/>
      <c r="T281" s="164"/>
    </row>
    <row r="282" spans="1:20" ht="14.5" x14ac:dyDescent="0.35">
      <c r="A282" s="164"/>
      <c r="B282" s="164"/>
      <c r="C282" s="164"/>
      <c r="D282" s="164"/>
      <c r="E282" s="164"/>
      <c r="F282" s="164"/>
      <c r="G282" s="164"/>
      <c r="H282" s="164"/>
      <c r="I282" s="164"/>
      <c r="J282" s="164"/>
      <c r="K282" s="164"/>
      <c r="L282" s="164"/>
      <c r="M282" s="164"/>
      <c r="N282" s="164"/>
      <c r="O282" s="164"/>
      <c r="P282" s="164"/>
      <c r="Q282" s="164"/>
      <c r="R282" s="164"/>
      <c r="S282" s="164"/>
      <c r="T282" s="164"/>
    </row>
    <row r="283" spans="1:20" ht="14.5" x14ac:dyDescent="0.35">
      <c r="A283" s="164"/>
      <c r="B283" s="164"/>
      <c r="C283" s="164"/>
      <c r="D283" s="164"/>
      <c r="E283" s="164"/>
      <c r="F283" s="164"/>
      <c r="G283" s="164"/>
      <c r="H283" s="164"/>
      <c r="I283" s="164"/>
      <c r="J283" s="164"/>
      <c r="K283" s="164"/>
      <c r="L283" s="164"/>
      <c r="M283" s="164"/>
      <c r="N283" s="164"/>
      <c r="O283" s="164"/>
      <c r="P283" s="164"/>
      <c r="Q283" s="164"/>
      <c r="R283" s="164"/>
      <c r="S283" s="164"/>
      <c r="T283" s="164"/>
    </row>
    <row r="284" spans="1:20" ht="14.5" x14ac:dyDescent="0.35">
      <c r="A284" s="164"/>
      <c r="B284" s="164"/>
      <c r="C284" s="164"/>
      <c r="D284" s="164"/>
      <c r="E284" s="164"/>
      <c r="F284" s="164"/>
      <c r="G284" s="164"/>
      <c r="H284" s="164"/>
      <c r="I284" s="164"/>
      <c r="J284" s="164"/>
      <c r="K284" s="164"/>
      <c r="L284" s="164"/>
      <c r="M284" s="164"/>
      <c r="N284" s="164"/>
      <c r="O284" s="164"/>
      <c r="P284" s="164"/>
      <c r="Q284" s="164"/>
      <c r="R284" s="164"/>
      <c r="S284" s="164"/>
      <c r="T284" s="164"/>
    </row>
    <row r="285" spans="1:20" ht="14.5" x14ac:dyDescent="0.35">
      <c r="A285" s="164"/>
      <c r="B285" s="164"/>
      <c r="C285" s="164"/>
      <c r="D285" s="164"/>
      <c r="E285" s="164"/>
      <c r="F285" s="164"/>
      <c r="G285" s="164"/>
      <c r="H285" s="164"/>
      <c r="I285" s="164"/>
      <c r="J285" s="164"/>
      <c r="K285" s="164"/>
      <c r="L285" s="164"/>
      <c r="M285" s="164"/>
      <c r="N285" s="164"/>
      <c r="O285" s="164"/>
      <c r="P285" s="164"/>
      <c r="Q285" s="164"/>
      <c r="R285" s="164"/>
      <c r="S285" s="164"/>
      <c r="T285" s="164"/>
    </row>
    <row r="286" spans="1:20" ht="14.5" x14ac:dyDescent="0.35">
      <c r="A286" s="164"/>
      <c r="B286" s="164"/>
      <c r="C286" s="164"/>
      <c r="D286" s="164"/>
      <c r="E286" s="164"/>
      <c r="F286" s="164"/>
      <c r="G286" s="164"/>
      <c r="H286" s="164"/>
      <c r="I286" s="164"/>
      <c r="J286" s="164"/>
      <c r="K286" s="164"/>
      <c r="L286" s="164"/>
      <c r="M286" s="164"/>
      <c r="N286" s="164"/>
      <c r="O286" s="164"/>
      <c r="P286" s="164"/>
      <c r="Q286" s="164"/>
      <c r="R286" s="164"/>
      <c r="S286" s="164"/>
      <c r="T286" s="164"/>
    </row>
    <row r="287" spans="1:20" ht="14.5" x14ac:dyDescent="0.35">
      <c r="A287" s="164"/>
      <c r="B287" s="164"/>
      <c r="C287" s="164"/>
      <c r="D287" s="164"/>
      <c r="E287" s="164"/>
      <c r="F287" s="164"/>
      <c r="G287" s="164"/>
      <c r="H287" s="164"/>
      <c r="I287" s="164"/>
      <c r="J287" s="164"/>
      <c r="K287" s="164"/>
      <c r="L287" s="164"/>
      <c r="M287" s="164"/>
      <c r="N287" s="164"/>
      <c r="O287" s="164"/>
      <c r="P287" s="164"/>
      <c r="Q287" s="164"/>
      <c r="R287" s="164"/>
      <c r="S287" s="164"/>
      <c r="T287" s="164"/>
    </row>
    <row r="288" spans="1:20" ht="14.5" x14ac:dyDescent="0.35">
      <c r="A288" s="164"/>
      <c r="B288" s="164"/>
      <c r="C288" s="164"/>
      <c r="D288" s="164"/>
      <c r="E288" s="164"/>
      <c r="F288" s="164"/>
      <c r="G288" s="164"/>
      <c r="H288" s="164"/>
      <c r="I288" s="164"/>
      <c r="J288" s="164"/>
      <c r="K288" s="164"/>
      <c r="L288" s="164"/>
      <c r="M288" s="164"/>
      <c r="N288" s="164"/>
      <c r="O288" s="164"/>
      <c r="P288" s="164"/>
      <c r="Q288" s="164"/>
      <c r="R288" s="164"/>
      <c r="S288" s="164"/>
      <c r="T288" s="164"/>
    </row>
    <row r="289" spans="1:20" ht="14.5" x14ac:dyDescent="0.35">
      <c r="A289" s="164"/>
      <c r="B289" s="164"/>
      <c r="C289" s="164"/>
      <c r="D289" s="164"/>
      <c r="E289" s="164"/>
      <c r="F289" s="164"/>
      <c r="G289" s="164"/>
      <c r="H289" s="164"/>
      <c r="I289" s="164"/>
      <c r="J289" s="164"/>
      <c r="K289" s="164"/>
      <c r="L289" s="164"/>
      <c r="M289" s="164"/>
      <c r="N289" s="164"/>
      <c r="O289" s="164"/>
      <c r="P289" s="164"/>
      <c r="Q289" s="164"/>
      <c r="R289" s="164"/>
      <c r="S289" s="164"/>
      <c r="T289" s="164"/>
    </row>
    <row r="290" spans="1:20" ht="14.5" x14ac:dyDescent="0.35">
      <c r="A290" s="164"/>
      <c r="B290" s="164"/>
      <c r="C290" s="164"/>
      <c r="D290" s="164"/>
      <c r="E290" s="164"/>
      <c r="F290" s="164"/>
      <c r="G290" s="164"/>
      <c r="H290" s="164"/>
      <c r="I290" s="164"/>
      <c r="J290" s="164"/>
      <c r="K290" s="164"/>
      <c r="L290" s="164"/>
      <c r="M290" s="164"/>
      <c r="N290" s="164"/>
      <c r="O290" s="164"/>
      <c r="P290" s="164"/>
      <c r="Q290" s="164"/>
      <c r="R290" s="164"/>
      <c r="S290" s="164"/>
      <c r="T290" s="164"/>
    </row>
    <row r="291" spans="1:20" ht="14.5" x14ac:dyDescent="0.35">
      <c r="A291" s="164"/>
      <c r="B291" s="164"/>
      <c r="C291" s="164"/>
      <c r="D291" s="164"/>
      <c r="E291" s="164"/>
      <c r="F291" s="164"/>
      <c r="G291" s="164"/>
      <c r="H291" s="164"/>
      <c r="I291" s="164"/>
      <c r="J291" s="164"/>
      <c r="K291" s="164"/>
      <c r="L291" s="164"/>
      <c r="M291" s="164"/>
      <c r="N291" s="164"/>
      <c r="O291" s="164"/>
      <c r="P291" s="164"/>
      <c r="Q291" s="164"/>
      <c r="R291" s="164"/>
      <c r="S291" s="164"/>
      <c r="T291" s="164"/>
    </row>
    <row r="292" spans="1:20" ht="14.5" x14ac:dyDescent="0.35">
      <c r="A292" s="164"/>
      <c r="B292" s="164"/>
      <c r="C292" s="164"/>
      <c r="D292" s="164"/>
      <c r="E292" s="164"/>
      <c r="F292" s="164"/>
      <c r="G292" s="164"/>
      <c r="H292" s="164"/>
      <c r="I292" s="164"/>
      <c r="J292" s="164"/>
      <c r="K292" s="164"/>
      <c r="L292" s="164"/>
      <c r="M292" s="164"/>
      <c r="N292" s="164"/>
      <c r="O292" s="164"/>
      <c r="P292" s="164"/>
      <c r="Q292" s="164"/>
      <c r="R292" s="164"/>
      <c r="S292" s="164"/>
      <c r="T292" s="164"/>
    </row>
    <row r="293" spans="1:20" ht="14.5" x14ac:dyDescent="0.35">
      <c r="A293" s="164"/>
      <c r="B293" s="164"/>
      <c r="C293" s="164"/>
      <c r="D293" s="164"/>
      <c r="E293" s="164"/>
      <c r="F293" s="164"/>
      <c r="G293" s="164"/>
      <c r="H293" s="164"/>
      <c r="I293" s="164"/>
      <c r="J293" s="164"/>
      <c r="K293" s="164"/>
      <c r="L293" s="164"/>
      <c r="M293" s="164"/>
      <c r="N293" s="164"/>
      <c r="O293" s="164"/>
      <c r="P293" s="164"/>
      <c r="Q293" s="164"/>
      <c r="R293" s="164"/>
      <c r="S293" s="164"/>
      <c r="T293" s="164"/>
    </row>
    <row r="294" spans="1:20" ht="14.5" x14ac:dyDescent="0.35">
      <c r="A294" s="164"/>
      <c r="B294" s="164"/>
      <c r="C294" s="164"/>
      <c r="D294" s="164"/>
      <c r="E294" s="164"/>
      <c r="F294" s="164"/>
      <c r="G294" s="164"/>
      <c r="H294" s="164"/>
      <c r="I294" s="164"/>
      <c r="J294" s="164"/>
      <c r="K294" s="164"/>
      <c r="L294" s="164"/>
      <c r="M294" s="164"/>
      <c r="N294" s="164"/>
      <c r="O294" s="164"/>
      <c r="P294" s="164"/>
      <c r="Q294" s="164"/>
      <c r="R294" s="164"/>
      <c r="S294" s="164"/>
      <c r="T294" s="164"/>
    </row>
    <row r="295" spans="1:20" ht="14.5" x14ac:dyDescent="0.35">
      <c r="A295" s="164"/>
      <c r="B295" s="164"/>
      <c r="C295" s="164"/>
      <c r="D295" s="164"/>
      <c r="E295" s="164"/>
      <c r="F295" s="164"/>
      <c r="G295" s="164"/>
      <c r="H295" s="164"/>
      <c r="I295" s="164"/>
      <c r="J295" s="164"/>
      <c r="K295" s="164"/>
      <c r="L295" s="164"/>
      <c r="M295" s="164"/>
      <c r="N295" s="164"/>
      <c r="O295" s="164"/>
      <c r="P295" s="164"/>
      <c r="Q295" s="164"/>
      <c r="R295" s="164"/>
      <c r="S295" s="164"/>
      <c r="T295" s="164"/>
    </row>
    <row r="296" spans="1:20" ht="14.5" x14ac:dyDescent="0.35">
      <c r="A296" s="164"/>
      <c r="B296" s="164"/>
      <c r="C296" s="164"/>
      <c r="D296" s="164"/>
      <c r="E296" s="164"/>
      <c r="F296" s="164"/>
      <c r="G296" s="164"/>
      <c r="H296" s="164"/>
      <c r="I296" s="164"/>
      <c r="J296" s="164"/>
      <c r="K296" s="164"/>
      <c r="L296" s="164"/>
      <c r="M296" s="164"/>
      <c r="N296" s="164"/>
      <c r="O296" s="164"/>
      <c r="P296" s="164"/>
      <c r="Q296" s="164"/>
      <c r="R296" s="164"/>
      <c r="S296" s="164"/>
      <c r="T296" s="164"/>
    </row>
    <row r="297" spans="1:20" ht="14.5" x14ac:dyDescent="0.35">
      <c r="A297" s="164"/>
      <c r="B297" s="164"/>
      <c r="C297" s="164"/>
      <c r="D297" s="164"/>
      <c r="E297" s="164"/>
      <c r="F297" s="164"/>
      <c r="G297" s="164"/>
      <c r="H297" s="164"/>
      <c r="I297" s="164"/>
      <c r="J297" s="164"/>
      <c r="K297" s="164"/>
      <c r="L297" s="164"/>
      <c r="M297" s="164"/>
      <c r="N297" s="164"/>
      <c r="O297" s="164"/>
      <c r="P297" s="164"/>
      <c r="Q297" s="164"/>
      <c r="R297" s="164"/>
      <c r="S297" s="164"/>
      <c r="T297" s="164"/>
    </row>
    <row r="298" spans="1:20" ht="14.5" x14ac:dyDescent="0.35">
      <c r="A298" s="164"/>
      <c r="B298" s="164"/>
      <c r="C298" s="164"/>
      <c r="D298" s="164"/>
      <c r="E298" s="164"/>
      <c r="F298" s="164"/>
      <c r="G298" s="164"/>
      <c r="H298" s="164"/>
      <c r="I298" s="164"/>
      <c r="J298" s="164"/>
      <c r="K298" s="164"/>
      <c r="L298" s="164"/>
      <c r="M298" s="164"/>
      <c r="N298" s="164"/>
      <c r="O298" s="164"/>
      <c r="P298" s="164"/>
      <c r="Q298" s="164"/>
      <c r="R298" s="164"/>
      <c r="S298" s="164"/>
      <c r="T298" s="164"/>
    </row>
    <row r="299" spans="1:20" ht="14.5" x14ac:dyDescent="0.35">
      <c r="A299" s="164"/>
      <c r="B299" s="164"/>
      <c r="C299" s="164"/>
      <c r="D299" s="164"/>
      <c r="E299" s="164"/>
      <c r="F299" s="164"/>
      <c r="G299" s="164"/>
      <c r="H299" s="164"/>
      <c r="I299" s="164"/>
      <c r="J299" s="164"/>
      <c r="K299" s="164"/>
      <c r="L299" s="164"/>
      <c r="M299" s="164"/>
      <c r="N299" s="164"/>
      <c r="O299" s="164"/>
      <c r="P299" s="164"/>
      <c r="Q299" s="164"/>
      <c r="R299" s="164"/>
      <c r="S299" s="164"/>
      <c r="T299" s="164"/>
    </row>
    <row r="300" spans="1:20" ht="14.5" x14ac:dyDescent="0.35">
      <c r="A300" s="164"/>
      <c r="B300" s="164"/>
      <c r="C300" s="164"/>
      <c r="D300" s="164"/>
      <c r="E300" s="164"/>
      <c r="F300" s="164"/>
      <c r="G300" s="164"/>
      <c r="H300" s="164"/>
      <c r="I300" s="164"/>
      <c r="J300" s="164"/>
      <c r="K300" s="164"/>
      <c r="L300" s="164"/>
      <c r="M300" s="164"/>
      <c r="N300" s="164"/>
      <c r="O300" s="164"/>
      <c r="P300" s="164"/>
      <c r="Q300" s="164"/>
      <c r="R300" s="164"/>
      <c r="S300" s="164"/>
      <c r="T300" s="164"/>
    </row>
    <row r="301" spans="1:20" ht="14.5" x14ac:dyDescent="0.35">
      <c r="A301" s="164"/>
      <c r="B301" s="164"/>
      <c r="C301" s="164"/>
      <c r="D301" s="164"/>
      <c r="E301" s="164"/>
      <c r="F301" s="164"/>
      <c r="G301" s="164"/>
      <c r="H301" s="164"/>
      <c r="I301" s="164"/>
      <c r="J301" s="164"/>
      <c r="K301" s="164"/>
      <c r="L301" s="164"/>
      <c r="M301" s="164"/>
      <c r="N301" s="164"/>
      <c r="O301" s="164"/>
      <c r="P301" s="164"/>
      <c r="Q301" s="164"/>
      <c r="R301" s="164"/>
      <c r="S301" s="164"/>
      <c r="T301" s="164"/>
    </row>
    <row r="302" spans="1:20" ht="14.5" x14ac:dyDescent="0.35">
      <c r="A302" s="164"/>
      <c r="B302" s="164"/>
      <c r="C302" s="164"/>
      <c r="D302" s="164"/>
      <c r="E302" s="164"/>
      <c r="F302" s="164"/>
      <c r="G302" s="164"/>
      <c r="H302" s="164"/>
      <c r="I302" s="164"/>
      <c r="J302" s="164"/>
      <c r="K302" s="164"/>
      <c r="L302" s="164"/>
      <c r="M302" s="164"/>
      <c r="N302" s="164"/>
      <c r="O302" s="164"/>
      <c r="P302" s="164"/>
      <c r="Q302" s="164"/>
      <c r="R302" s="164"/>
      <c r="S302" s="164"/>
      <c r="T302" s="164"/>
    </row>
    <row r="303" spans="1:20" ht="14.5" x14ac:dyDescent="0.35">
      <c r="A303" s="164"/>
      <c r="B303" s="164"/>
      <c r="C303" s="164"/>
      <c r="D303" s="164"/>
      <c r="E303" s="164"/>
      <c r="F303" s="164"/>
      <c r="G303" s="164"/>
      <c r="H303" s="164"/>
      <c r="I303" s="164"/>
      <c r="J303" s="164"/>
      <c r="K303" s="164"/>
      <c r="L303" s="164"/>
      <c r="M303" s="164"/>
      <c r="N303" s="164"/>
      <c r="O303" s="164"/>
      <c r="P303" s="164"/>
      <c r="Q303" s="164"/>
      <c r="R303" s="164"/>
      <c r="S303" s="164"/>
      <c r="T303" s="164"/>
    </row>
    <row r="304" spans="1:20" ht="14.5" x14ac:dyDescent="0.35">
      <c r="A304" s="164"/>
      <c r="B304" s="164"/>
      <c r="C304" s="164"/>
      <c r="D304" s="164"/>
      <c r="E304" s="164"/>
      <c r="F304" s="164"/>
      <c r="G304" s="164"/>
      <c r="H304" s="164"/>
      <c r="I304" s="164"/>
      <c r="J304" s="164"/>
      <c r="K304" s="164"/>
      <c r="L304" s="164"/>
      <c r="M304" s="164"/>
      <c r="N304" s="164"/>
      <c r="O304" s="164"/>
      <c r="P304" s="164"/>
      <c r="Q304" s="164"/>
      <c r="R304" s="164"/>
      <c r="S304" s="164"/>
      <c r="T304" s="164"/>
    </row>
    <row r="305" spans="1:20" ht="14.5" x14ac:dyDescent="0.35">
      <c r="A305" s="164"/>
      <c r="B305" s="164"/>
      <c r="C305" s="164"/>
      <c r="D305" s="164"/>
      <c r="E305" s="164"/>
      <c r="F305" s="164"/>
      <c r="G305" s="164"/>
      <c r="H305" s="164"/>
      <c r="I305" s="164"/>
      <c r="J305" s="164"/>
      <c r="K305" s="164"/>
      <c r="L305" s="164"/>
      <c r="M305" s="164"/>
      <c r="N305" s="164"/>
      <c r="O305" s="164"/>
      <c r="P305" s="164"/>
      <c r="Q305" s="164"/>
      <c r="R305" s="164"/>
      <c r="S305" s="164"/>
      <c r="T305" s="164"/>
    </row>
    <row r="306" spans="1:20" ht="14.5" x14ac:dyDescent="0.35">
      <c r="A306" s="164"/>
      <c r="B306" s="164"/>
      <c r="C306" s="164"/>
      <c r="D306" s="164"/>
      <c r="E306" s="164"/>
      <c r="F306" s="164"/>
      <c r="G306" s="164"/>
      <c r="H306" s="164"/>
      <c r="I306" s="164"/>
      <c r="J306" s="164"/>
      <c r="K306" s="164"/>
      <c r="L306" s="164"/>
      <c r="M306" s="164"/>
      <c r="N306" s="164"/>
      <c r="O306" s="164"/>
      <c r="P306" s="164"/>
      <c r="Q306" s="164"/>
      <c r="R306" s="164"/>
      <c r="S306" s="164"/>
      <c r="T306" s="164"/>
    </row>
    <row r="307" spans="1:20" ht="14.5" x14ac:dyDescent="0.35">
      <c r="A307" s="164"/>
      <c r="B307" s="164"/>
      <c r="C307" s="164"/>
      <c r="D307" s="164"/>
      <c r="E307" s="164"/>
      <c r="F307" s="164"/>
      <c r="G307" s="164"/>
      <c r="H307" s="164"/>
      <c r="I307" s="164"/>
      <c r="J307" s="164"/>
      <c r="K307" s="164"/>
      <c r="L307" s="164"/>
      <c r="M307" s="164"/>
      <c r="N307" s="164"/>
      <c r="O307" s="164"/>
      <c r="P307" s="164"/>
      <c r="Q307" s="164"/>
      <c r="R307" s="164"/>
      <c r="S307" s="164"/>
      <c r="T307" s="164"/>
    </row>
    <row r="308" spans="1:20" ht="14.5" x14ac:dyDescent="0.35">
      <c r="A308" s="164"/>
      <c r="B308" s="164"/>
      <c r="C308" s="164"/>
      <c r="D308" s="164"/>
      <c r="E308" s="164"/>
      <c r="F308" s="164"/>
      <c r="G308" s="164"/>
      <c r="H308" s="164"/>
      <c r="I308" s="164"/>
      <c r="J308" s="164"/>
      <c r="K308" s="164"/>
      <c r="L308" s="164"/>
      <c r="M308" s="164"/>
      <c r="N308" s="164"/>
      <c r="O308" s="164"/>
      <c r="P308" s="164"/>
      <c r="Q308" s="164"/>
      <c r="R308" s="164"/>
      <c r="S308" s="164"/>
      <c r="T308" s="164"/>
    </row>
    <row r="309" spans="1:20" ht="14.5" x14ac:dyDescent="0.35">
      <c r="A309" s="164"/>
      <c r="B309" s="164"/>
      <c r="C309" s="164"/>
      <c r="D309" s="164"/>
      <c r="E309" s="164"/>
      <c r="F309" s="164"/>
      <c r="G309" s="164"/>
      <c r="H309" s="164"/>
      <c r="I309" s="164"/>
      <c r="J309" s="164"/>
      <c r="K309" s="164"/>
      <c r="L309" s="164"/>
      <c r="M309" s="164"/>
      <c r="N309" s="164"/>
      <c r="O309" s="164"/>
      <c r="P309" s="164"/>
      <c r="Q309" s="164"/>
      <c r="R309" s="164"/>
      <c r="S309" s="164"/>
      <c r="T309" s="164"/>
    </row>
    <row r="310" spans="1:20" ht="14.5" x14ac:dyDescent="0.35">
      <c r="A310" s="164"/>
      <c r="B310" s="164"/>
      <c r="C310" s="164"/>
      <c r="D310" s="164"/>
      <c r="E310" s="164"/>
      <c r="F310" s="164"/>
      <c r="G310" s="164"/>
      <c r="H310" s="164"/>
      <c r="I310" s="164"/>
      <c r="J310" s="164"/>
      <c r="K310" s="164"/>
      <c r="L310" s="164"/>
      <c r="M310" s="164"/>
      <c r="N310" s="164"/>
      <c r="O310" s="164"/>
      <c r="P310" s="164"/>
      <c r="Q310" s="164"/>
      <c r="R310" s="164"/>
      <c r="S310" s="164"/>
      <c r="T310" s="164"/>
    </row>
    <row r="311" spans="1:20" ht="14.5" x14ac:dyDescent="0.35">
      <c r="A311" s="164"/>
      <c r="B311" s="164"/>
      <c r="C311" s="164"/>
      <c r="D311" s="164"/>
      <c r="E311" s="164"/>
      <c r="F311" s="164"/>
      <c r="G311" s="164"/>
      <c r="H311" s="164"/>
      <c r="I311" s="164"/>
      <c r="J311" s="164"/>
      <c r="K311" s="164"/>
      <c r="L311" s="164"/>
      <c r="M311" s="164"/>
      <c r="N311" s="164"/>
      <c r="O311" s="164"/>
      <c r="P311" s="164"/>
      <c r="Q311" s="164"/>
      <c r="R311" s="164"/>
      <c r="S311" s="164"/>
      <c r="T311" s="164"/>
    </row>
    <row r="312" spans="1:20" ht="14.5" x14ac:dyDescent="0.35">
      <c r="A312" s="164"/>
      <c r="B312" s="164"/>
      <c r="C312" s="164"/>
      <c r="D312" s="164"/>
      <c r="E312" s="164"/>
      <c r="F312" s="164"/>
      <c r="G312" s="164"/>
      <c r="H312" s="164"/>
      <c r="I312" s="164"/>
      <c r="J312" s="164"/>
      <c r="K312" s="164"/>
      <c r="L312" s="164"/>
      <c r="M312" s="164"/>
      <c r="N312" s="164"/>
      <c r="O312" s="164"/>
      <c r="P312" s="164"/>
      <c r="Q312" s="164"/>
      <c r="R312" s="164"/>
      <c r="S312" s="164"/>
      <c r="T312" s="164"/>
    </row>
    <row r="313" spans="1:20" ht="14.5" x14ac:dyDescent="0.35">
      <c r="A313" s="164"/>
      <c r="B313" s="164"/>
      <c r="C313" s="164"/>
      <c r="D313" s="164"/>
      <c r="E313" s="164"/>
      <c r="F313" s="164"/>
      <c r="G313" s="164"/>
      <c r="H313" s="164"/>
      <c r="I313" s="164"/>
      <c r="J313" s="164"/>
      <c r="K313" s="164"/>
      <c r="L313" s="164"/>
      <c r="M313" s="164"/>
      <c r="N313" s="164"/>
      <c r="O313" s="164"/>
      <c r="P313" s="164"/>
      <c r="Q313" s="164"/>
      <c r="R313" s="164"/>
      <c r="S313" s="164"/>
      <c r="T313" s="164"/>
    </row>
    <row r="314" spans="1:20" ht="14.5" x14ac:dyDescent="0.35">
      <c r="A314" s="164"/>
      <c r="B314" s="164"/>
      <c r="C314" s="164"/>
      <c r="D314" s="164"/>
      <c r="E314" s="164"/>
      <c r="F314" s="164"/>
      <c r="G314" s="164"/>
      <c r="H314" s="164"/>
      <c r="I314" s="164"/>
      <c r="J314" s="164"/>
      <c r="K314" s="164"/>
      <c r="L314" s="164"/>
      <c r="M314" s="164"/>
      <c r="N314" s="164"/>
      <c r="O314" s="164"/>
      <c r="P314" s="164"/>
      <c r="Q314" s="164"/>
      <c r="R314" s="164"/>
      <c r="S314" s="164"/>
      <c r="T314" s="164"/>
    </row>
    <row r="315" spans="1:20" ht="14.5" x14ac:dyDescent="0.35">
      <c r="A315" s="164"/>
      <c r="B315" s="164"/>
      <c r="C315" s="164"/>
      <c r="D315" s="164"/>
      <c r="E315" s="164"/>
      <c r="F315" s="164"/>
      <c r="G315" s="164"/>
      <c r="H315" s="164"/>
      <c r="I315" s="164"/>
      <c r="J315" s="164"/>
      <c r="K315" s="164"/>
      <c r="L315" s="164"/>
      <c r="M315" s="164"/>
      <c r="N315" s="164"/>
      <c r="O315" s="164"/>
      <c r="P315" s="164"/>
      <c r="Q315" s="164"/>
      <c r="R315" s="164"/>
      <c r="S315" s="164"/>
      <c r="T315" s="164"/>
    </row>
    <row r="316" spans="1:20" ht="14.5" x14ac:dyDescent="0.35">
      <c r="A316" s="164"/>
      <c r="B316" s="164"/>
      <c r="C316" s="164"/>
      <c r="D316" s="164"/>
      <c r="E316" s="164"/>
      <c r="F316" s="164"/>
      <c r="G316" s="164"/>
      <c r="H316" s="164"/>
      <c r="I316" s="164"/>
      <c r="J316" s="164"/>
      <c r="K316" s="164"/>
      <c r="L316" s="164"/>
      <c r="M316" s="164"/>
      <c r="N316" s="164"/>
      <c r="O316" s="164"/>
      <c r="P316" s="164"/>
      <c r="Q316" s="164"/>
      <c r="R316" s="164"/>
      <c r="S316" s="164"/>
      <c r="T316" s="164"/>
    </row>
    <row r="317" spans="1:20" ht="14.5" x14ac:dyDescent="0.35">
      <c r="A317" s="164"/>
      <c r="B317" s="164"/>
      <c r="C317" s="164"/>
      <c r="D317" s="164"/>
      <c r="E317" s="164"/>
      <c r="F317" s="164"/>
      <c r="G317" s="164"/>
      <c r="H317" s="164"/>
      <c r="I317" s="164"/>
      <c r="J317" s="164"/>
      <c r="K317" s="164"/>
      <c r="L317" s="164"/>
      <c r="M317" s="164"/>
      <c r="N317" s="164"/>
      <c r="O317" s="164"/>
      <c r="P317" s="164"/>
      <c r="Q317" s="164"/>
      <c r="R317" s="164"/>
      <c r="S317" s="164"/>
      <c r="T317" s="164"/>
    </row>
    <row r="318" spans="1:20"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row>
    <row r="319" spans="1:20"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row>
    <row r="320" spans="1:20"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row>
    <row r="321" spans="1:20"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row>
    <row r="322" spans="1:20"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row>
    <row r="323" spans="1:20"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row>
    <row r="324" spans="1:20"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row>
    <row r="325" spans="1:20"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row>
    <row r="326" spans="1:20"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row>
    <row r="327" spans="1:20"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row>
    <row r="328" spans="1:20"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row>
    <row r="329" spans="1:20"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row>
    <row r="330" spans="1:20"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row>
    <row r="331" spans="1:20"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row>
    <row r="332" spans="1:20"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row>
    <row r="333" spans="1:20"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row>
    <row r="334" spans="1:20"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row>
    <row r="335" spans="1:20"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row>
    <row r="336" spans="1:20"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row>
    <row r="337" spans="1:20"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row>
    <row r="338" spans="1:20"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row>
    <row r="339" spans="1:20"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row>
    <row r="340" spans="1:20"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row>
    <row r="341" spans="1:20"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row>
    <row r="342" spans="1:20"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row>
    <row r="343" spans="1:20"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row>
    <row r="344" spans="1:20"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row>
    <row r="345" spans="1:20"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row>
    <row r="346" spans="1:20"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row>
    <row r="347" spans="1:20"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row>
    <row r="348" spans="1:20"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row>
    <row r="349" spans="1:20"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row>
    <row r="350" spans="1:20"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row>
    <row r="351" spans="1:20"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row>
    <row r="352" spans="1:20"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row>
    <row r="353" spans="1:20"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row>
    <row r="354" spans="1:20"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row>
    <row r="355" spans="1:20"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row>
    <row r="356" spans="1:20"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row>
    <row r="357" spans="1:20"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row>
    <row r="358" spans="1:20"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row>
    <row r="359" spans="1:20"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row>
    <row r="360" spans="1:20"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row>
    <row r="361" spans="1:20"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row>
    <row r="362" spans="1:20"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row>
    <row r="363" spans="1:20"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row>
    <row r="364" spans="1:20"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row>
    <row r="365" spans="1:20"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row>
    <row r="366" spans="1:20"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row>
    <row r="367" spans="1:20"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row>
    <row r="368" spans="1:20"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row>
    <row r="369" spans="1:20"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row>
    <row r="370" spans="1:20"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row>
    <row r="371" spans="1:20"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row>
    <row r="372" spans="1:20"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row>
    <row r="373" spans="1:20"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row>
    <row r="374" spans="1:20"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row>
    <row r="375" spans="1:20"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row>
    <row r="376" spans="1:20"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row>
    <row r="377" spans="1:20"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row>
    <row r="378" spans="1:20"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row>
    <row r="379" spans="1:20"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row>
    <row r="380" spans="1:20"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row>
    <row r="381" spans="1:20"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row>
    <row r="382" spans="1:20" ht="14.5" x14ac:dyDescent="0.35">
      <c r="A382" s="164"/>
      <c r="B382" s="164"/>
      <c r="C382" s="164"/>
      <c r="D382" s="164"/>
      <c r="E382" s="164"/>
      <c r="F382" s="164"/>
      <c r="G382" s="164"/>
      <c r="H382" s="164"/>
      <c r="I382" s="164"/>
      <c r="J382" s="164"/>
      <c r="K382" s="164"/>
      <c r="L382" s="164"/>
      <c r="M382" s="164"/>
      <c r="N382" s="164"/>
      <c r="O382" s="164"/>
      <c r="P382" s="164"/>
      <c r="Q382" s="164"/>
      <c r="R382" s="164"/>
      <c r="S382" s="164"/>
      <c r="T382" s="164"/>
    </row>
    <row r="383" spans="1:20" ht="14.5" x14ac:dyDescent="0.35">
      <c r="A383" s="164"/>
      <c r="B383" s="164"/>
      <c r="C383" s="164"/>
      <c r="D383" s="164"/>
      <c r="E383" s="164"/>
      <c r="F383" s="164"/>
      <c r="G383" s="164"/>
      <c r="H383" s="164"/>
      <c r="I383" s="164"/>
      <c r="J383" s="164"/>
      <c r="K383" s="164"/>
      <c r="L383" s="164"/>
      <c r="M383" s="164"/>
      <c r="N383" s="164"/>
      <c r="O383" s="164"/>
      <c r="P383" s="164"/>
      <c r="Q383" s="164"/>
      <c r="R383" s="164"/>
      <c r="S383" s="164"/>
      <c r="T383" s="164"/>
    </row>
    <row r="384" spans="1:20" ht="14.5" x14ac:dyDescent="0.35">
      <c r="A384" s="164"/>
      <c r="B384" s="164"/>
      <c r="C384" s="164"/>
      <c r="D384" s="164"/>
      <c r="E384" s="164"/>
      <c r="F384" s="164"/>
      <c r="G384" s="164"/>
      <c r="H384" s="164"/>
      <c r="I384" s="164"/>
      <c r="J384" s="164"/>
      <c r="K384" s="164"/>
      <c r="L384" s="164"/>
      <c r="M384" s="164"/>
      <c r="N384" s="164"/>
      <c r="O384" s="164"/>
      <c r="P384" s="164"/>
      <c r="Q384" s="164"/>
      <c r="R384" s="164"/>
      <c r="S384" s="164"/>
      <c r="T384" s="164"/>
    </row>
    <row r="385" spans="1:20" ht="14.5" x14ac:dyDescent="0.35">
      <c r="A385" s="164"/>
      <c r="B385" s="164"/>
      <c r="C385" s="164"/>
      <c r="D385" s="164"/>
      <c r="E385" s="164"/>
      <c r="F385" s="164"/>
      <c r="G385" s="164"/>
      <c r="H385" s="164"/>
      <c r="I385" s="164"/>
      <c r="J385" s="164"/>
      <c r="K385" s="164"/>
      <c r="L385" s="164"/>
      <c r="M385" s="164"/>
      <c r="N385" s="164"/>
      <c r="O385" s="164"/>
      <c r="P385" s="164"/>
      <c r="Q385" s="164"/>
      <c r="R385" s="164"/>
      <c r="S385" s="164"/>
      <c r="T385" s="164"/>
    </row>
    <row r="386" spans="1:20" ht="14.5" x14ac:dyDescent="0.35">
      <c r="A386" s="164"/>
      <c r="B386" s="164"/>
      <c r="C386" s="164"/>
      <c r="D386" s="164"/>
      <c r="E386" s="164"/>
      <c r="F386" s="164"/>
      <c r="G386" s="164"/>
      <c r="H386" s="164"/>
      <c r="I386" s="164"/>
      <c r="J386" s="164"/>
      <c r="K386" s="164"/>
      <c r="L386" s="164"/>
      <c r="M386" s="164"/>
      <c r="N386" s="164"/>
      <c r="O386" s="164"/>
      <c r="P386" s="164"/>
      <c r="Q386" s="164"/>
      <c r="R386" s="164"/>
      <c r="S386" s="164"/>
      <c r="T386" s="164"/>
    </row>
    <row r="387" spans="1:20" ht="14.5" x14ac:dyDescent="0.35">
      <c r="A387" s="164"/>
      <c r="B387" s="164"/>
      <c r="C387" s="164"/>
      <c r="D387" s="164"/>
      <c r="E387" s="164"/>
      <c r="F387" s="164"/>
      <c r="G387" s="164"/>
      <c r="H387" s="164"/>
      <c r="I387" s="164"/>
      <c r="J387" s="164"/>
      <c r="K387" s="164"/>
      <c r="L387" s="164"/>
      <c r="M387" s="164"/>
      <c r="N387" s="164"/>
      <c r="O387" s="164"/>
      <c r="P387" s="164"/>
      <c r="Q387" s="164"/>
      <c r="R387" s="164"/>
      <c r="S387" s="164"/>
      <c r="T387" s="164"/>
    </row>
    <row r="388" spans="1:20" ht="14.5" x14ac:dyDescent="0.35">
      <c r="A388" s="164"/>
      <c r="B388" s="164"/>
      <c r="C388" s="164"/>
      <c r="D388" s="164"/>
      <c r="E388" s="164"/>
      <c r="F388" s="164"/>
      <c r="G388" s="164"/>
      <c r="H388" s="164"/>
      <c r="I388" s="164"/>
      <c r="J388" s="164"/>
      <c r="K388" s="164"/>
      <c r="L388" s="164"/>
      <c r="M388" s="164"/>
      <c r="N388" s="164"/>
      <c r="O388" s="164"/>
      <c r="P388" s="164"/>
      <c r="Q388" s="164"/>
      <c r="R388" s="164"/>
      <c r="S388" s="164"/>
      <c r="T388" s="164"/>
    </row>
    <row r="389" spans="1:20" ht="14.5" x14ac:dyDescent="0.35">
      <c r="A389" s="164"/>
      <c r="B389" s="164"/>
      <c r="C389" s="164"/>
      <c r="D389" s="164"/>
      <c r="E389" s="164"/>
      <c r="F389" s="164"/>
      <c r="G389" s="164"/>
      <c r="H389" s="164"/>
      <c r="I389" s="164"/>
      <c r="J389" s="164"/>
      <c r="K389" s="164"/>
      <c r="L389" s="164"/>
      <c r="M389" s="164"/>
      <c r="N389" s="164"/>
      <c r="O389" s="164"/>
      <c r="P389" s="164"/>
      <c r="Q389" s="164"/>
      <c r="R389" s="164"/>
      <c r="S389" s="164"/>
      <c r="T389" s="164"/>
    </row>
    <row r="390" spans="1:20" ht="14.5" x14ac:dyDescent="0.35">
      <c r="A390" s="164"/>
      <c r="B390" s="164"/>
      <c r="C390" s="164"/>
      <c r="D390" s="164"/>
      <c r="E390" s="164"/>
      <c r="F390" s="164"/>
      <c r="G390" s="164"/>
      <c r="H390" s="164"/>
      <c r="I390" s="164"/>
      <c r="J390" s="164"/>
      <c r="K390" s="164"/>
      <c r="L390" s="164"/>
      <c r="M390" s="164"/>
      <c r="N390" s="164"/>
      <c r="O390" s="164"/>
      <c r="P390" s="164"/>
      <c r="Q390" s="164"/>
      <c r="R390" s="164"/>
      <c r="S390" s="164"/>
      <c r="T390" s="164"/>
    </row>
    <row r="391" spans="1:20" ht="14.5" x14ac:dyDescent="0.35">
      <c r="A391" s="164"/>
      <c r="B391" s="164"/>
      <c r="C391" s="164"/>
      <c r="D391" s="164"/>
      <c r="E391" s="164"/>
      <c r="F391" s="164"/>
      <c r="G391" s="164"/>
      <c r="H391" s="164"/>
      <c r="I391" s="164"/>
      <c r="J391" s="164"/>
      <c r="K391" s="164"/>
      <c r="L391" s="164"/>
      <c r="M391" s="164"/>
      <c r="N391" s="164"/>
      <c r="O391" s="164"/>
      <c r="P391" s="164"/>
      <c r="Q391" s="164"/>
      <c r="R391" s="164"/>
      <c r="S391" s="164"/>
      <c r="T391" s="164"/>
    </row>
    <row r="392" spans="1:20" ht="14.5" x14ac:dyDescent="0.35">
      <c r="A392" s="164"/>
      <c r="B392" s="164"/>
      <c r="C392" s="164"/>
      <c r="D392" s="164"/>
      <c r="E392" s="164"/>
      <c r="F392" s="164"/>
      <c r="G392" s="164"/>
      <c r="H392" s="164"/>
      <c r="I392" s="164"/>
      <c r="J392" s="164"/>
      <c r="K392" s="164"/>
      <c r="L392" s="164"/>
      <c r="M392" s="164"/>
      <c r="N392" s="164"/>
      <c r="O392" s="164"/>
      <c r="P392" s="164"/>
      <c r="Q392" s="164"/>
      <c r="R392" s="164"/>
      <c r="S392" s="164"/>
      <c r="T392" s="164"/>
    </row>
    <row r="393" spans="1:20" ht="14.5" x14ac:dyDescent="0.35">
      <c r="A393" s="164"/>
      <c r="B393" s="164"/>
      <c r="C393" s="164"/>
      <c r="D393" s="164"/>
      <c r="E393" s="164"/>
      <c r="F393" s="164"/>
      <c r="G393" s="164"/>
      <c r="H393" s="164"/>
      <c r="I393" s="164"/>
      <c r="J393" s="164"/>
      <c r="K393" s="164"/>
      <c r="L393" s="164"/>
      <c r="M393" s="164"/>
      <c r="N393" s="164"/>
      <c r="O393" s="164"/>
      <c r="P393" s="164"/>
      <c r="Q393" s="164"/>
      <c r="R393" s="164"/>
      <c r="S393" s="164"/>
      <c r="T393" s="164"/>
    </row>
    <row r="394" spans="1:20" ht="14.5" x14ac:dyDescent="0.35">
      <c r="A394" s="164"/>
      <c r="B394" s="164"/>
      <c r="C394" s="164"/>
      <c r="D394" s="164"/>
      <c r="E394" s="164"/>
      <c r="F394" s="164"/>
      <c r="G394" s="164"/>
      <c r="H394" s="164"/>
      <c r="I394" s="164"/>
      <c r="J394" s="164"/>
      <c r="K394" s="164"/>
      <c r="L394" s="164"/>
      <c r="M394" s="164"/>
      <c r="N394" s="164"/>
      <c r="O394" s="164"/>
      <c r="P394" s="164"/>
      <c r="Q394" s="164"/>
      <c r="R394" s="164"/>
      <c r="S394" s="164"/>
      <c r="T394" s="164"/>
    </row>
    <row r="395" spans="1:20" ht="14.5" x14ac:dyDescent="0.35">
      <c r="A395" s="164"/>
      <c r="B395" s="164"/>
      <c r="C395" s="164"/>
      <c r="D395" s="164"/>
      <c r="E395" s="164"/>
      <c r="F395" s="164"/>
      <c r="G395" s="164"/>
      <c r="H395" s="164"/>
      <c r="I395" s="164"/>
      <c r="J395" s="164"/>
      <c r="K395" s="164"/>
      <c r="L395" s="164"/>
      <c r="M395" s="164"/>
      <c r="N395" s="164"/>
      <c r="O395" s="164"/>
      <c r="P395" s="164"/>
      <c r="Q395" s="164"/>
      <c r="R395" s="164"/>
      <c r="S395" s="164"/>
      <c r="T395" s="164"/>
    </row>
    <row r="396" spans="1:20" ht="14.5" x14ac:dyDescent="0.35">
      <c r="A396" s="164"/>
      <c r="B396" s="164"/>
      <c r="C396" s="164"/>
      <c r="D396" s="164"/>
      <c r="E396" s="164"/>
      <c r="F396" s="164"/>
      <c r="G396" s="164"/>
      <c r="H396" s="164"/>
      <c r="I396" s="164"/>
      <c r="J396" s="164"/>
      <c r="K396" s="164"/>
      <c r="L396" s="164"/>
      <c r="M396" s="164"/>
      <c r="N396" s="164"/>
      <c r="O396" s="164"/>
      <c r="P396" s="164"/>
      <c r="Q396" s="164"/>
      <c r="R396" s="164"/>
      <c r="S396" s="164"/>
      <c r="T396" s="164"/>
    </row>
    <row r="397" spans="1:20" ht="14.5" x14ac:dyDescent="0.35">
      <c r="A397" s="164"/>
      <c r="B397" s="164"/>
      <c r="C397" s="164"/>
      <c r="D397" s="164"/>
      <c r="E397" s="164"/>
      <c r="F397" s="164"/>
      <c r="G397" s="164"/>
      <c r="H397" s="164"/>
      <c r="I397" s="164"/>
      <c r="J397" s="164"/>
      <c r="K397" s="164"/>
      <c r="L397" s="164"/>
      <c r="M397" s="164"/>
      <c r="N397" s="164"/>
      <c r="O397" s="164"/>
      <c r="P397" s="164"/>
      <c r="Q397" s="164"/>
      <c r="R397" s="164"/>
      <c r="S397" s="164"/>
      <c r="T397" s="164"/>
    </row>
    <row r="398" spans="1:20" ht="14.5" x14ac:dyDescent="0.35">
      <c r="A398" s="164"/>
      <c r="B398" s="164"/>
      <c r="C398" s="164"/>
      <c r="D398" s="164"/>
      <c r="E398" s="164"/>
      <c r="F398" s="164"/>
      <c r="G398" s="164"/>
      <c r="H398" s="164"/>
      <c r="I398" s="164"/>
      <c r="J398" s="164"/>
      <c r="K398" s="164"/>
      <c r="L398" s="164"/>
      <c r="M398" s="164"/>
      <c r="N398" s="164"/>
      <c r="O398" s="164"/>
      <c r="P398" s="164"/>
      <c r="Q398" s="164"/>
      <c r="R398" s="164"/>
      <c r="S398" s="164"/>
      <c r="T398" s="164"/>
    </row>
    <row r="399" spans="1:20" ht="14.5" x14ac:dyDescent="0.35">
      <c r="A399" s="164"/>
      <c r="B399" s="164"/>
      <c r="C399" s="164"/>
      <c r="D399" s="164"/>
      <c r="E399" s="164"/>
      <c r="F399" s="164"/>
      <c r="G399" s="164"/>
      <c r="H399" s="164"/>
      <c r="I399" s="164"/>
      <c r="J399" s="164"/>
      <c r="K399" s="164"/>
      <c r="L399" s="164"/>
      <c r="M399" s="164"/>
      <c r="N399" s="164"/>
      <c r="O399" s="164"/>
      <c r="P399" s="164"/>
      <c r="Q399" s="164"/>
      <c r="R399" s="164"/>
      <c r="S399" s="164"/>
      <c r="T399" s="164"/>
    </row>
    <row r="400" spans="1:20" ht="14.5" x14ac:dyDescent="0.35">
      <c r="A400" s="164"/>
      <c r="B400" s="164"/>
      <c r="C400" s="164"/>
      <c r="D400" s="164"/>
      <c r="E400" s="164"/>
      <c r="F400" s="164"/>
      <c r="G400" s="164"/>
      <c r="H400" s="164"/>
      <c r="I400" s="164"/>
      <c r="J400" s="164"/>
      <c r="K400" s="164"/>
      <c r="L400" s="164"/>
      <c r="M400" s="164"/>
      <c r="N400" s="164"/>
      <c r="O400" s="164"/>
      <c r="P400" s="164"/>
      <c r="Q400" s="164"/>
      <c r="R400" s="164"/>
      <c r="S400" s="164"/>
      <c r="T400" s="164"/>
    </row>
    <row r="401" spans="1:20" ht="14.5" x14ac:dyDescent="0.35">
      <c r="A401" s="164"/>
      <c r="B401" s="164"/>
      <c r="C401" s="164"/>
      <c r="D401" s="164"/>
      <c r="E401" s="164"/>
      <c r="F401" s="164"/>
      <c r="G401" s="164"/>
      <c r="H401" s="164"/>
      <c r="I401" s="164"/>
      <c r="J401" s="164"/>
      <c r="K401" s="164"/>
      <c r="L401" s="164"/>
      <c r="M401" s="164"/>
      <c r="N401" s="164"/>
      <c r="O401" s="164"/>
      <c r="P401" s="164"/>
      <c r="Q401" s="164"/>
      <c r="R401" s="164"/>
      <c r="S401" s="164"/>
      <c r="T401" s="164"/>
    </row>
    <row r="402" spans="1:20" ht="14.5" x14ac:dyDescent="0.35">
      <c r="A402" s="164"/>
      <c r="B402" s="164"/>
      <c r="C402" s="164"/>
      <c r="D402" s="164"/>
      <c r="E402" s="164"/>
      <c r="F402" s="164"/>
      <c r="G402" s="164"/>
      <c r="H402" s="164"/>
      <c r="I402" s="164"/>
      <c r="J402" s="164"/>
      <c r="K402" s="164"/>
      <c r="L402" s="164"/>
      <c r="M402" s="164"/>
      <c r="N402" s="164"/>
      <c r="O402" s="164"/>
      <c r="P402" s="164"/>
      <c r="Q402" s="164"/>
      <c r="R402" s="164"/>
      <c r="S402" s="164"/>
      <c r="T402" s="164"/>
    </row>
    <row r="403" spans="1:20" ht="14.5" x14ac:dyDescent="0.35">
      <c r="A403" s="164"/>
      <c r="B403" s="164"/>
      <c r="C403" s="164"/>
      <c r="D403" s="164"/>
      <c r="E403" s="164"/>
      <c r="F403" s="164"/>
      <c r="G403" s="164"/>
      <c r="H403" s="164"/>
      <c r="I403" s="164"/>
      <c r="J403" s="164"/>
      <c r="K403" s="164"/>
      <c r="L403" s="164"/>
      <c r="M403" s="164"/>
      <c r="N403" s="164"/>
      <c r="O403" s="164"/>
      <c r="P403" s="164"/>
      <c r="Q403" s="164"/>
      <c r="R403" s="164"/>
      <c r="S403" s="164"/>
      <c r="T403" s="164"/>
    </row>
    <row r="404" spans="1:20" ht="14.5" x14ac:dyDescent="0.35">
      <c r="A404" s="164"/>
      <c r="B404" s="164"/>
      <c r="C404" s="164"/>
      <c r="D404" s="164"/>
      <c r="E404" s="164"/>
      <c r="F404" s="164"/>
      <c r="G404" s="164"/>
      <c r="H404" s="164"/>
      <c r="I404" s="164"/>
      <c r="J404" s="164"/>
      <c r="K404" s="164"/>
      <c r="L404" s="164"/>
      <c r="M404" s="164"/>
      <c r="N404" s="164"/>
      <c r="O404" s="164"/>
      <c r="P404" s="164"/>
      <c r="Q404" s="164"/>
      <c r="R404" s="164"/>
      <c r="S404" s="164"/>
      <c r="T404" s="164"/>
    </row>
    <row r="405" spans="1:20" ht="14.5" x14ac:dyDescent="0.35">
      <c r="A405" s="164"/>
      <c r="B405" s="164"/>
      <c r="C405" s="164"/>
      <c r="D405" s="164"/>
      <c r="E405" s="164"/>
      <c r="F405" s="164"/>
      <c r="G405" s="164"/>
      <c r="H405" s="164"/>
      <c r="I405" s="164"/>
      <c r="J405" s="164"/>
      <c r="K405" s="164"/>
      <c r="L405" s="164"/>
      <c r="M405" s="164"/>
      <c r="N405" s="164"/>
      <c r="O405" s="164"/>
      <c r="P405" s="164"/>
      <c r="Q405" s="164"/>
      <c r="R405" s="164"/>
      <c r="S405" s="164"/>
      <c r="T405" s="164"/>
    </row>
    <row r="406" spans="1:20" ht="14.5" x14ac:dyDescent="0.35">
      <c r="A406" s="164"/>
      <c r="B406" s="164"/>
      <c r="C406" s="164"/>
      <c r="D406" s="164"/>
      <c r="E406" s="164"/>
      <c r="F406" s="164"/>
      <c r="G406" s="164"/>
      <c r="H406" s="164"/>
      <c r="I406" s="164"/>
      <c r="J406" s="164"/>
      <c r="K406" s="164"/>
      <c r="L406" s="164"/>
      <c r="M406" s="164"/>
      <c r="N406" s="164"/>
      <c r="O406" s="164"/>
      <c r="P406" s="164"/>
      <c r="Q406" s="164"/>
      <c r="R406" s="164"/>
      <c r="S406" s="164"/>
      <c r="T406" s="164"/>
    </row>
    <row r="407" spans="1:20" ht="14.5" x14ac:dyDescent="0.35">
      <c r="A407" s="164"/>
      <c r="B407" s="164"/>
      <c r="C407" s="164"/>
      <c r="D407" s="164"/>
      <c r="E407" s="164"/>
      <c r="F407" s="164"/>
      <c r="G407" s="164"/>
      <c r="H407" s="164"/>
      <c r="I407" s="164"/>
      <c r="J407" s="164"/>
      <c r="K407" s="164"/>
      <c r="L407" s="164"/>
      <c r="M407" s="164"/>
      <c r="N407" s="164"/>
      <c r="O407" s="164"/>
      <c r="P407" s="164"/>
      <c r="Q407" s="164"/>
      <c r="R407" s="164"/>
      <c r="S407" s="164"/>
      <c r="T407" s="164"/>
    </row>
    <row r="408" spans="1:20" ht="14.5" x14ac:dyDescent="0.35">
      <c r="A408" s="164"/>
      <c r="B408" s="164"/>
      <c r="C408" s="164"/>
      <c r="D408" s="164"/>
      <c r="E408" s="164"/>
      <c r="F408" s="164"/>
      <c r="G408" s="164"/>
      <c r="H408" s="164"/>
      <c r="I408" s="164"/>
      <c r="J408" s="164"/>
      <c r="K408" s="164"/>
      <c r="L408" s="164"/>
      <c r="M408" s="164"/>
      <c r="N408" s="164"/>
      <c r="O408" s="164"/>
      <c r="P408" s="164"/>
      <c r="Q408" s="164"/>
      <c r="R408" s="164"/>
      <c r="S408" s="164"/>
      <c r="T408" s="164"/>
    </row>
    <row r="409" spans="1:20" ht="14.5" x14ac:dyDescent="0.35">
      <c r="A409" s="164"/>
      <c r="B409" s="164"/>
      <c r="C409" s="164"/>
      <c r="D409" s="164"/>
      <c r="E409" s="164"/>
      <c r="F409" s="164"/>
      <c r="G409" s="164"/>
      <c r="H409" s="164"/>
      <c r="I409" s="164"/>
      <c r="J409" s="164"/>
      <c r="K409" s="164"/>
      <c r="L409" s="164"/>
      <c r="M409" s="164"/>
      <c r="N409" s="164"/>
      <c r="O409" s="164"/>
      <c r="P409" s="164"/>
      <c r="Q409" s="164"/>
      <c r="R409" s="164"/>
      <c r="S409" s="164"/>
      <c r="T409" s="164"/>
    </row>
    <row r="410" spans="1:20" ht="14.5" x14ac:dyDescent="0.35">
      <c r="A410" s="164"/>
      <c r="B410" s="164"/>
      <c r="C410" s="164"/>
      <c r="D410" s="164"/>
      <c r="E410" s="164"/>
      <c r="F410" s="164"/>
      <c r="G410" s="164"/>
      <c r="H410" s="164"/>
      <c r="I410" s="164"/>
      <c r="J410" s="164"/>
      <c r="K410" s="164"/>
      <c r="L410" s="164"/>
      <c r="M410" s="164"/>
      <c r="N410" s="164"/>
      <c r="O410" s="164"/>
      <c r="P410" s="164"/>
      <c r="Q410" s="164"/>
      <c r="R410" s="164"/>
      <c r="S410" s="164"/>
      <c r="T410" s="164"/>
    </row>
    <row r="411" spans="1:20" ht="14.5" x14ac:dyDescent="0.35">
      <c r="A411" s="164"/>
      <c r="B411" s="164"/>
      <c r="C411" s="164"/>
      <c r="D411" s="164"/>
      <c r="E411" s="164"/>
      <c r="F411" s="164"/>
      <c r="G411" s="164"/>
      <c r="H411" s="164"/>
      <c r="I411" s="164"/>
      <c r="J411" s="164"/>
      <c r="K411" s="164"/>
      <c r="L411" s="164"/>
      <c r="M411" s="164"/>
      <c r="N411" s="164"/>
      <c r="O411" s="164"/>
      <c r="P411" s="164"/>
      <c r="Q411" s="164"/>
      <c r="R411" s="164"/>
      <c r="S411" s="164"/>
      <c r="T411" s="164"/>
    </row>
    <row r="412" spans="1:20" ht="14.5" x14ac:dyDescent="0.35">
      <c r="A412" s="164"/>
      <c r="B412" s="164"/>
      <c r="C412" s="164"/>
      <c r="D412" s="164"/>
      <c r="E412" s="164"/>
      <c r="F412" s="164"/>
      <c r="G412" s="164"/>
      <c r="H412" s="164"/>
      <c r="I412" s="164"/>
      <c r="J412" s="164"/>
      <c r="K412" s="164"/>
      <c r="L412" s="164"/>
      <c r="M412" s="164"/>
      <c r="N412" s="164"/>
      <c r="O412" s="164"/>
      <c r="P412" s="164"/>
      <c r="Q412" s="164"/>
      <c r="R412" s="164"/>
      <c r="S412" s="164"/>
      <c r="T412" s="164"/>
    </row>
    <row r="413" spans="1:20" ht="14.5" x14ac:dyDescent="0.35">
      <c r="A413" s="164"/>
      <c r="B413" s="164"/>
      <c r="C413" s="164"/>
      <c r="D413" s="164"/>
      <c r="E413" s="164"/>
      <c r="F413" s="164"/>
      <c r="G413" s="164"/>
      <c r="H413" s="164"/>
      <c r="I413" s="164"/>
      <c r="J413" s="164"/>
      <c r="K413" s="164"/>
      <c r="L413" s="164"/>
      <c r="M413" s="164"/>
      <c r="N413" s="164"/>
      <c r="O413" s="164"/>
      <c r="P413" s="164"/>
      <c r="Q413" s="164"/>
      <c r="R413" s="164"/>
      <c r="S413" s="164"/>
      <c r="T413" s="164"/>
    </row>
    <row r="414" spans="1:20" ht="14.5" x14ac:dyDescent="0.35">
      <c r="A414" s="164"/>
      <c r="B414" s="164"/>
      <c r="C414" s="164"/>
      <c r="D414" s="164"/>
      <c r="E414" s="164"/>
      <c r="F414" s="164"/>
      <c r="G414" s="164"/>
      <c r="H414" s="164"/>
      <c r="I414" s="164"/>
      <c r="J414" s="164"/>
      <c r="K414" s="164"/>
      <c r="L414" s="164"/>
      <c r="M414" s="164"/>
      <c r="N414" s="164"/>
      <c r="O414" s="164"/>
      <c r="P414" s="164"/>
      <c r="Q414" s="164"/>
      <c r="R414" s="164"/>
      <c r="S414" s="164"/>
      <c r="T414" s="164"/>
    </row>
    <row r="415" spans="1:20" ht="14.5" x14ac:dyDescent="0.35">
      <c r="A415" s="164"/>
      <c r="B415" s="164"/>
      <c r="C415" s="164"/>
      <c r="D415" s="164"/>
      <c r="E415" s="164"/>
      <c r="F415" s="164"/>
      <c r="G415" s="164"/>
      <c r="H415" s="164"/>
      <c r="I415" s="164"/>
      <c r="J415" s="164"/>
      <c r="K415" s="164"/>
      <c r="L415" s="164"/>
      <c r="M415" s="164"/>
      <c r="N415" s="164"/>
      <c r="O415" s="164"/>
      <c r="P415" s="164"/>
      <c r="Q415" s="164"/>
      <c r="R415" s="164"/>
      <c r="S415" s="164"/>
      <c r="T415" s="164"/>
    </row>
    <row r="416" spans="1:20" ht="14.5" x14ac:dyDescent="0.35">
      <c r="A416" s="164"/>
      <c r="B416" s="164"/>
      <c r="C416" s="164"/>
      <c r="D416" s="164"/>
      <c r="E416" s="164"/>
      <c r="F416" s="164"/>
      <c r="G416" s="164"/>
      <c r="H416" s="164"/>
      <c r="I416" s="164"/>
      <c r="J416" s="164"/>
      <c r="K416" s="164"/>
      <c r="L416" s="164"/>
      <c r="M416" s="164"/>
      <c r="N416" s="164"/>
      <c r="O416" s="164"/>
      <c r="P416" s="164"/>
      <c r="Q416" s="164"/>
      <c r="R416" s="164"/>
      <c r="S416" s="164"/>
      <c r="T416" s="164"/>
    </row>
    <row r="417" spans="1:20" ht="14.5" x14ac:dyDescent="0.35">
      <c r="A417" s="164"/>
      <c r="B417" s="164"/>
      <c r="C417" s="164"/>
      <c r="D417" s="164"/>
      <c r="E417" s="164"/>
      <c r="F417" s="164"/>
      <c r="G417" s="164"/>
      <c r="H417" s="164"/>
      <c r="I417" s="164"/>
      <c r="J417" s="164"/>
      <c r="K417" s="164"/>
      <c r="L417" s="164"/>
      <c r="M417" s="164"/>
      <c r="N417" s="164"/>
      <c r="O417" s="164"/>
      <c r="P417" s="164"/>
      <c r="Q417" s="164"/>
      <c r="R417" s="164"/>
      <c r="S417" s="164"/>
      <c r="T417" s="164"/>
    </row>
    <row r="418" spans="1:20" ht="14.5" x14ac:dyDescent="0.35">
      <c r="A418" s="164"/>
      <c r="B418" s="164"/>
      <c r="C418" s="164"/>
      <c r="D418" s="164"/>
      <c r="E418" s="164"/>
      <c r="F418" s="164"/>
      <c r="G418" s="164"/>
      <c r="H418" s="164"/>
      <c r="I418" s="164"/>
      <c r="J418" s="164"/>
      <c r="K418" s="164"/>
      <c r="L418" s="164"/>
      <c r="M418" s="164"/>
      <c r="N418" s="164"/>
      <c r="O418" s="164"/>
      <c r="P418" s="164"/>
      <c r="Q418" s="164"/>
      <c r="R418" s="164"/>
      <c r="S418" s="164"/>
      <c r="T418" s="164"/>
    </row>
    <row r="419" spans="1:20" ht="14.5" x14ac:dyDescent="0.35">
      <c r="A419" s="164"/>
      <c r="B419" s="164"/>
      <c r="C419" s="164"/>
      <c r="D419" s="164"/>
      <c r="E419" s="164"/>
      <c r="F419" s="164"/>
      <c r="G419" s="164"/>
      <c r="H419" s="164"/>
      <c r="I419" s="164"/>
      <c r="J419" s="164"/>
      <c r="K419" s="164"/>
      <c r="L419" s="164"/>
      <c r="M419" s="164"/>
      <c r="N419" s="164"/>
      <c r="O419" s="164"/>
      <c r="P419" s="164"/>
      <c r="Q419" s="164"/>
      <c r="R419" s="164"/>
      <c r="S419" s="164"/>
      <c r="T419" s="164"/>
    </row>
    <row r="420" spans="1:20" ht="14.5" x14ac:dyDescent="0.35">
      <c r="A420" s="164"/>
      <c r="B420" s="164"/>
      <c r="C420" s="164"/>
      <c r="D420" s="164"/>
      <c r="E420" s="164"/>
      <c r="F420" s="164"/>
      <c r="G420" s="164"/>
      <c r="H420" s="164"/>
      <c r="I420" s="164"/>
      <c r="J420" s="164"/>
      <c r="K420" s="164"/>
      <c r="L420" s="164"/>
      <c r="M420" s="164"/>
      <c r="N420" s="164"/>
      <c r="O420" s="164"/>
      <c r="P420" s="164"/>
      <c r="Q420" s="164"/>
      <c r="R420" s="164"/>
      <c r="S420" s="164"/>
      <c r="T420" s="164"/>
    </row>
    <row r="421" spans="1:20" ht="14.5" x14ac:dyDescent="0.35">
      <c r="A421" s="164"/>
      <c r="B421" s="164"/>
      <c r="C421" s="164"/>
      <c r="D421" s="164"/>
      <c r="E421" s="164"/>
      <c r="F421" s="164"/>
      <c r="G421" s="164"/>
      <c r="H421" s="164"/>
      <c r="I421" s="164"/>
      <c r="J421" s="164"/>
      <c r="K421" s="164"/>
      <c r="L421" s="164"/>
      <c r="M421" s="164"/>
      <c r="N421" s="164"/>
      <c r="O421" s="164"/>
      <c r="P421" s="164"/>
      <c r="Q421" s="164"/>
      <c r="R421" s="164"/>
      <c r="S421" s="164"/>
      <c r="T421" s="164"/>
    </row>
    <row r="422" spans="1:20" ht="14.5" x14ac:dyDescent="0.35">
      <c r="A422" s="164"/>
      <c r="B422" s="164"/>
      <c r="C422" s="164"/>
      <c r="D422" s="164"/>
      <c r="E422" s="164"/>
      <c r="F422" s="164"/>
      <c r="G422" s="164"/>
      <c r="H422" s="164"/>
      <c r="I422" s="164"/>
      <c r="J422" s="164"/>
      <c r="K422" s="164"/>
      <c r="L422" s="164"/>
      <c r="M422" s="164"/>
      <c r="N422" s="164"/>
      <c r="O422" s="164"/>
      <c r="P422" s="164"/>
      <c r="Q422" s="164"/>
      <c r="R422" s="164"/>
      <c r="S422" s="164"/>
      <c r="T422" s="164"/>
    </row>
    <row r="423" spans="1:20" ht="14.5" x14ac:dyDescent="0.35">
      <c r="A423" s="164"/>
      <c r="B423" s="164"/>
      <c r="C423" s="164"/>
      <c r="D423" s="164"/>
      <c r="E423" s="164"/>
      <c r="F423" s="164"/>
      <c r="G423" s="164"/>
      <c r="H423" s="164"/>
      <c r="I423" s="164"/>
      <c r="J423" s="164"/>
      <c r="K423" s="164"/>
      <c r="L423" s="164"/>
      <c r="M423" s="164"/>
      <c r="N423" s="164"/>
      <c r="O423" s="164"/>
      <c r="P423" s="164"/>
      <c r="Q423" s="164"/>
      <c r="R423" s="164"/>
      <c r="S423" s="164"/>
      <c r="T423" s="164"/>
    </row>
    <row r="424" spans="1:20" ht="14.5" x14ac:dyDescent="0.35">
      <c r="A424" s="164"/>
      <c r="B424" s="164"/>
      <c r="C424" s="164"/>
      <c r="D424" s="164"/>
      <c r="E424" s="164"/>
      <c r="F424" s="164"/>
      <c r="G424" s="164"/>
      <c r="H424" s="164"/>
      <c r="I424" s="164"/>
      <c r="J424" s="164"/>
      <c r="K424" s="164"/>
      <c r="L424" s="164"/>
      <c r="M424" s="164"/>
      <c r="N424" s="164"/>
      <c r="O424" s="164"/>
      <c r="P424" s="164"/>
      <c r="Q424" s="164"/>
      <c r="R424" s="164"/>
      <c r="S424" s="164"/>
      <c r="T424" s="164"/>
    </row>
    <row r="425" spans="1:20" ht="14.5" x14ac:dyDescent="0.35">
      <c r="A425" s="164"/>
      <c r="B425" s="164"/>
      <c r="C425" s="164"/>
      <c r="D425" s="164"/>
      <c r="E425" s="164"/>
      <c r="F425" s="164"/>
      <c r="G425" s="164"/>
      <c r="H425" s="164"/>
      <c r="I425" s="164"/>
      <c r="J425" s="164"/>
      <c r="K425" s="164"/>
      <c r="L425" s="164"/>
      <c r="M425" s="164"/>
      <c r="N425" s="164"/>
      <c r="O425" s="164"/>
      <c r="P425" s="164"/>
      <c r="Q425" s="164"/>
      <c r="R425" s="164"/>
      <c r="S425" s="164"/>
      <c r="T425" s="164"/>
    </row>
    <row r="426" spans="1:20" ht="14.5" x14ac:dyDescent="0.35">
      <c r="A426" s="164"/>
      <c r="B426" s="164"/>
      <c r="C426" s="164"/>
      <c r="D426" s="164"/>
      <c r="E426" s="164"/>
      <c r="F426" s="164"/>
      <c r="G426" s="164"/>
      <c r="H426" s="164"/>
      <c r="I426" s="164"/>
      <c r="J426" s="164"/>
      <c r="K426" s="164"/>
      <c r="L426" s="164"/>
      <c r="M426" s="164"/>
      <c r="N426" s="164"/>
      <c r="O426" s="164"/>
      <c r="P426" s="164"/>
      <c r="Q426" s="164"/>
      <c r="R426" s="164"/>
      <c r="S426" s="164"/>
      <c r="T426" s="164"/>
    </row>
    <row r="427" spans="1:20" ht="14.5" x14ac:dyDescent="0.35">
      <c r="A427" s="164"/>
      <c r="B427" s="164"/>
      <c r="C427" s="164"/>
      <c r="D427" s="164"/>
      <c r="E427" s="164"/>
      <c r="F427" s="164"/>
      <c r="G427" s="164"/>
      <c r="H427" s="164"/>
      <c r="I427" s="164"/>
      <c r="J427" s="164"/>
      <c r="K427" s="164"/>
      <c r="L427" s="164"/>
      <c r="M427" s="164"/>
      <c r="N427" s="164"/>
      <c r="O427" s="164"/>
      <c r="P427" s="164"/>
      <c r="Q427" s="164"/>
      <c r="R427" s="164"/>
      <c r="S427" s="164"/>
      <c r="T427" s="164"/>
    </row>
    <row r="428" spans="1:20" ht="14.5" x14ac:dyDescent="0.35">
      <c r="A428" s="164"/>
      <c r="B428" s="164"/>
      <c r="C428" s="164"/>
      <c r="D428" s="164"/>
      <c r="E428" s="164"/>
      <c r="F428" s="164"/>
      <c r="G428" s="164"/>
      <c r="H428" s="164"/>
      <c r="I428" s="164"/>
      <c r="J428" s="164"/>
      <c r="K428" s="164"/>
      <c r="L428" s="164"/>
      <c r="M428" s="164"/>
      <c r="N428" s="164"/>
      <c r="O428" s="164"/>
      <c r="P428" s="164"/>
      <c r="Q428" s="164"/>
      <c r="R428" s="164"/>
      <c r="S428" s="164"/>
      <c r="T428" s="164"/>
    </row>
    <row r="429" spans="1:20" ht="14.5" x14ac:dyDescent="0.35">
      <c r="A429" s="164"/>
      <c r="B429" s="164"/>
      <c r="C429" s="164"/>
      <c r="D429" s="164"/>
      <c r="E429" s="164"/>
      <c r="F429" s="164"/>
      <c r="G429" s="164"/>
      <c r="H429" s="164"/>
      <c r="I429" s="164"/>
      <c r="J429" s="164"/>
      <c r="K429" s="164"/>
      <c r="L429" s="164"/>
      <c r="M429" s="164"/>
      <c r="N429" s="164"/>
      <c r="O429" s="164"/>
      <c r="P429" s="164"/>
      <c r="Q429" s="164"/>
      <c r="R429" s="164"/>
      <c r="S429" s="164"/>
      <c r="T429" s="164"/>
    </row>
    <row r="430" spans="1:20" ht="14.5" x14ac:dyDescent="0.35">
      <c r="A430" s="164"/>
      <c r="B430" s="164"/>
      <c r="C430" s="164"/>
      <c r="D430" s="164"/>
      <c r="E430" s="164"/>
      <c r="F430" s="164"/>
      <c r="G430" s="164"/>
      <c r="H430" s="164"/>
      <c r="I430" s="164"/>
      <c r="J430" s="164"/>
      <c r="K430" s="164"/>
      <c r="L430" s="164"/>
      <c r="M430" s="164"/>
      <c r="N430" s="164"/>
      <c r="O430" s="164"/>
      <c r="P430" s="164"/>
      <c r="Q430" s="164"/>
      <c r="R430" s="164"/>
      <c r="S430" s="164"/>
      <c r="T430" s="164"/>
    </row>
    <row r="431" spans="1:20" ht="14.5" x14ac:dyDescent="0.35">
      <c r="A431" s="164"/>
      <c r="B431" s="164"/>
      <c r="C431" s="164"/>
      <c r="D431" s="164"/>
      <c r="E431" s="164"/>
      <c r="F431" s="164"/>
      <c r="G431" s="164"/>
      <c r="H431" s="164"/>
      <c r="I431" s="164"/>
      <c r="J431" s="164"/>
      <c r="K431" s="164"/>
      <c r="L431" s="164"/>
      <c r="M431" s="164"/>
      <c r="N431" s="164"/>
      <c r="O431" s="164"/>
      <c r="P431" s="164"/>
      <c r="Q431" s="164"/>
      <c r="R431" s="164"/>
      <c r="S431" s="164"/>
      <c r="T431" s="164"/>
    </row>
    <row r="432" spans="1:20" ht="14.5" x14ac:dyDescent="0.35">
      <c r="A432" s="164"/>
      <c r="B432" s="164"/>
      <c r="C432" s="164"/>
      <c r="D432" s="164"/>
      <c r="E432" s="164"/>
      <c r="F432" s="164"/>
      <c r="G432" s="164"/>
      <c r="H432" s="164"/>
      <c r="I432" s="164"/>
      <c r="J432" s="164"/>
      <c r="K432" s="164"/>
      <c r="L432" s="164"/>
      <c r="M432" s="164"/>
      <c r="N432" s="164"/>
      <c r="O432" s="164"/>
      <c r="P432" s="164"/>
      <c r="Q432" s="164"/>
      <c r="R432" s="164"/>
      <c r="S432" s="164"/>
      <c r="T432" s="164"/>
    </row>
    <row r="433" spans="1:20" ht="14.5" x14ac:dyDescent="0.35">
      <c r="A433" s="164"/>
      <c r="B433" s="164"/>
      <c r="C433" s="164"/>
      <c r="D433" s="164"/>
      <c r="E433" s="164"/>
      <c r="F433" s="164"/>
      <c r="G433" s="164"/>
      <c r="H433" s="164"/>
      <c r="I433" s="164"/>
      <c r="J433" s="164"/>
      <c r="K433" s="164"/>
      <c r="L433" s="164"/>
      <c r="M433" s="164"/>
      <c r="N433" s="164"/>
      <c r="O433" s="164"/>
      <c r="P433" s="164"/>
      <c r="Q433" s="164"/>
      <c r="R433" s="164"/>
      <c r="S433" s="164"/>
      <c r="T433" s="164"/>
    </row>
    <row r="434" spans="1:20" ht="14.5" x14ac:dyDescent="0.35">
      <c r="A434" s="164"/>
      <c r="B434" s="164"/>
      <c r="C434" s="164"/>
      <c r="D434" s="164"/>
      <c r="E434" s="164"/>
      <c r="F434" s="164"/>
      <c r="G434" s="164"/>
      <c r="H434" s="164"/>
      <c r="I434" s="164"/>
      <c r="J434" s="164"/>
      <c r="K434" s="164"/>
      <c r="L434" s="164"/>
      <c r="M434" s="164"/>
      <c r="N434" s="164"/>
      <c r="O434" s="164"/>
      <c r="P434" s="164"/>
      <c r="Q434" s="164"/>
      <c r="R434" s="164"/>
      <c r="S434" s="164"/>
      <c r="T434" s="164"/>
    </row>
    <row r="435" spans="1:20" ht="14.5" x14ac:dyDescent="0.35">
      <c r="A435" s="164"/>
      <c r="B435" s="164"/>
      <c r="C435" s="164"/>
      <c r="D435" s="164"/>
      <c r="E435" s="164"/>
      <c r="F435" s="164"/>
      <c r="G435" s="164"/>
      <c r="H435" s="164"/>
      <c r="I435" s="164"/>
      <c r="J435" s="164"/>
      <c r="K435" s="164"/>
      <c r="L435" s="164"/>
      <c r="M435" s="164"/>
      <c r="N435" s="164"/>
      <c r="O435" s="164"/>
      <c r="P435" s="164"/>
      <c r="Q435" s="164"/>
      <c r="R435" s="164"/>
      <c r="S435" s="164"/>
      <c r="T435" s="164"/>
    </row>
    <row r="436" spans="1:20" ht="14.5" x14ac:dyDescent="0.35">
      <c r="A436" s="164"/>
      <c r="B436" s="164"/>
      <c r="C436" s="164"/>
      <c r="D436" s="164"/>
      <c r="E436" s="164"/>
      <c r="F436" s="164"/>
      <c r="G436" s="164"/>
      <c r="H436" s="164"/>
      <c r="I436" s="164"/>
      <c r="J436" s="164"/>
      <c r="K436" s="164"/>
      <c r="L436" s="164"/>
      <c r="M436" s="164"/>
      <c r="N436" s="164"/>
      <c r="O436" s="164"/>
      <c r="P436" s="164"/>
      <c r="Q436" s="164"/>
      <c r="R436" s="164"/>
      <c r="S436" s="164"/>
      <c r="T436" s="164"/>
    </row>
    <row r="437" spans="1:20" ht="14.5" x14ac:dyDescent="0.35">
      <c r="A437" s="164"/>
      <c r="B437" s="164"/>
      <c r="C437" s="164"/>
      <c r="D437" s="164"/>
      <c r="E437" s="164"/>
      <c r="F437" s="164"/>
      <c r="G437" s="164"/>
      <c r="H437" s="164"/>
      <c r="I437" s="164"/>
      <c r="J437" s="164"/>
      <c r="K437" s="164"/>
      <c r="L437" s="164"/>
      <c r="M437" s="164"/>
      <c r="N437" s="164"/>
      <c r="O437" s="164"/>
      <c r="P437" s="164"/>
      <c r="Q437" s="164"/>
      <c r="R437" s="164"/>
      <c r="S437" s="164"/>
      <c r="T437" s="164"/>
    </row>
    <row r="438" spans="1:20" ht="14.5" x14ac:dyDescent="0.35">
      <c r="A438" s="164"/>
      <c r="B438" s="164"/>
      <c r="C438" s="164"/>
      <c r="D438" s="164"/>
      <c r="E438" s="164"/>
      <c r="F438" s="164"/>
      <c r="G438" s="164"/>
      <c r="H438" s="164"/>
      <c r="I438" s="164"/>
      <c r="J438" s="164"/>
      <c r="K438" s="164"/>
      <c r="L438" s="164"/>
      <c r="M438" s="164"/>
      <c r="N438" s="164"/>
      <c r="O438" s="164"/>
      <c r="P438" s="164"/>
      <c r="Q438" s="164"/>
      <c r="R438" s="164"/>
      <c r="S438" s="164"/>
      <c r="T438" s="164"/>
    </row>
    <row r="439" spans="1:20" ht="14.5" x14ac:dyDescent="0.35">
      <c r="A439" s="164"/>
      <c r="B439" s="164"/>
      <c r="C439" s="164"/>
      <c r="D439" s="164"/>
      <c r="E439" s="164"/>
      <c r="F439" s="164"/>
      <c r="G439" s="164"/>
      <c r="H439" s="164"/>
      <c r="I439" s="164"/>
      <c r="J439" s="164"/>
      <c r="K439" s="164"/>
      <c r="L439" s="164"/>
      <c r="M439" s="164"/>
      <c r="N439" s="164"/>
      <c r="O439" s="164"/>
      <c r="P439" s="164"/>
      <c r="Q439" s="164"/>
      <c r="R439" s="164"/>
      <c r="S439" s="164"/>
      <c r="T439" s="164"/>
    </row>
    <row r="440" spans="1:20" ht="14.5" x14ac:dyDescent="0.35">
      <c r="A440" s="164"/>
      <c r="B440" s="164"/>
      <c r="C440" s="164"/>
      <c r="D440" s="164"/>
      <c r="E440" s="164"/>
      <c r="F440" s="164"/>
      <c r="G440" s="164"/>
      <c r="H440" s="164"/>
      <c r="I440" s="164"/>
      <c r="J440" s="164"/>
      <c r="K440" s="164"/>
      <c r="L440" s="164"/>
      <c r="M440" s="164"/>
      <c r="N440" s="164"/>
      <c r="O440" s="164"/>
      <c r="P440" s="164"/>
      <c r="Q440" s="164"/>
      <c r="R440" s="164"/>
      <c r="S440" s="164"/>
      <c r="T440" s="164"/>
    </row>
    <row r="441" spans="1:20" ht="14.5" x14ac:dyDescent="0.35">
      <c r="A441" s="164"/>
      <c r="B441" s="164"/>
      <c r="C441" s="164"/>
      <c r="D441" s="164"/>
      <c r="E441" s="164"/>
      <c r="F441" s="164"/>
      <c r="G441" s="164"/>
      <c r="H441" s="164"/>
      <c r="I441" s="164"/>
      <c r="J441" s="164"/>
      <c r="K441" s="164"/>
      <c r="L441" s="164"/>
      <c r="M441" s="164"/>
      <c r="N441" s="164"/>
      <c r="O441" s="164"/>
      <c r="P441" s="164"/>
      <c r="Q441" s="164"/>
      <c r="R441" s="164"/>
      <c r="S441" s="164"/>
      <c r="T441" s="164"/>
    </row>
    <row r="442" spans="1:20" ht="14.5" x14ac:dyDescent="0.35">
      <c r="A442" s="164"/>
      <c r="B442" s="164"/>
      <c r="C442" s="164"/>
      <c r="D442" s="164"/>
      <c r="E442" s="164"/>
      <c r="F442" s="164"/>
      <c r="G442" s="164"/>
      <c r="H442" s="164"/>
      <c r="I442" s="164"/>
      <c r="J442" s="164"/>
      <c r="K442" s="164"/>
      <c r="L442" s="164"/>
      <c r="M442" s="164"/>
      <c r="N442" s="164"/>
      <c r="O442" s="164"/>
      <c r="P442" s="164"/>
      <c r="Q442" s="164"/>
      <c r="R442" s="164"/>
      <c r="S442" s="164"/>
      <c r="T442" s="164"/>
    </row>
    <row r="443" spans="1:20" ht="14.5" x14ac:dyDescent="0.35">
      <c r="A443" s="164"/>
      <c r="B443" s="164"/>
      <c r="C443" s="164"/>
      <c r="D443" s="164"/>
      <c r="E443" s="164"/>
      <c r="F443" s="164"/>
      <c r="G443" s="164"/>
      <c r="H443" s="164"/>
      <c r="I443" s="164"/>
      <c r="J443" s="164"/>
      <c r="K443" s="164"/>
      <c r="L443" s="164"/>
      <c r="M443" s="164"/>
      <c r="N443" s="164"/>
      <c r="O443" s="164"/>
      <c r="P443" s="164"/>
      <c r="Q443" s="164"/>
      <c r="R443" s="164"/>
      <c r="S443" s="164"/>
      <c r="T443" s="164"/>
    </row>
    <row r="444" spans="1:20" ht="14.5" x14ac:dyDescent="0.35">
      <c r="A444" s="164"/>
      <c r="B444" s="164"/>
      <c r="C444" s="164"/>
      <c r="D444" s="164"/>
      <c r="E444" s="164"/>
      <c r="F444" s="164"/>
      <c r="G444" s="164"/>
      <c r="H444" s="164"/>
      <c r="I444" s="164"/>
      <c r="J444" s="164"/>
      <c r="K444" s="164"/>
      <c r="L444" s="164"/>
      <c r="M444" s="164"/>
      <c r="N444" s="164"/>
      <c r="O444" s="164"/>
      <c r="P444" s="164"/>
      <c r="Q444" s="164"/>
      <c r="R444" s="164"/>
      <c r="S444" s="164"/>
      <c r="T444" s="164"/>
    </row>
    <row r="445" spans="1:20" ht="14.5" x14ac:dyDescent="0.35">
      <c r="A445" s="164"/>
      <c r="B445" s="164"/>
      <c r="C445" s="164"/>
      <c r="D445" s="164"/>
      <c r="E445" s="164"/>
      <c r="F445" s="164"/>
      <c r="G445" s="164"/>
      <c r="H445" s="164"/>
      <c r="I445" s="164"/>
      <c r="J445" s="164"/>
      <c r="K445" s="164"/>
      <c r="L445" s="164"/>
      <c r="M445" s="164"/>
      <c r="N445" s="164"/>
      <c r="O445" s="164"/>
      <c r="P445" s="164"/>
      <c r="Q445" s="164"/>
      <c r="R445" s="164"/>
      <c r="S445" s="164"/>
      <c r="T445" s="164"/>
    </row>
    <row r="446" spans="1:20" ht="14.5" x14ac:dyDescent="0.35">
      <c r="A446" s="164"/>
      <c r="B446" s="164"/>
      <c r="C446" s="164"/>
      <c r="D446" s="164"/>
      <c r="E446" s="164"/>
      <c r="F446" s="164"/>
      <c r="G446" s="164"/>
      <c r="H446" s="164"/>
      <c r="I446" s="164"/>
      <c r="J446" s="164"/>
      <c r="K446" s="164"/>
      <c r="L446" s="164"/>
      <c r="M446" s="164"/>
      <c r="N446" s="164"/>
      <c r="O446" s="164"/>
      <c r="P446" s="164"/>
      <c r="Q446" s="164"/>
      <c r="R446" s="164"/>
      <c r="S446" s="164"/>
      <c r="T446" s="164"/>
    </row>
    <row r="447" spans="1:20" ht="14.5" x14ac:dyDescent="0.35">
      <c r="A447" s="164"/>
      <c r="B447" s="164"/>
      <c r="C447" s="164"/>
      <c r="D447" s="164"/>
      <c r="E447" s="164"/>
      <c r="F447" s="164"/>
      <c r="G447" s="164"/>
      <c r="H447" s="164"/>
      <c r="I447" s="164"/>
      <c r="J447" s="164"/>
      <c r="K447" s="164"/>
      <c r="L447" s="164"/>
      <c r="M447" s="164"/>
      <c r="N447" s="164"/>
      <c r="O447" s="164"/>
      <c r="P447" s="164"/>
      <c r="Q447" s="164"/>
      <c r="R447" s="164"/>
      <c r="S447" s="164"/>
      <c r="T447" s="164"/>
    </row>
    <row r="448" spans="1:20" ht="14.5" x14ac:dyDescent="0.35">
      <c r="A448" s="164"/>
      <c r="B448" s="164"/>
      <c r="C448" s="164"/>
      <c r="D448" s="164"/>
      <c r="E448" s="164"/>
      <c r="F448" s="164"/>
      <c r="G448" s="164"/>
      <c r="H448" s="164"/>
      <c r="I448" s="164"/>
      <c r="J448" s="164"/>
      <c r="K448" s="164"/>
      <c r="L448" s="164"/>
      <c r="M448" s="164"/>
      <c r="N448" s="164"/>
      <c r="O448" s="164"/>
      <c r="P448" s="164"/>
      <c r="Q448" s="164"/>
      <c r="R448" s="164"/>
      <c r="S448" s="164"/>
      <c r="T448" s="164"/>
    </row>
    <row r="449" spans="1:20" ht="14.5" x14ac:dyDescent="0.35">
      <c r="A449" s="164"/>
      <c r="B449" s="164"/>
      <c r="C449" s="164"/>
      <c r="D449" s="164"/>
      <c r="E449" s="164"/>
      <c r="F449" s="164"/>
      <c r="G449" s="164"/>
      <c r="H449" s="164"/>
      <c r="I449" s="164"/>
      <c r="J449" s="164"/>
      <c r="K449" s="164"/>
      <c r="L449" s="164"/>
      <c r="M449" s="164"/>
      <c r="N449" s="164"/>
      <c r="O449" s="164"/>
      <c r="P449" s="164"/>
      <c r="Q449" s="164"/>
      <c r="R449" s="164"/>
      <c r="S449" s="164"/>
      <c r="T449" s="164"/>
    </row>
    <row r="450" spans="1:20" ht="14.5" x14ac:dyDescent="0.35">
      <c r="A450" s="164"/>
      <c r="B450" s="164"/>
      <c r="C450" s="164"/>
      <c r="D450" s="164"/>
      <c r="E450" s="164"/>
      <c r="F450" s="164"/>
      <c r="G450" s="164"/>
      <c r="H450" s="164"/>
      <c r="I450" s="164"/>
      <c r="J450" s="164"/>
      <c r="K450" s="164"/>
      <c r="L450" s="164"/>
      <c r="M450" s="164"/>
      <c r="N450" s="164"/>
      <c r="O450" s="164"/>
      <c r="P450" s="164"/>
      <c r="Q450" s="164"/>
      <c r="R450" s="164"/>
      <c r="S450" s="164"/>
      <c r="T450" s="164"/>
    </row>
    <row r="451" spans="1:20" ht="14.5" x14ac:dyDescent="0.35">
      <c r="A451" s="164"/>
      <c r="B451" s="164"/>
      <c r="C451" s="164"/>
      <c r="D451" s="164"/>
      <c r="E451" s="164"/>
      <c r="F451" s="164"/>
      <c r="G451" s="164"/>
      <c r="H451" s="164"/>
      <c r="I451" s="164"/>
      <c r="J451" s="164"/>
      <c r="K451" s="164"/>
      <c r="L451" s="164"/>
      <c r="M451" s="164"/>
      <c r="N451" s="164"/>
      <c r="O451" s="164"/>
      <c r="P451" s="164"/>
      <c r="Q451" s="164"/>
      <c r="R451" s="164"/>
      <c r="S451" s="164"/>
      <c r="T451" s="164"/>
    </row>
    <row r="452" spans="1:20" ht="14.5" x14ac:dyDescent="0.35">
      <c r="A452" s="164"/>
      <c r="B452" s="164"/>
      <c r="C452" s="164"/>
      <c r="D452" s="164"/>
      <c r="E452" s="164"/>
      <c r="F452" s="164"/>
      <c r="G452" s="164"/>
      <c r="H452" s="164"/>
      <c r="I452" s="164"/>
      <c r="J452" s="164"/>
      <c r="K452" s="164"/>
      <c r="L452" s="164"/>
      <c r="M452" s="164"/>
      <c r="N452" s="164"/>
      <c r="O452" s="164"/>
      <c r="P452" s="164"/>
      <c r="Q452" s="164"/>
      <c r="R452" s="164"/>
      <c r="S452" s="164"/>
      <c r="T452" s="164"/>
    </row>
    <row r="453" spans="1:20" ht="14.5" x14ac:dyDescent="0.35">
      <c r="A453" s="164"/>
      <c r="B453" s="164"/>
      <c r="C453" s="164"/>
      <c r="D453" s="164"/>
      <c r="E453" s="164"/>
      <c r="F453" s="164"/>
      <c r="G453" s="164"/>
      <c r="H453" s="164"/>
      <c r="I453" s="164"/>
      <c r="J453" s="164"/>
      <c r="K453" s="164"/>
      <c r="L453" s="164"/>
      <c r="M453" s="164"/>
      <c r="N453" s="164"/>
      <c r="O453" s="164"/>
      <c r="P453" s="164"/>
      <c r="Q453" s="164"/>
      <c r="R453" s="164"/>
      <c r="S453" s="164"/>
      <c r="T453" s="164"/>
    </row>
    <row r="454" spans="1:20" ht="14.5" x14ac:dyDescent="0.35">
      <c r="A454" s="164"/>
      <c r="B454" s="164"/>
      <c r="C454" s="164"/>
      <c r="D454" s="164"/>
      <c r="E454" s="164"/>
      <c r="F454" s="164"/>
      <c r="G454" s="164"/>
      <c r="H454" s="164"/>
      <c r="I454" s="164"/>
      <c r="J454" s="164"/>
      <c r="K454" s="164"/>
      <c r="L454" s="164"/>
      <c r="M454" s="164"/>
      <c r="N454" s="164"/>
      <c r="O454" s="164"/>
      <c r="P454" s="164"/>
      <c r="Q454" s="164"/>
      <c r="R454" s="164"/>
      <c r="S454" s="164"/>
      <c r="T454" s="164"/>
    </row>
    <row r="455" spans="1:20" ht="14.5" x14ac:dyDescent="0.35">
      <c r="A455" s="164"/>
      <c r="B455" s="164"/>
      <c r="C455" s="164"/>
      <c r="D455" s="164"/>
      <c r="E455" s="164"/>
      <c r="F455" s="164"/>
      <c r="G455" s="164"/>
      <c r="H455" s="164"/>
      <c r="I455" s="164"/>
      <c r="J455" s="164"/>
      <c r="K455" s="164"/>
      <c r="L455" s="164"/>
      <c r="M455" s="164"/>
      <c r="N455" s="164"/>
      <c r="O455" s="164"/>
      <c r="P455" s="164"/>
      <c r="Q455" s="164"/>
      <c r="R455" s="164"/>
      <c r="S455" s="164"/>
      <c r="T455" s="164"/>
    </row>
    <row r="456" spans="1:20" ht="14.5" x14ac:dyDescent="0.35">
      <c r="A456" s="164"/>
      <c r="B456" s="164"/>
      <c r="C456" s="164"/>
      <c r="D456" s="164"/>
      <c r="E456" s="164"/>
      <c r="F456" s="164"/>
      <c r="G456" s="164"/>
      <c r="H456" s="164"/>
      <c r="I456" s="164"/>
      <c r="J456" s="164"/>
      <c r="K456" s="164"/>
      <c r="L456" s="164"/>
      <c r="M456" s="164"/>
      <c r="N456" s="164"/>
      <c r="O456" s="164"/>
      <c r="P456" s="164"/>
      <c r="Q456" s="164"/>
      <c r="R456" s="164"/>
      <c r="S456" s="164"/>
      <c r="T456" s="164"/>
    </row>
    <row r="457" spans="1:20" ht="14.5" x14ac:dyDescent="0.35">
      <c r="A457" s="164"/>
      <c r="B457" s="164"/>
      <c r="C457" s="164"/>
      <c r="D457" s="164"/>
      <c r="E457" s="164"/>
      <c r="F457" s="164"/>
      <c r="G457" s="164"/>
      <c r="H457" s="164"/>
      <c r="I457" s="164"/>
      <c r="J457" s="164"/>
      <c r="K457" s="164"/>
      <c r="L457" s="164"/>
      <c r="M457" s="164"/>
      <c r="N457" s="164"/>
      <c r="O457" s="164"/>
      <c r="P457" s="164"/>
      <c r="Q457" s="164"/>
      <c r="R457" s="164"/>
      <c r="S457" s="164"/>
      <c r="T457" s="164"/>
    </row>
    <row r="458" spans="1:20" ht="14.5" x14ac:dyDescent="0.35">
      <c r="A458" s="164"/>
      <c r="B458" s="164"/>
      <c r="C458" s="164"/>
      <c r="D458" s="164"/>
      <c r="E458" s="164"/>
      <c r="F458" s="164"/>
      <c r="G458" s="164"/>
      <c r="H458" s="164"/>
      <c r="I458" s="164"/>
      <c r="J458" s="164"/>
      <c r="K458" s="164"/>
      <c r="L458" s="164"/>
      <c r="M458" s="164"/>
      <c r="N458" s="164"/>
      <c r="O458" s="164"/>
      <c r="P458" s="164"/>
      <c r="Q458" s="164"/>
      <c r="R458" s="164"/>
      <c r="S458" s="164"/>
      <c r="T458" s="164"/>
    </row>
    <row r="459" spans="1:20" ht="14.5" x14ac:dyDescent="0.35">
      <c r="A459" s="164"/>
      <c r="B459" s="164"/>
      <c r="C459" s="164"/>
      <c r="D459" s="164"/>
      <c r="E459" s="164"/>
      <c r="F459" s="164"/>
      <c r="G459" s="164"/>
      <c r="H459" s="164"/>
      <c r="I459" s="164"/>
      <c r="J459" s="164"/>
      <c r="K459" s="164"/>
      <c r="L459" s="164"/>
      <c r="M459" s="164"/>
      <c r="N459" s="164"/>
      <c r="O459" s="164"/>
      <c r="P459" s="164"/>
      <c r="Q459" s="164"/>
      <c r="R459" s="164"/>
      <c r="S459" s="164"/>
      <c r="T459" s="164"/>
    </row>
    <row r="460" spans="1:20" ht="14.5" x14ac:dyDescent="0.35">
      <c r="A460" s="164"/>
      <c r="B460" s="164"/>
      <c r="C460" s="164"/>
      <c r="D460" s="164"/>
      <c r="E460" s="164"/>
      <c r="F460" s="164"/>
      <c r="G460" s="164"/>
      <c r="H460" s="164"/>
      <c r="I460" s="164"/>
      <c r="J460" s="164"/>
      <c r="K460" s="164"/>
      <c r="L460" s="164"/>
      <c r="M460" s="164"/>
      <c r="N460" s="164"/>
      <c r="O460" s="164"/>
      <c r="P460" s="164"/>
      <c r="Q460" s="164"/>
      <c r="R460" s="164"/>
      <c r="S460" s="164"/>
      <c r="T460" s="164"/>
    </row>
    <row r="461" spans="1:20" ht="14.5" x14ac:dyDescent="0.35">
      <c r="A461" s="164"/>
      <c r="B461" s="164"/>
      <c r="C461" s="164"/>
      <c r="D461" s="164"/>
      <c r="E461" s="164"/>
      <c r="F461" s="164"/>
      <c r="G461" s="164"/>
      <c r="H461" s="164"/>
      <c r="I461" s="164"/>
      <c r="J461" s="164"/>
      <c r="K461" s="164"/>
      <c r="L461" s="164"/>
      <c r="M461" s="164"/>
      <c r="N461" s="164"/>
      <c r="O461" s="164"/>
      <c r="P461" s="164"/>
      <c r="Q461" s="164"/>
      <c r="R461" s="164"/>
      <c r="S461" s="164"/>
      <c r="T461" s="164"/>
    </row>
    <row r="462" spans="1:20" ht="14.5" x14ac:dyDescent="0.35">
      <c r="A462" s="164"/>
      <c r="B462" s="164"/>
      <c r="C462" s="164"/>
      <c r="D462" s="164"/>
      <c r="E462" s="164"/>
      <c r="F462" s="164"/>
      <c r="G462" s="164"/>
      <c r="H462" s="164"/>
      <c r="I462" s="164"/>
      <c r="J462" s="164"/>
      <c r="K462" s="164"/>
      <c r="L462" s="164"/>
      <c r="M462" s="164"/>
      <c r="N462" s="164"/>
      <c r="O462" s="164"/>
      <c r="P462" s="164"/>
      <c r="Q462" s="164"/>
      <c r="R462" s="164"/>
      <c r="S462" s="164"/>
      <c r="T462" s="164"/>
    </row>
    <row r="463" spans="1:20" ht="14.5" x14ac:dyDescent="0.35">
      <c r="A463" s="164"/>
      <c r="B463" s="164"/>
      <c r="C463" s="164"/>
      <c r="D463" s="164"/>
      <c r="E463" s="164"/>
      <c r="F463" s="164"/>
      <c r="G463" s="164"/>
      <c r="H463" s="164"/>
      <c r="I463" s="164"/>
      <c r="J463" s="164"/>
      <c r="K463" s="164"/>
      <c r="L463" s="164"/>
      <c r="M463" s="164"/>
      <c r="N463" s="164"/>
      <c r="O463" s="164"/>
      <c r="P463" s="164"/>
      <c r="Q463" s="164"/>
      <c r="R463" s="164"/>
      <c r="S463" s="164"/>
      <c r="T463" s="164"/>
    </row>
    <row r="464" spans="1:20" ht="14.5" x14ac:dyDescent="0.35">
      <c r="A464" s="164"/>
      <c r="B464" s="164"/>
      <c r="C464" s="164"/>
      <c r="D464" s="164"/>
      <c r="E464" s="164"/>
      <c r="F464" s="164"/>
      <c r="G464" s="164"/>
      <c r="H464" s="164"/>
      <c r="I464" s="164"/>
      <c r="J464" s="164"/>
      <c r="K464" s="164"/>
      <c r="L464" s="164"/>
      <c r="M464" s="164"/>
      <c r="N464" s="164"/>
      <c r="O464" s="164"/>
      <c r="P464" s="164"/>
      <c r="Q464" s="164"/>
      <c r="R464" s="164"/>
      <c r="S464" s="164"/>
      <c r="T464" s="164"/>
    </row>
    <row r="465" spans="1:20" ht="14.5" x14ac:dyDescent="0.35">
      <c r="A465" s="164"/>
      <c r="B465" s="164"/>
      <c r="C465" s="164"/>
      <c r="D465" s="164"/>
      <c r="E465" s="164"/>
      <c r="F465" s="164"/>
      <c r="G465" s="164"/>
      <c r="H465" s="164"/>
      <c r="I465" s="164"/>
      <c r="J465" s="164"/>
      <c r="K465" s="164"/>
      <c r="L465" s="164"/>
      <c r="M465" s="164"/>
      <c r="N465" s="164"/>
      <c r="O465" s="164"/>
      <c r="P465" s="164"/>
      <c r="Q465" s="164"/>
      <c r="R465" s="164"/>
      <c r="S465" s="164"/>
      <c r="T465" s="164"/>
    </row>
    <row r="466" spans="1:20" ht="14.5" x14ac:dyDescent="0.35">
      <c r="A466" s="164"/>
      <c r="B466" s="164"/>
      <c r="C466" s="164"/>
      <c r="D466" s="164"/>
      <c r="E466" s="164"/>
      <c r="F466" s="164"/>
      <c r="G466" s="164"/>
      <c r="H466" s="164"/>
      <c r="I466" s="164"/>
      <c r="J466" s="164"/>
      <c r="K466" s="164"/>
      <c r="L466" s="164"/>
      <c r="M466" s="164"/>
      <c r="N466" s="164"/>
      <c r="O466" s="164"/>
      <c r="P466" s="164"/>
      <c r="Q466" s="164"/>
      <c r="R466" s="164"/>
      <c r="S466" s="164"/>
      <c r="T466" s="164"/>
    </row>
    <row r="467" spans="1:20" ht="14.5" x14ac:dyDescent="0.35">
      <c r="A467" s="164"/>
      <c r="B467" s="164"/>
      <c r="C467" s="164"/>
      <c r="D467" s="164"/>
      <c r="E467" s="164"/>
      <c r="F467" s="164"/>
      <c r="G467" s="164"/>
      <c r="H467" s="164"/>
      <c r="I467" s="164"/>
      <c r="J467" s="164"/>
      <c r="K467" s="164"/>
      <c r="L467" s="164"/>
      <c r="M467" s="164"/>
      <c r="N467" s="164"/>
      <c r="O467" s="164"/>
      <c r="P467" s="164"/>
      <c r="Q467" s="164"/>
      <c r="R467" s="164"/>
      <c r="S467" s="164"/>
      <c r="T467" s="164"/>
    </row>
    <row r="468" spans="1:20" ht="14.5" x14ac:dyDescent="0.35">
      <c r="A468" s="164"/>
      <c r="B468" s="164"/>
      <c r="C468" s="164"/>
      <c r="D468" s="164"/>
      <c r="E468" s="164"/>
      <c r="F468" s="164"/>
      <c r="G468" s="164"/>
      <c r="H468" s="164"/>
      <c r="I468" s="164"/>
      <c r="J468" s="164"/>
      <c r="K468" s="164"/>
      <c r="L468" s="164"/>
      <c r="M468" s="164"/>
      <c r="N468" s="164"/>
      <c r="O468" s="164"/>
      <c r="P468" s="164"/>
      <c r="Q468" s="164"/>
      <c r="R468" s="164"/>
      <c r="S468" s="164"/>
      <c r="T468" s="164"/>
    </row>
    <row r="469" spans="1:20" ht="14.5" x14ac:dyDescent="0.35">
      <c r="A469" s="164"/>
      <c r="B469" s="164"/>
      <c r="C469" s="164"/>
      <c r="D469" s="164"/>
      <c r="E469" s="164"/>
      <c r="F469" s="164"/>
      <c r="G469" s="164"/>
      <c r="H469" s="164"/>
      <c r="I469" s="164"/>
      <c r="J469" s="164"/>
      <c r="K469" s="164"/>
      <c r="L469" s="164"/>
      <c r="M469" s="164"/>
      <c r="N469" s="164"/>
      <c r="O469" s="164"/>
      <c r="P469" s="164"/>
      <c r="Q469" s="164"/>
      <c r="R469" s="164"/>
      <c r="S469" s="164"/>
      <c r="T469" s="164"/>
    </row>
    <row r="470" spans="1:20" ht="14.5" x14ac:dyDescent="0.35">
      <c r="A470" s="164"/>
      <c r="B470" s="164"/>
      <c r="C470" s="164"/>
      <c r="D470" s="164"/>
      <c r="E470" s="164"/>
      <c r="F470" s="164"/>
      <c r="G470" s="164"/>
      <c r="H470" s="164"/>
      <c r="I470" s="164"/>
      <c r="J470" s="164"/>
      <c r="K470" s="164"/>
      <c r="L470" s="164"/>
      <c r="M470" s="164"/>
      <c r="N470" s="164"/>
      <c r="O470" s="164"/>
      <c r="P470" s="164"/>
      <c r="Q470" s="164"/>
      <c r="R470" s="164"/>
      <c r="S470" s="164"/>
      <c r="T470" s="164"/>
    </row>
    <row r="471" spans="1:20" ht="14.5" x14ac:dyDescent="0.35">
      <c r="A471" s="164"/>
      <c r="B471" s="164"/>
      <c r="C471" s="164"/>
      <c r="D471" s="164"/>
      <c r="E471" s="164"/>
      <c r="F471" s="164"/>
      <c r="G471" s="164"/>
      <c r="H471" s="164"/>
      <c r="I471" s="164"/>
      <c r="J471" s="164"/>
      <c r="K471" s="164"/>
      <c r="L471" s="164"/>
      <c r="M471" s="164"/>
      <c r="N471" s="164"/>
      <c r="O471" s="164"/>
      <c r="P471" s="164"/>
      <c r="Q471" s="164"/>
      <c r="R471" s="164"/>
      <c r="S471" s="164"/>
      <c r="T471" s="164"/>
    </row>
    <row r="472" spans="1:20" ht="14.5" x14ac:dyDescent="0.35">
      <c r="A472" s="164"/>
      <c r="B472" s="164"/>
      <c r="C472" s="164"/>
      <c r="D472" s="164"/>
      <c r="E472" s="164"/>
      <c r="F472" s="164"/>
      <c r="G472" s="164"/>
      <c r="H472" s="164"/>
      <c r="I472" s="164"/>
      <c r="J472" s="164"/>
      <c r="K472" s="164"/>
      <c r="L472" s="164"/>
      <c r="M472" s="164"/>
      <c r="N472" s="164"/>
      <c r="O472" s="164"/>
      <c r="P472" s="164"/>
      <c r="Q472" s="164"/>
      <c r="R472" s="164"/>
      <c r="S472" s="164"/>
      <c r="T472" s="164"/>
    </row>
    <row r="473" spans="1:20" ht="14.5" x14ac:dyDescent="0.35">
      <c r="A473" s="164"/>
      <c r="B473" s="164"/>
      <c r="C473" s="164"/>
      <c r="D473" s="164"/>
      <c r="E473" s="164"/>
      <c r="F473" s="164"/>
      <c r="G473" s="164"/>
      <c r="H473" s="164"/>
      <c r="I473" s="164"/>
      <c r="J473" s="164"/>
      <c r="K473" s="164"/>
      <c r="L473" s="164"/>
      <c r="M473" s="164"/>
      <c r="N473" s="164"/>
      <c r="O473" s="164"/>
      <c r="P473" s="164"/>
      <c r="Q473" s="164"/>
      <c r="R473" s="164"/>
      <c r="S473" s="164"/>
      <c r="T473" s="164"/>
    </row>
    <row r="474" spans="1:20" ht="14.5" x14ac:dyDescent="0.35">
      <c r="A474" s="164"/>
      <c r="B474" s="164"/>
      <c r="C474" s="164"/>
      <c r="D474" s="164"/>
      <c r="E474" s="164"/>
      <c r="F474" s="164"/>
      <c r="G474" s="164"/>
      <c r="H474" s="164"/>
      <c r="I474" s="164"/>
      <c r="J474" s="164"/>
      <c r="K474" s="164"/>
      <c r="L474" s="164"/>
      <c r="M474" s="164"/>
      <c r="N474" s="164"/>
      <c r="O474" s="164"/>
      <c r="P474" s="164"/>
      <c r="Q474" s="164"/>
      <c r="R474" s="164"/>
      <c r="S474" s="164"/>
      <c r="T474" s="164"/>
    </row>
    <row r="475" spans="1:20" ht="14.5" x14ac:dyDescent="0.35">
      <c r="A475" s="164"/>
      <c r="B475" s="164"/>
      <c r="C475" s="164"/>
      <c r="D475" s="164"/>
      <c r="E475" s="164"/>
      <c r="F475" s="164"/>
      <c r="G475" s="164"/>
      <c r="H475" s="164"/>
      <c r="I475" s="164"/>
      <c r="J475" s="164"/>
      <c r="K475" s="164"/>
      <c r="L475" s="164"/>
      <c r="M475" s="164"/>
      <c r="N475" s="164"/>
      <c r="O475" s="164"/>
      <c r="P475" s="164"/>
      <c r="Q475" s="164"/>
      <c r="R475" s="164"/>
      <c r="S475" s="164"/>
      <c r="T475" s="164"/>
    </row>
    <row r="476" spans="1:20" ht="14.5" x14ac:dyDescent="0.35">
      <c r="A476" s="164"/>
      <c r="B476" s="164"/>
      <c r="C476" s="164"/>
      <c r="D476" s="164"/>
      <c r="E476" s="164"/>
      <c r="F476" s="164"/>
      <c r="G476" s="164"/>
      <c r="H476" s="164"/>
      <c r="I476" s="164"/>
      <c r="J476" s="164"/>
      <c r="K476" s="164"/>
      <c r="L476" s="164"/>
      <c r="M476" s="164"/>
      <c r="N476" s="164"/>
      <c r="O476" s="164"/>
      <c r="P476" s="164"/>
      <c r="Q476" s="164"/>
      <c r="R476" s="164"/>
      <c r="S476" s="164"/>
      <c r="T476" s="164"/>
    </row>
    <row r="477" spans="1:20" ht="14.5" x14ac:dyDescent="0.35">
      <c r="A477" s="164"/>
      <c r="B477" s="164"/>
      <c r="C477" s="164"/>
      <c r="D477" s="164"/>
      <c r="E477" s="164"/>
      <c r="F477" s="164"/>
      <c r="G477" s="164"/>
      <c r="H477" s="164"/>
      <c r="I477" s="164"/>
      <c r="J477" s="164"/>
      <c r="K477" s="164"/>
      <c r="L477" s="164"/>
      <c r="M477" s="164"/>
      <c r="N477" s="164"/>
      <c r="O477" s="164"/>
      <c r="P477" s="164"/>
      <c r="Q477" s="164"/>
      <c r="R477" s="164"/>
      <c r="S477" s="164"/>
      <c r="T477" s="164"/>
    </row>
    <row r="478" spans="1:20" ht="14.5" x14ac:dyDescent="0.35">
      <c r="A478" s="164"/>
      <c r="B478" s="164"/>
      <c r="C478" s="164"/>
      <c r="D478" s="164"/>
      <c r="E478" s="164"/>
      <c r="F478" s="164"/>
      <c r="G478" s="164"/>
      <c r="H478" s="164"/>
      <c r="I478" s="164"/>
      <c r="J478" s="164"/>
      <c r="K478" s="164"/>
      <c r="L478" s="164"/>
      <c r="M478" s="164"/>
      <c r="N478" s="164"/>
      <c r="O478" s="164"/>
      <c r="P478" s="164"/>
      <c r="Q478" s="164"/>
      <c r="R478" s="164"/>
      <c r="S478" s="164"/>
      <c r="T478" s="164"/>
    </row>
    <row r="479" spans="1:20" ht="14.5" x14ac:dyDescent="0.35">
      <c r="A479" s="164"/>
      <c r="B479" s="164"/>
      <c r="C479" s="164"/>
      <c r="D479" s="164"/>
      <c r="E479" s="164"/>
      <c r="F479" s="164"/>
      <c r="G479" s="164"/>
      <c r="H479" s="164"/>
      <c r="I479" s="164"/>
      <c r="J479" s="164"/>
      <c r="K479" s="164"/>
      <c r="L479" s="164"/>
      <c r="M479" s="164"/>
      <c r="N479" s="164"/>
      <c r="O479" s="164"/>
      <c r="P479" s="164"/>
      <c r="Q479" s="164"/>
      <c r="R479" s="164"/>
      <c r="S479" s="164"/>
      <c r="T479" s="164"/>
    </row>
    <row r="480" spans="1:20" ht="14.5" x14ac:dyDescent="0.35">
      <c r="A480" s="164"/>
      <c r="B480" s="164"/>
      <c r="C480" s="164"/>
      <c r="D480" s="164"/>
      <c r="E480" s="164"/>
      <c r="F480" s="164"/>
      <c r="G480" s="164"/>
      <c r="H480" s="164"/>
      <c r="I480" s="164"/>
      <c r="J480" s="164"/>
      <c r="K480" s="164"/>
      <c r="L480" s="164"/>
      <c r="M480" s="164"/>
      <c r="N480" s="164"/>
      <c r="O480" s="164"/>
      <c r="P480" s="164"/>
      <c r="Q480" s="164"/>
      <c r="R480" s="164"/>
      <c r="S480" s="164"/>
      <c r="T480" s="164"/>
    </row>
    <row r="481" spans="1:20" ht="14.5" x14ac:dyDescent="0.35">
      <c r="A481" s="164"/>
      <c r="B481" s="164"/>
      <c r="C481" s="164"/>
      <c r="D481" s="164"/>
      <c r="E481" s="164"/>
      <c r="F481" s="164"/>
      <c r="G481" s="164"/>
      <c r="H481" s="164"/>
      <c r="I481" s="164"/>
      <c r="J481" s="164"/>
      <c r="K481" s="164"/>
      <c r="L481" s="164"/>
      <c r="M481" s="164"/>
      <c r="N481" s="164"/>
      <c r="O481" s="164"/>
      <c r="P481" s="164"/>
      <c r="Q481" s="164"/>
      <c r="R481" s="164"/>
      <c r="S481" s="164"/>
      <c r="T481" s="164"/>
    </row>
    <row r="482" spans="1:20" ht="14.5" x14ac:dyDescent="0.35">
      <c r="A482" s="164"/>
      <c r="B482" s="164"/>
      <c r="C482" s="164"/>
      <c r="D482" s="164"/>
      <c r="E482" s="164"/>
      <c r="F482" s="164"/>
      <c r="G482" s="164"/>
      <c r="H482" s="164"/>
      <c r="I482" s="164"/>
      <c r="J482" s="164"/>
      <c r="K482" s="164"/>
      <c r="L482" s="164"/>
      <c r="M482" s="164"/>
      <c r="N482" s="164"/>
      <c r="O482" s="164"/>
      <c r="P482" s="164"/>
      <c r="Q482" s="164"/>
      <c r="R482" s="164"/>
      <c r="S482" s="164"/>
      <c r="T482" s="164"/>
    </row>
    <row r="483" spans="1:20" ht="14.5" x14ac:dyDescent="0.35">
      <c r="A483" s="164"/>
      <c r="B483" s="164"/>
      <c r="C483" s="164"/>
      <c r="D483" s="164"/>
      <c r="E483" s="164"/>
      <c r="F483" s="164"/>
      <c r="G483" s="164"/>
      <c r="H483" s="164"/>
      <c r="I483" s="164"/>
      <c r="J483" s="164"/>
      <c r="K483" s="164"/>
      <c r="L483" s="164"/>
      <c r="M483" s="164"/>
      <c r="N483" s="164"/>
      <c r="O483" s="164"/>
      <c r="P483" s="164"/>
      <c r="Q483" s="164"/>
      <c r="R483" s="164"/>
      <c r="S483" s="164"/>
      <c r="T483" s="164"/>
    </row>
    <row r="484" spans="1:20" ht="14.5" x14ac:dyDescent="0.35">
      <c r="A484" s="164"/>
      <c r="B484" s="164"/>
      <c r="C484" s="164"/>
      <c r="D484" s="164"/>
      <c r="E484" s="164"/>
      <c r="F484" s="164"/>
      <c r="G484" s="164"/>
      <c r="H484" s="164"/>
      <c r="I484" s="164"/>
      <c r="J484" s="164"/>
      <c r="K484" s="164"/>
      <c r="L484" s="164"/>
      <c r="M484" s="164"/>
      <c r="N484" s="164"/>
      <c r="O484" s="164"/>
      <c r="P484" s="164"/>
      <c r="Q484" s="164"/>
      <c r="R484" s="164"/>
      <c r="S484" s="164"/>
      <c r="T484" s="164"/>
    </row>
    <row r="485" spans="1:20" ht="14.5" x14ac:dyDescent="0.35">
      <c r="A485" s="164"/>
      <c r="B485" s="164"/>
      <c r="C485" s="164"/>
      <c r="D485" s="164"/>
      <c r="E485" s="164"/>
      <c r="F485" s="164"/>
      <c r="G485" s="164"/>
      <c r="H485" s="164"/>
      <c r="I485" s="164"/>
      <c r="J485" s="164"/>
      <c r="K485" s="164"/>
      <c r="L485" s="164"/>
      <c r="M485" s="164"/>
      <c r="N485" s="164"/>
      <c r="O485" s="164"/>
      <c r="P485" s="164"/>
      <c r="Q485" s="164"/>
      <c r="R485" s="164"/>
      <c r="S485" s="164"/>
      <c r="T485" s="164"/>
    </row>
    <row r="486" spans="1:20" ht="14.5" x14ac:dyDescent="0.35">
      <c r="A486" s="164"/>
      <c r="B486" s="164"/>
      <c r="C486" s="164"/>
      <c r="D486" s="164"/>
      <c r="E486" s="164"/>
      <c r="F486" s="164"/>
      <c r="G486" s="164"/>
      <c r="H486" s="164"/>
      <c r="I486" s="164"/>
      <c r="J486" s="164"/>
      <c r="K486" s="164"/>
      <c r="L486" s="164"/>
      <c r="M486" s="164"/>
      <c r="N486" s="164"/>
      <c r="O486" s="164"/>
      <c r="P486" s="164"/>
      <c r="Q486" s="164"/>
      <c r="R486" s="164"/>
      <c r="S486" s="164"/>
      <c r="T486" s="164"/>
    </row>
    <row r="487" spans="1:20" ht="14.5" x14ac:dyDescent="0.35">
      <c r="A487" s="164"/>
      <c r="B487" s="164"/>
      <c r="C487" s="164"/>
      <c r="D487" s="164"/>
      <c r="E487" s="164"/>
      <c r="F487" s="164"/>
      <c r="G487" s="164"/>
      <c r="H487" s="164"/>
      <c r="I487" s="164"/>
      <c r="J487" s="164"/>
      <c r="K487" s="164"/>
      <c r="L487" s="164"/>
      <c r="M487" s="164"/>
      <c r="N487" s="164"/>
      <c r="O487" s="164"/>
      <c r="P487" s="164"/>
      <c r="Q487" s="164"/>
      <c r="R487" s="164"/>
      <c r="S487" s="164"/>
      <c r="T487" s="164"/>
    </row>
    <row r="488" spans="1:20" ht="14.5" x14ac:dyDescent="0.35">
      <c r="A488" s="164"/>
      <c r="B488" s="164"/>
      <c r="C488" s="164"/>
      <c r="D488" s="164"/>
      <c r="E488" s="164"/>
      <c r="F488" s="164"/>
      <c r="G488" s="164"/>
      <c r="H488" s="164"/>
      <c r="I488" s="164"/>
      <c r="J488" s="164"/>
      <c r="K488" s="164"/>
      <c r="L488" s="164"/>
      <c r="M488" s="164"/>
      <c r="N488" s="164"/>
      <c r="O488" s="164"/>
      <c r="P488" s="164"/>
      <c r="Q488" s="164"/>
      <c r="R488" s="164"/>
      <c r="S488" s="164"/>
      <c r="T488" s="164"/>
    </row>
    <row r="489" spans="1:20" ht="14.5" x14ac:dyDescent="0.35">
      <c r="A489" s="164"/>
      <c r="B489" s="164"/>
      <c r="C489" s="164"/>
      <c r="D489" s="164"/>
      <c r="E489" s="164"/>
      <c r="F489" s="164"/>
      <c r="G489" s="164"/>
      <c r="H489" s="164"/>
      <c r="I489" s="164"/>
      <c r="J489" s="164"/>
      <c r="K489" s="164"/>
      <c r="L489" s="164"/>
      <c r="M489" s="164"/>
      <c r="N489" s="164"/>
      <c r="O489" s="164"/>
      <c r="P489" s="164"/>
      <c r="Q489" s="164"/>
      <c r="R489" s="164"/>
      <c r="S489" s="164"/>
      <c r="T489" s="164"/>
    </row>
    <row r="490" spans="1:20" ht="14.5" x14ac:dyDescent="0.35">
      <c r="A490" s="164"/>
      <c r="B490" s="164"/>
      <c r="C490" s="164"/>
      <c r="D490" s="164"/>
      <c r="E490" s="164"/>
      <c r="F490" s="164"/>
      <c r="G490" s="164"/>
      <c r="H490" s="164"/>
      <c r="I490" s="164"/>
      <c r="J490" s="164"/>
      <c r="K490" s="164"/>
      <c r="L490" s="164"/>
      <c r="M490" s="164"/>
      <c r="N490" s="164"/>
      <c r="O490" s="164"/>
      <c r="P490" s="164"/>
      <c r="Q490" s="164"/>
      <c r="R490" s="164"/>
      <c r="S490" s="164"/>
      <c r="T490" s="164"/>
    </row>
    <row r="491" spans="1:20" ht="14.5" x14ac:dyDescent="0.35">
      <c r="A491" s="164"/>
      <c r="B491" s="164"/>
      <c r="C491" s="164"/>
      <c r="D491" s="164"/>
      <c r="E491" s="164"/>
      <c r="F491" s="164"/>
      <c r="G491" s="164"/>
      <c r="H491" s="164"/>
      <c r="I491" s="164"/>
      <c r="J491" s="164"/>
      <c r="K491" s="164"/>
      <c r="L491" s="164"/>
      <c r="M491" s="164"/>
      <c r="N491" s="164"/>
      <c r="O491" s="164"/>
      <c r="P491" s="164"/>
      <c r="Q491" s="164"/>
      <c r="R491" s="164"/>
      <c r="S491" s="164"/>
      <c r="T491" s="164"/>
    </row>
    <row r="492" spans="1:20" ht="14.5" x14ac:dyDescent="0.35">
      <c r="A492" s="164"/>
      <c r="B492" s="164"/>
      <c r="C492" s="164"/>
      <c r="D492" s="164"/>
      <c r="E492" s="164"/>
      <c r="F492" s="164"/>
      <c r="G492" s="164"/>
      <c r="H492" s="164"/>
      <c r="I492" s="164"/>
      <c r="J492" s="164"/>
      <c r="K492" s="164"/>
      <c r="L492" s="164"/>
      <c r="M492" s="164"/>
      <c r="N492" s="164"/>
      <c r="O492" s="164"/>
      <c r="P492" s="164"/>
      <c r="Q492" s="164"/>
      <c r="R492" s="164"/>
      <c r="S492" s="164"/>
      <c r="T492" s="164"/>
    </row>
    <row r="493" spans="1:20" ht="14.5" x14ac:dyDescent="0.35">
      <c r="A493" s="164"/>
      <c r="B493" s="164"/>
      <c r="C493" s="164"/>
      <c r="D493" s="164"/>
      <c r="E493" s="164"/>
      <c r="F493" s="164"/>
      <c r="G493" s="164"/>
      <c r="H493" s="164"/>
      <c r="I493" s="164"/>
      <c r="J493" s="164"/>
      <c r="K493" s="164"/>
      <c r="L493" s="164"/>
      <c r="M493" s="164"/>
      <c r="N493" s="164"/>
      <c r="O493" s="164"/>
      <c r="P493" s="164"/>
      <c r="Q493" s="164"/>
      <c r="R493" s="164"/>
      <c r="S493" s="164"/>
      <c r="T493" s="164"/>
    </row>
    <row r="494" spans="1:20" ht="14.5" x14ac:dyDescent="0.35">
      <c r="A494" s="164"/>
      <c r="B494" s="164"/>
      <c r="C494" s="164"/>
      <c r="D494" s="164"/>
      <c r="E494" s="164"/>
      <c r="F494" s="164"/>
      <c r="G494" s="164"/>
      <c r="H494" s="164"/>
      <c r="I494" s="164"/>
      <c r="J494" s="164"/>
      <c r="K494" s="164"/>
      <c r="L494" s="164"/>
      <c r="M494" s="164"/>
      <c r="N494" s="164"/>
      <c r="O494" s="164"/>
      <c r="P494" s="164"/>
      <c r="Q494" s="164"/>
      <c r="R494" s="164"/>
      <c r="S494" s="164"/>
      <c r="T494" s="164"/>
    </row>
    <row r="495" spans="1:20" ht="14.5" x14ac:dyDescent="0.35">
      <c r="A495" s="164"/>
      <c r="B495" s="164"/>
      <c r="C495" s="164"/>
      <c r="D495" s="164"/>
      <c r="E495" s="164"/>
      <c r="F495" s="164"/>
      <c r="G495" s="164"/>
      <c r="H495" s="164"/>
      <c r="I495" s="164"/>
      <c r="J495" s="164"/>
      <c r="K495" s="164"/>
      <c r="L495" s="164"/>
      <c r="M495" s="164"/>
      <c r="N495" s="164"/>
      <c r="O495" s="164"/>
      <c r="P495" s="164"/>
      <c r="Q495" s="164"/>
      <c r="R495" s="164"/>
      <c r="S495" s="164"/>
      <c r="T495" s="164"/>
    </row>
    <row r="496" spans="1:20" ht="14.5" x14ac:dyDescent="0.35">
      <c r="A496" s="164"/>
      <c r="B496" s="164"/>
      <c r="C496" s="164"/>
      <c r="D496" s="164"/>
      <c r="E496" s="164"/>
      <c r="F496" s="164"/>
      <c r="G496" s="164"/>
      <c r="H496" s="164"/>
      <c r="I496" s="164"/>
      <c r="J496" s="164"/>
      <c r="K496" s="164"/>
      <c r="L496" s="164"/>
      <c r="M496" s="164"/>
      <c r="N496" s="164"/>
      <c r="O496" s="164"/>
      <c r="P496" s="164"/>
      <c r="Q496" s="164"/>
      <c r="R496" s="164"/>
      <c r="S496" s="164"/>
      <c r="T496" s="164"/>
    </row>
    <row r="497" spans="1:20" ht="14.5" x14ac:dyDescent="0.35">
      <c r="A497" s="164"/>
      <c r="B497" s="164"/>
      <c r="C497" s="164"/>
      <c r="D497" s="164"/>
      <c r="E497" s="164"/>
      <c r="F497" s="164"/>
      <c r="G497" s="164"/>
      <c r="H497" s="164"/>
      <c r="I497" s="164"/>
      <c r="J497" s="164"/>
      <c r="K497" s="164"/>
      <c r="L497" s="164"/>
      <c r="M497" s="164"/>
      <c r="N497" s="164"/>
      <c r="O497" s="164"/>
      <c r="P497" s="164"/>
      <c r="Q497" s="164"/>
      <c r="R497" s="164"/>
      <c r="S497" s="164"/>
      <c r="T497" s="164"/>
    </row>
    <row r="498" spans="1:20" ht="14.5" x14ac:dyDescent="0.35">
      <c r="A498" s="164"/>
      <c r="B498" s="164"/>
      <c r="C498" s="164"/>
      <c r="D498" s="164"/>
      <c r="E498" s="164"/>
      <c r="F498" s="164"/>
      <c r="G498" s="164"/>
      <c r="H498" s="164"/>
      <c r="I498" s="164"/>
      <c r="J498" s="164"/>
      <c r="K498" s="164"/>
      <c r="L498" s="164"/>
      <c r="M498" s="164"/>
      <c r="N498" s="164"/>
      <c r="O498" s="164"/>
      <c r="P498" s="164"/>
      <c r="Q498" s="164"/>
      <c r="R498" s="164"/>
      <c r="S498" s="164"/>
      <c r="T498" s="164"/>
    </row>
    <row r="499" spans="1:20" ht="14.5" x14ac:dyDescent="0.35">
      <c r="A499" s="164"/>
      <c r="B499" s="164"/>
      <c r="C499" s="164"/>
      <c r="D499" s="164"/>
      <c r="E499" s="164"/>
      <c r="F499" s="164"/>
      <c r="G499" s="164"/>
      <c r="H499" s="164"/>
      <c r="I499" s="164"/>
      <c r="J499" s="164"/>
      <c r="K499" s="164"/>
      <c r="L499" s="164"/>
      <c r="M499" s="164"/>
      <c r="N499" s="164"/>
      <c r="O499" s="164"/>
      <c r="P499" s="164"/>
      <c r="Q499" s="164"/>
      <c r="R499" s="164"/>
      <c r="S499" s="164"/>
      <c r="T499" s="164"/>
    </row>
    <row r="500" spans="1:20" ht="14.5" x14ac:dyDescent="0.35">
      <c r="A500" s="164"/>
      <c r="B500" s="164"/>
      <c r="C500" s="164"/>
      <c r="D500" s="164"/>
      <c r="E500" s="164"/>
      <c r="F500" s="164"/>
      <c r="G500" s="164"/>
      <c r="H500" s="164"/>
      <c r="I500" s="164"/>
      <c r="J500" s="164"/>
      <c r="K500" s="164"/>
      <c r="L500" s="164"/>
      <c r="M500" s="164"/>
      <c r="N500" s="164"/>
      <c r="O500" s="164"/>
      <c r="P500" s="164"/>
      <c r="Q500" s="164"/>
      <c r="R500" s="164"/>
      <c r="S500" s="164"/>
      <c r="T500" s="164"/>
    </row>
    <row r="501" spans="1:20" ht="14.5" x14ac:dyDescent="0.35">
      <c r="A501" s="164"/>
      <c r="B501" s="164"/>
      <c r="C501" s="164"/>
      <c r="D501" s="164"/>
      <c r="E501" s="164"/>
      <c r="F501" s="164"/>
      <c r="G501" s="164"/>
      <c r="H501" s="164"/>
      <c r="I501" s="164"/>
      <c r="J501" s="164"/>
      <c r="K501" s="164"/>
      <c r="L501" s="164"/>
      <c r="M501" s="164"/>
      <c r="N501" s="164"/>
      <c r="O501" s="164"/>
      <c r="P501" s="164"/>
      <c r="Q501" s="164"/>
      <c r="R501" s="164"/>
      <c r="S501" s="164"/>
      <c r="T501" s="164"/>
    </row>
    <row r="502" spans="1:20" ht="14.5" x14ac:dyDescent="0.35">
      <c r="A502" s="164"/>
      <c r="B502" s="164"/>
      <c r="C502" s="164"/>
      <c r="D502" s="164"/>
      <c r="E502" s="164"/>
      <c r="F502" s="164"/>
      <c r="G502" s="164"/>
      <c r="H502" s="164"/>
      <c r="I502" s="164"/>
      <c r="J502" s="164"/>
      <c r="K502" s="164"/>
      <c r="L502" s="164"/>
      <c r="M502" s="164"/>
      <c r="N502" s="164"/>
      <c r="O502" s="164"/>
      <c r="P502" s="164"/>
      <c r="Q502" s="164"/>
      <c r="R502" s="164"/>
      <c r="S502" s="164"/>
      <c r="T502" s="164"/>
    </row>
    <row r="503" spans="1:20" ht="14.5" x14ac:dyDescent="0.35">
      <c r="A503" s="164"/>
      <c r="B503" s="164"/>
      <c r="C503" s="164"/>
      <c r="D503" s="164"/>
      <c r="E503" s="164"/>
      <c r="F503" s="164"/>
      <c r="G503" s="164"/>
      <c r="H503" s="164"/>
      <c r="I503" s="164"/>
      <c r="J503" s="164"/>
      <c r="K503" s="164"/>
      <c r="L503" s="164"/>
      <c r="M503" s="164"/>
      <c r="N503" s="164"/>
      <c r="O503" s="164"/>
      <c r="P503" s="164"/>
      <c r="Q503" s="164"/>
      <c r="R503" s="164"/>
      <c r="S503" s="164"/>
      <c r="T503" s="164"/>
    </row>
    <row r="504" spans="1:20" ht="14.5" x14ac:dyDescent="0.35">
      <c r="A504" s="164"/>
      <c r="B504" s="164"/>
      <c r="C504" s="164"/>
      <c r="D504" s="164"/>
      <c r="E504" s="164"/>
      <c r="F504" s="164"/>
      <c r="G504" s="164"/>
      <c r="H504" s="164"/>
      <c r="I504" s="164"/>
      <c r="J504" s="164"/>
      <c r="K504" s="164"/>
      <c r="L504" s="164"/>
      <c r="M504" s="164"/>
      <c r="N504" s="164"/>
      <c r="O504" s="164"/>
      <c r="P504" s="164"/>
      <c r="Q504" s="164"/>
      <c r="R504" s="164"/>
      <c r="S504" s="164"/>
      <c r="T504" s="164"/>
    </row>
    <row r="505" spans="1:20" ht="14.5" x14ac:dyDescent="0.35">
      <c r="A505" s="164"/>
      <c r="B505" s="164"/>
      <c r="C505" s="164"/>
      <c r="D505" s="164"/>
      <c r="E505" s="164"/>
      <c r="F505" s="164"/>
      <c r="G505" s="164"/>
      <c r="H505" s="164"/>
      <c r="I505" s="164"/>
      <c r="J505" s="164"/>
      <c r="K505" s="164"/>
      <c r="L505" s="164"/>
      <c r="M505" s="164"/>
      <c r="N505" s="164"/>
      <c r="O505" s="164"/>
      <c r="P505" s="164"/>
      <c r="Q505" s="164"/>
      <c r="R505" s="164"/>
      <c r="S505" s="164"/>
      <c r="T505" s="164"/>
    </row>
    <row r="506" spans="1:20" ht="14.5" x14ac:dyDescent="0.35">
      <c r="A506" s="164"/>
      <c r="B506" s="164"/>
      <c r="C506" s="164"/>
      <c r="D506" s="164"/>
      <c r="E506" s="164"/>
      <c r="F506" s="164"/>
      <c r="G506" s="164"/>
      <c r="H506" s="164"/>
      <c r="I506" s="164"/>
      <c r="J506" s="164"/>
      <c r="K506" s="164"/>
      <c r="L506" s="164"/>
      <c r="M506" s="164"/>
      <c r="N506" s="164"/>
      <c r="O506" s="164"/>
      <c r="P506" s="164"/>
      <c r="Q506" s="164"/>
      <c r="R506" s="164"/>
      <c r="S506" s="164"/>
      <c r="T506" s="164"/>
    </row>
    <row r="507" spans="1:20" ht="14.5" x14ac:dyDescent="0.35">
      <c r="A507" s="164"/>
      <c r="B507" s="164"/>
      <c r="C507" s="164"/>
      <c r="D507" s="164"/>
      <c r="E507" s="164"/>
      <c r="F507" s="164"/>
      <c r="G507" s="164"/>
      <c r="H507" s="164"/>
      <c r="I507" s="164"/>
      <c r="J507" s="164"/>
      <c r="K507" s="164"/>
      <c r="L507" s="164"/>
      <c r="M507" s="164"/>
      <c r="N507" s="164"/>
      <c r="O507" s="164"/>
      <c r="P507" s="164"/>
      <c r="Q507" s="164"/>
      <c r="R507" s="164"/>
      <c r="S507" s="164"/>
      <c r="T507" s="164"/>
    </row>
    <row r="508" spans="1:20" ht="14.5" x14ac:dyDescent="0.35">
      <c r="A508" s="164"/>
      <c r="B508" s="164"/>
      <c r="C508" s="164"/>
      <c r="D508" s="164"/>
      <c r="E508" s="164"/>
      <c r="F508" s="164"/>
      <c r="G508" s="164"/>
      <c r="H508" s="164"/>
      <c r="I508" s="164"/>
      <c r="J508" s="164"/>
      <c r="K508" s="164"/>
      <c r="L508" s="164"/>
      <c r="M508" s="164"/>
      <c r="N508" s="164"/>
      <c r="O508" s="164"/>
      <c r="P508" s="164"/>
      <c r="Q508" s="164"/>
      <c r="R508" s="164"/>
      <c r="S508" s="164"/>
      <c r="T508" s="164"/>
    </row>
    <row r="509" spans="1:20" ht="14.5" x14ac:dyDescent="0.35">
      <c r="A509" s="164"/>
      <c r="B509" s="164"/>
      <c r="C509" s="164"/>
      <c r="D509" s="164"/>
      <c r="E509" s="164"/>
      <c r="F509" s="164"/>
      <c r="G509" s="164"/>
      <c r="H509" s="164"/>
      <c r="I509" s="164"/>
      <c r="J509" s="164"/>
      <c r="K509" s="164"/>
      <c r="L509" s="164"/>
      <c r="M509" s="164"/>
      <c r="N509" s="164"/>
      <c r="O509" s="164"/>
      <c r="P509" s="164"/>
      <c r="Q509" s="164"/>
      <c r="R509" s="164"/>
      <c r="S509" s="164"/>
      <c r="T509" s="164"/>
    </row>
    <row r="510" spans="1:20" ht="14.5" x14ac:dyDescent="0.35">
      <c r="A510" s="164"/>
      <c r="B510" s="164"/>
      <c r="C510" s="164"/>
      <c r="D510" s="164"/>
      <c r="E510" s="164"/>
      <c r="F510" s="164"/>
      <c r="G510" s="164"/>
      <c r="H510" s="164"/>
      <c r="I510" s="164"/>
      <c r="J510" s="164"/>
      <c r="K510" s="164"/>
      <c r="L510" s="164"/>
      <c r="M510" s="164"/>
      <c r="N510" s="164"/>
      <c r="O510" s="164"/>
      <c r="P510" s="164"/>
      <c r="Q510" s="164"/>
      <c r="R510" s="164"/>
      <c r="S510" s="164"/>
      <c r="T510" s="164"/>
    </row>
    <row r="511" spans="1:20" ht="14.5" x14ac:dyDescent="0.35">
      <c r="A511" s="164"/>
      <c r="B511" s="164"/>
      <c r="C511" s="164"/>
      <c r="D511" s="164"/>
      <c r="E511" s="164"/>
      <c r="F511" s="164"/>
      <c r="G511" s="164"/>
      <c r="H511" s="164"/>
      <c r="I511" s="164"/>
      <c r="J511" s="164"/>
      <c r="K511" s="164"/>
      <c r="L511" s="164"/>
      <c r="M511" s="164"/>
      <c r="N511" s="164"/>
      <c r="O511" s="164"/>
      <c r="P511" s="164"/>
      <c r="Q511" s="164"/>
      <c r="R511" s="164"/>
      <c r="S511" s="164"/>
      <c r="T511" s="164"/>
    </row>
    <row r="512" spans="1:20" ht="14.5" x14ac:dyDescent="0.35">
      <c r="A512" s="164"/>
      <c r="B512" s="164"/>
      <c r="C512" s="164"/>
      <c r="D512" s="164"/>
      <c r="E512" s="164"/>
      <c r="F512" s="164"/>
      <c r="G512" s="164"/>
      <c r="H512" s="164"/>
      <c r="I512" s="164"/>
      <c r="J512" s="164"/>
      <c r="K512" s="164"/>
      <c r="L512" s="164"/>
      <c r="M512" s="164"/>
      <c r="N512" s="164"/>
      <c r="O512" s="164"/>
      <c r="P512" s="164"/>
      <c r="Q512" s="164"/>
      <c r="R512" s="164"/>
      <c r="S512" s="164"/>
      <c r="T512" s="164"/>
    </row>
    <row r="513" spans="1:20" ht="14.5" x14ac:dyDescent="0.35">
      <c r="A513" s="164"/>
      <c r="B513" s="164"/>
      <c r="C513" s="164"/>
      <c r="D513" s="164"/>
      <c r="E513" s="164"/>
      <c r="F513" s="164"/>
      <c r="G513" s="164"/>
      <c r="H513" s="164"/>
      <c r="I513" s="164"/>
      <c r="J513" s="164"/>
      <c r="K513" s="164"/>
      <c r="L513" s="164"/>
      <c r="M513" s="164"/>
      <c r="N513" s="164"/>
      <c r="O513" s="164"/>
      <c r="P513" s="164"/>
      <c r="Q513" s="164"/>
      <c r="R513" s="164"/>
      <c r="S513" s="164"/>
      <c r="T513" s="164"/>
    </row>
    <row r="514" spans="1:20" ht="14.5" x14ac:dyDescent="0.35">
      <c r="A514" s="164"/>
      <c r="B514" s="164"/>
      <c r="C514" s="164"/>
      <c r="D514" s="164"/>
      <c r="E514" s="164"/>
      <c r="F514" s="164"/>
      <c r="G514" s="164"/>
      <c r="H514" s="164"/>
      <c r="I514" s="164"/>
      <c r="J514" s="164"/>
      <c r="K514" s="164"/>
      <c r="L514" s="164"/>
      <c r="M514" s="164"/>
      <c r="N514" s="164"/>
      <c r="O514" s="164"/>
      <c r="P514" s="164"/>
      <c r="Q514" s="164"/>
      <c r="R514" s="164"/>
      <c r="S514" s="164"/>
      <c r="T514" s="164"/>
    </row>
    <row r="515" spans="1:20" ht="14.5" x14ac:dyDescent="0.35">
      <c r="A515" s="164"/>
      <c r="B515" s="164"/>
      <c r="C515" s="164"/>
      <c r="D515" s="164"/>
      <c r="E515" s="164"/>
      <c r="F515" s="164"/>
      <c r="G515" s="164"/>
      <c r="H515" s="164"/>
      <c r="I515" s="164"/>
      <c r="J515" s="164"/>
      <c r="K515" s="164"/>
      <c r="L515" s="164"/>
      <c r="M515" s="164"/>
      <c r="N515" s="164"/>
      <c r="O515" s="164"/>
      <c r="P515" s="164"/>
      <c r="Q515" s="164"/>
      <c r="R515" s="164"/>
      <c r="S515" s="164"/>
      <c r="T515" s="164"/>
    </row>
    <row r="516" spans="1:20" ht="14.5" x14ac:dyDescent="0.35">
      <c r="A516" s="164"/>
      <c r="B516" s="164"/>
      <c r="C516" s="164"/>
      <c r="D516" s="164"/>
      <c r="E516" s="164"/>
      <c r="F516" s="164"/>
      <c r="G516" s="164"/>
      <c r="H516" s="164"/>
      <c r="I516" s="164"/>
      <c r="J516" s="164"/>
      <c r="K516" s="164"/>
      <c r="L516" s="164"/>
      <c r="M516" s="164"/>
      <c r="N516" s="164"/>
      <c r="O516" s="164"/>
      <c r="P516" s="164"/>
      <c r="Q516" s="164"/>
      <c r="R516" s="164"/>
      <c r="S516" s="164"/>
      <c r="T516" s="164"/>
    </row>
    <row r="517" spans="1:20" ht="14.5" x14ac:dyDescent="0.35">
      <c r="A517" s="164"/>
      <c r="B517" s="164"/>
      <c r="C517" s="164"/>
      <c r="D517" s="164"/>
      <c r="E517" s="164"/>
      <c r="F517" s="164"/>
      <c r="G517" s="164"/>
      <c r="H517" s="164"/>
      <c r="I517" s="164"/>
      <c r="J517" s="164"/>
      <c r="K517" s="164"/>
      <c r="L517" s="164"/>
      <c r="M517" s="164"/>
      <c r="N517" s="164"/>
      <c r="O517" s="164"/>
      <c r="P517" s="164"/>
      <c r="Q517" s="164"/>
      <c r="R517" s="164"/>
      <c r="S517" s="164"/>
      <c r="T517" s="164"/>
    </row>
    <row r="518" spans="1:20" ht="14.5" x14ac:dyDescent="0.35">
      <c r="A518" s="164"/>
      <c r="B518" s="164"/>
      <c r="C518" s="164"/>
      <c r="D518" s="164"/>
      <c r="E518" s="164"/>
      <c r="F518" s="164"/>
      <c r="G518" s="164"/>
      <c r="H518" s="164"/>
      <c r="I518" s="164"/>
      <c r="J518" s="164"/>
      <c r="K518" s="164"/>
      <c r="L518" s="164"/>
      <c r="M518" s="164"/>
      <c r="N518" s="164"/>
      <c r="O518" s="164"/>
      <c r="P518" s="164"/>
      <c r="Q518" s="164"/>
      <c r="R518" s="164"/>
      <c r="S518" s="164"/>
      <c r="T518" s="164"/>
    </row>
    <row r="519" spans="1:20" ht="14.5" x14ac:dyDescent="0.35">
      <c r="A519" s="164"/>
      <c r="B519" s="164"/>
      <c r="C519" s="164"/>
      <c r="D519" s="164"/>
      <c r="E519" s="164"/>
      <c r="F519" s="164"/>
      <c r="G519" s="164"/>
      <c r="H519" s="164"/>
      <c r="I519" s="164"/>
      <c r="J519" s="164"/>
      <c r="K519" s="164"/>
      <c r="L519" s="164"/>
      <c r="M519" s="164"/>
      <c r="N519" s="164"/>
      <c r="O519" s="164"/>
      <c r="P519" s="164"/>
      <c r="Q519" s="164"/>
      <c r="R519" s="164"/>
      <c r="S519" s="164"/>
      <c r="T519" s="164"/>
    </row>
    <row r="520" spans="1:20" ht="14.5" x14ac:dyDescent="0.35">
      <c r="A520" s="164"/>
      <c r="B520" s="164"/>
      <c r="C520" s="164"/>
      <c r="D520" s="164"/>
      <c r="E520" s="164"/>
      <c r="F520" s="164"/>
      <c r="G520" s="164"/>
      <c r="H520" s="164"/>
      <c r="I520" s="164"/>
      <c r="J520" s="164"/>
      <c r="K520" s="164"/>
      <c r="L520" s="164"/>
      <c r="M520" s="164"/>
      <c r="N520" s="164"/>
      <c r="O520" s="164"/>
      <c r="P520" s="164"/>
      <c r="Q520" s="164"/>
      <c r="R520" s="164"/>
      <c r="S520" s="164"/>
      <c r="T520" s="164"/>
    </row>
    <row r="521" spans="1:20" ht="14.5" x14ac:dyDescent="0.35">
      <c r="A521" s="164"/>
      <c r="B521" s="164"/>
      <c r="C521" s="164"/>
      <c r="D521" s="164"/>
      <c r="E521" s="164"/>
      <c r="F521" s="164"/>
      <c r="G521" s="164"/>
      <c r="H521" s="164"/>
      <c r="I521" s="164"/>
      <c r="J521" s="164"/>
      <c r="K521" s="164"/>
      <c r="L521" s="164"/>
      <c r="M521" s="164"/>
      <c r="N521" s="164"/>
      <c r="O521" s="164"/>
      <c r="P521" s="164"/>
      <c r="Q521" s="164"/>
      <c r="R521" s="164"/>
      <c r="S521" s="164"/>
      <c r="T521" s="164"/>
    </row>
    <row r="522" spans="1:20" ht="14.5" x14ac:dyDescent="0.35">
      <c r="A522" s="164"/>
      <c r="B522" s="164"/>
      <c r="C522" s="164"/>
      <c r="D522" s="164"/>
      <c r="E522" s="164"/>
      <c r="F522" s="164"/>
      <c r="G522" s="164"/>
      <c r="H522" s="164"/>
      <c r="I522" s="164"/>
      <c r="J522" s="164"/>
      <c r="K522" s="164"/>
      <c r="L522" s="164"/>
      <c r="M522" s="164"/>
      <c r="N522" s="164"/>
      <c r="O522" s="164"/>
      <c r="P522" s="164"/>
      <c r="Q522" s="164"/>
      <c r="R522" s="164"/>
      <c r="S522" s="164"/>
      <c r="T522" s="164"/>
    </row>
    <row r="523" spans="1:20" ht="14.5" x14ac:dyDescent="0.35">
      <c r="A523" s="164"/>
      <c r="B523" s="164"/>
      <c r="C523" s="164"/>
      <c r="D523" s="164"/>
      <c r="E523" s="164"/>
      <c r="F523" s="164"/>
      <c r="G523" s="164"/>
      <c r="H523" s="164"/>
      <c r="I523" s="164"/>
      <c r="J523" s="164"/>
      <c r="K523" s="164"/>
      <c r="L523" s="164"/>
      <c r="M523" s="164"/>
      <c r="N523" s="164"/>
      <c r="O523" s="164"/>
      <c r="P523" s="164"/>
      <c r="Q523" s="164"/>
      <c r="R523" s="164"/>
      <c r="S523" s="164"/>
      <c r="T523" s="164"/>
    </row>
    <row r="524" spans="1:20" ht="14.5" x14ac:dyDescent="0.35">
      <c r="A524" s="164"/>
      <c r="B524" s="164"/>
      <c r="C524" s="164"/>
      <c r="D524" s="164"/>
      <c r="E524" s="164"/>
      <c r="F524" s="164"/>
      <c r="G524" s="164"/>
      <c r="H524" s="164"/>
      <c r="I524" s="164"/>
      <c r="J524" s="164"/>
      <c r="K524" s="164"/>
      <c r="L524" s="164"/>
      <c r="M524" s="164"/>
      <c r="N524" s="164"/>
      <c r="O524" s="164"/>
      <c r="P524" s="164"/>
      <c r="Q524" s="164"/>
      <c r="R524" s="164"/>
      <c r="S524" s="164"/>
      <c r="T524" s="164"/>
    </row>
    <row r="525" spans="1:20" ht="14.5" x14ac:dyDescent="0.35">
      <c r="A525" s="164"/>
      <c r="B525" s="164"/>
      <c r="C525" s="164"/>
      <c r="D525" s="164"/>
      <c r="E525" s="164"/>
      <c r="F525" s="164"/>
      <c r="G525" s="164"/>
      <c r="H525" s="164"/>
      <c r="I525" s="164"/>
      <c r="J525" s="164"/>
      <c r="K525" s="164"/>
      <c r="L525" s="164"/>
      <c r="M525" s="164"/>
      <c r="N525" s="164"/>
      <c r="O525" s="164"/>
      <c r="P525" s="164"/>
      <c r="Q525" s="164"/>
      <c r="R525" s="164"/>
      <c r="S525" s="164"/>
      <c r="T525" s="164"/>
    </row>
    <row r="526" spans="1:20" ht="14.5" x14ac:dyDescent="0.35">
      <c r="A526" s="164"/>
      <c r="B526" s="164"/>
      <c r="C526" s="164"/>
      <c r="D526" s="164"/>
      <c r="E526" s="164"/>
      <c r="F526" s="164"/>
      <c r="G526" s="164"/>
      <c r="H526" s="164"/>
      <c r="I526" s="164"/>
      <c r="J526" s="164"/>
      <c r="K526" s="164"/>
      <c r="L526" s="164"/>
      <c r="M526" s="164"/>
      <c r="N526" s="164"/>
      <c r="O526" s="164"/>
      <c r="P526" s="164"/>
      <c r="Q526" s="164"/>
      <c r="R526" s="164"/>
      <c r="S526" s="164"/>
      <c r="T526" s="164"/>
    </row>
    <row r="527" spans="1:20" ht="14.5" x14ac:dyDescent="0.35">
      <c r="A527" s="164"/>
      <c r="B527" s="164"/>
      <c r="C527" s="164"/>
      <c r="D527" s="164"/>
      <c r="E527" s="164"/>
      <c r="F527" s="164"/>
      <c r="G527" s="164"/>
      <c r="H527" s="164"/>
      <c r="I527" s="164"/>
      <c r="J527" s="164"/>
      <c r="K527" s="164"/>
      <c r="L527" s="164"/>
      <c r="M527" s="164"/>
      <c r="N527" s="164"/>
      <c r="O527" s="164"/>
      <c r="P527" s="164"/>
      <c r="Q527" s="164"/>
      <c r="R527" s="164"/>
      <c r="S527" s="164"/>
      <c r="T527" s="164"/>
    </row>
    <row r="528" spans="1:20" ht="14.5" x14ac:dyDescent="0.35">
      <c r="A528" s="164"/>
      <c r="B528" s="164"/>
      <c r="C528" s="164"/>
      <c r="D528" s="164"/>
      <c r="E528" s="164"/>
      <c r="F528" s="164"/>
      <c r="G528" s="164"/>
      <c r="H528" s="164"/>
      <c r="I528" s="164"/>
      <c r="J528" s="164"/>
      <c r="K528" s="164"/>
      <c r="L528" s="164"/>
      <c r="M528" s="164"/>
      <c r="N528" s="164"/>
      <c r="O528" s="164"/>
      <c r="P528" s="164"/>
      <c r="Q528" s="164"/>
      <c r="R528" s="164"/>
      <c r="S528" s="164"/>
      <c r="T528" s="164"/>
    </row>
    <row r="529" spans="1:20" ht="14.5" x14ac:dyDescent="0.35">
      <c r="A529" s="164"/>
      <c r="B529" s="164"/>
      <c r="C529" s="164"/>
      <c r="D529" s="164"/>
      <c r="E529" s="164"/>
      <c r="F529" s="164"/>
      <c r="G529" s="164"/>
      <c r="H529" s="164"/>
      <c r="I529" s="164"/>
      <c r="J529" s="164"/>
      <c r="K529" s="164"/>
      <c r="L529" s="164"/>
      <c r="M529" s="164"/>
      <c r="N529" s="164"/>
      <c r="O529" s="164"/>
      <c r="P529" s="164"/>
      <c r="Q529" s="164"/>
      <c r="R529" s="164"/>
      <c r="S529" s="164"/>
      <c r="T529" s="164"/>
    </row>
    <row r="530" spans="1:20" ht="14.5" x14ac:dyDescent="0.35">
      <c r="A530" s="164"/>
      <c r="B530" s="164"/>
      <c r="C530" s="164"/>
      <c r="D530" s="164"/>
      <c r="E530" s="164"/>
      <c r="F530" s="164"/>
      <c r="G530" s="164"/>
      <c r="H530" s="164"/>
      <c r="I530" s="164"/>
      <c r="J530" s="164"/>
      <c r="K530" s="164"/>
      <c r="L530" s="164"/>
      <c r="M530" s="164"/>
      <c r="N530" s="164"/>
      <c r="O530" s="164"/>
      <c r="P530" s="164"/>
      <c r="Q530" s="164"/>
      <c r="R530" s="164"/>
      <c r="S530" s="164"/>
      <c r="T530" s="164"/>
    </row>
    <row r="531" spans="1:20" ht="14.5" x14ac:dyDescent="0.35">
      <c r="A531" s="164"/>
      <c r="B531" s="164"/>
      <c r="C531" s="164"/>
      <c r="D531" s="164"/>
      <c r="E531" s="164"/>
      <c r="F531" s="164"/>
      <c r="G531" s="164"/>
      <c r="H531" s="164"/>
      <c r="I531" s="164"/>
      <c r="J531" s="164"/>
      <c r="K531" s="164"/>
      <c r="L531" s="164"/>
      <c r="M531" s="164"/>
      <c r="N531" s="164"/>
      <c r="O531" s="164"/>
      <c r="P531" s="164"/>
      <c r="Q531" s="164"/>
      <c r="R531" s="164"/>
      <c r="S531" s="164"/>
      <c r="T531" s="164"/>
    </row>
    <row r="532" spans="1:20" ht="14.5" x14ac:dyDescent="0.35">
      <c r="A532" s="164"/>
      <c r="B532" s="164"/>
      <c r="C532" s="164"/>
      <c r="D532" s="164"/>
      <c r="E532" s="164"/>
      <c r="F532" s="164"/>
      <c r="G532" s="164"/>
      <c r="H532" s="164"/>
      <c r="I532" s="164"/>
      <c r="J532" s="164"/>
      <c r="K532" s="164"/>
      <c r="L532" s="164"/>
      <c r="M532" s="164"/>
      <c r="N532" s="164"/>
      <c r="O532" s="164"/>
      <c r="P532" s="164"/>
      <c r="Q532" s="164"/>
      <c r="R532" s="164"/>
      <c r="S532" s="164"/>
      <c r="T532" s="164"/>
    </row>
    <row r="533" spans="1:20" ht="14.5" x14ac:dyDescent="0.35">
      <c r="A533" s="164"/>
      <c r="B533" s="164"/>
      <c r="C533" s="164"/>
      <c r="D533" s="164"/>
      <c r="E533" s="164"/>
      <c r="F533" s="164"/>
      <c r="G533" s="164"/>
      <c r="H533" s="164"/>
      <c r="I533" s="164"/>
      <c r="J533" s="164"/>
      <c r="K533" s="164"/>
      <c r="L533" s="164"/>
      <c r="M533" s="164"/>
      <c r="N533" s="164"/>
      <c r="O533" s="164"/>
      <c r="P533" s="164"/>
      <c r="Q533" s="164"/>
      <c r="R533" s="164"/>
      <c r="S533" s="164"/>
      <c r="T533" s="164"/>
    </row>
    <row r="534" spans="1:20" ht="14.5" x14ac:dyDescent="0.35">
      <c r="A534" s="164"/>
      <c r="B534" s="164"/>
      <c r="C534" s="164"/>
      <c r="D534" s="164"/>
      <c r="E534" s="164"/>
      <c r="F534" s="164"/>
      <c r="G534" s="164"/>
      <c r="H534" s="164"/>
      <c r="I534" s="164"/>
      <c r="J534" s="164"/>
      <c r="K534" s="164"/>
      <c r="L534" s="164"/>
      <c r="M534" s="164"/>
      <c r="N534" s="164"/>
      <c r="O534" s="164"/>
      <c r="P534" s="164"/>
      <c r="Q534" s="164"/>
      <c r="R534" s="164"/>
      <c r="S534" s="164"/>
      <c r="T534" s="164"/>
    </row>
    <row r="535" spans="1:20" ht="14.5" x14ac:dyDescent="0.35">
      <c r="A535" s="164"/>
      <c r="B535" s="164"/>
      <c r="C535" s="164"/>
      <c r="D535" s="164"/>
      <c r="E535" s="164"/>
      <c r="F535" s="164"/>
      <c r="G535" s="164"/>
      <c r="H535" s="164"/>
      <c r="I535" s="164"/>
      <c r="J535" s="164"/>
      <c r="K535" s="164"/>
      <c r="L535" s="164"/>
      <c r="M535" s="164"/>
      <c r="N535" s="164"/>
      <c r="O535" s="164"/>
      <c r="P535" s="164"/>
      <c r="Q535" s="164"/>
      <c r="R535" s="164"/>
      <c r="S535" s="164"/>
      <c r="T535" s="164"/>
    </row>
    <row r="536" spans="1:20" ht="14.5" x14ac:dyDescent="0.35">
      <c r="A536" s="164"/>
      <c r="B536" s="164"/>
      <c r="C536" s="164"/>
      <c r="D536" s="164"/>
      <c r="E536" s="164"/>
      <c r="F536" s="164"/>
      <c r="G536" s="164"/>
      <c r="H536" s="164"/>
      <c r="I536" s="164"/>
      <c r="J536" s="164"/>
      <c r="K536" s="164"/>
      <c r="L536" s="164"/>
      <c r="M536" s="164"/>
      <c r="N536" s="164"/>
      <c r="O536" s="164"/>
      <c r="P536" s="164"/>
      <c r="Q536" s="164"/>
      <c r="R536" s="164"/>
      <c r="S536" s="164"/>
      <c r="T536" s="164"/>
    </row>
    <row r="537" spans="1:20" ht="14.5" x14ac:dyDescent="0.35">
      <c r="A537" s="164"/>
      <c r="B537" s="164"/>
      <c r="C537" s="164"/>
      <c r="D537" s="164"/>
      <c r="E537" s="164"/>
      <c r="F537" s="164"/>
      <c r="G537" s="164"/>
      <c r="H537" s="164"/>
      <c r="I537" s="164"/>
      <c r="J537" s="164"/>
      <c r="K537" s="164"/>
      <c r="L537" s="164"/>
      <c r="M537" s="164"/>
      <c r="N537" s="164"/>
      <c r="O537" s="164"/>
      <c r="P537" s="164"/>
      <c r="Q537" s="164"/>
      <c r="R537" s="164"/>
      <c r="S537" s="164"/>
      <c r="T537" s="164"/>
    </row>
    <row r="538" spans="1:20" ht="14.5" x14ac:dyDescent="0.35">
      <c r="A538" s="164"/>
      <c r="B538" s="164"/>
      <c r="C538" s="164"/>
      <c r="D538" s="164"/>
      <c r="E538" s="164"/>
      <c r="F538" s="164"/>
      <c r="G538" s="164"/>
      <c r="H538" s="164"/>
      <c r="I538" s="164"/>
      <c r="J538" s="164"/>
      <c r="K538" s="164"/>
      <c r="L538" s="164"/>
      <c r="M538" s="164"/>
      <c r="N538" s="164"/>
      <c r="O538" s="164"/>
      <c r="P538" s="164"/>
      <c r="Q538" s="164"/>
      <c r="R538" s="164"/>
      <c r="S538" s="164"/>
      <c r="T538" s="164"/>
    </row>
    <row r="539" spans="1:20" ht="14.5" x14ac:dyDescent="0.35">
      <c r="A539" s="164"/>
      <c r="B539" s="164"/>
      <c r="C539" s="164"/>
      <c r="D539" s="164"/>
      <c r="E539" s="164"/>
      <c r="F539" s="164"/>
      <c r="G539" s="164"/>
      <c r="H539" s="164"/>
      <c r="I539" s="164"/>
      <c r="J539" s="164"/>
      <c r="K539" s="164"/>
      <c r="L539" s="164"/>
      <c r="M539" s="164"/>
      <c r="N539" s="164"/>
      <c r="O539" s="164"/>
      <c r="P539" s="164"/>
      <c r="Q539" s="164"/>
      <c r="R539" s="164"/>
      <c r="S539" s="164"/>
      <c r="T539" s="164"/>
    </row>
    <row r="540" spans="1:20" ht="14.5" x14ac:dyDescent="0.35">
      <c r="A540" s="164"/>
      <c r="B540" s="164"/>
      <c r="C540" s="164"/>
      <c r="D540" s="164"/>
      <c r="E540" s="164"/>
      <c r="F540" s="164"/>
      <c r="G540" s="164"/>
      <c r="H540" s="164"/>
      <c r="I540" s="164"/>
      <c r="J540" s="164"/>
      <c r="K540" s="164"/>
      <c r="L540" s="164"/>
      <c r="M540" s="164"/>
      <c r="N540" s="164"/>
      <c r="O540" s="164"/>
      <c r="P540" s="164"/>
      <c r="Q540" s="164"/>
      <c r="R540" s="164"/>
      <c r="S540" s="164"/>
      <c r="T540" s="164"/>
    </row>
    <row r="541" spans="1:20" ht="14.5" x14ac:dyDescent="0.35">
      <c r="A541" s="164"/>
      <c r="B541" s="164"/>
      <c r="C541" s="164"/>
      <c r="D541" s="164"/>
      <c r="E541" s="164"/>
      <c r="F541" s="164"/>
      <c r="G541" s="164"/>
      <c r="H541" s="164"/>
      <c r="I541" s="164"/>
      <c r="J541" s="164"/>
      <c r="K541" s="164"/>
      <c r="L541" s="164"/>
      <c r="M541" s="164"/>
      <c r="N541" s="164"/>
      <c r="O541" s="164"/>
      <c r="P541" s="164"/>
      <c r="Q541" s="164"/>
      <c r="R541" s="164"/>
      <c r="S541" s="164"/>
      <c r="T541" s="164"/>
    </row>
    <row r="542" spans="1:20" ht="14.5" x14ac:dyDescent="0.35">
      <c r="A542" s="164"/>
      <c r="B542" s="164"/>
      <c r="C542" s="164"/>
      <c r="D542" s="164"/>
      <c r="E542" s="164"/>
      <c r="F542" s="164"/>
      <c r="G542" s="164"/>
      <c r="H542" s="164"/>
      <c r="I542" s="164"/>
      <c r="J542" s="164"/>
      <c r="K542" s="164"/>
      <c r="L542" s="164"/>
      <c r="M542" s="164"/>
      <c r="N542" s="164"/>
      <c r="O542" s="164"/>
      <c r="P542" s="164"/>
      <c r="Q542" s="164"/>
      <c r="R542" s="164"/>
      <c r="S542" s="164"/>
      <c r="T542" s="164"/>
    </row>
    <row r="543" spans="1:20" ht="14.5" x14ac:dyDescent="0.35">
      <c r="A543" s="164"/>
      <c r="B543" s="164"/>
      <c r="C543" s="164"/>
      <c r="D543" s="164"/>
      <c r="E543" s="164"/>
      <c r="F543" s="164"/>
      <c r="G543" s="164"/>
      <c r="H543" s="164"/>
      <c r="I543" s="164"/>
      <c r="J543" s="164"/>
      <c r="K543" s="164"/>
      <c r="L543" s="164"/>
      <c r="M543" s="164"/>
      <c r="N543" s="164"/>
      <c r="O543" s="164"/>
      <c r="P543" s="164"/>
      <c r="Q543" s="164"/>
      <c r="R543" s="164"/>
      <c r="S543" s="164"/>
      <c r="T543" s="164"/>
    </row>
    <row r="544" spans="1:20" ht="14.5" x14ac:dyDescent="0.35">
      <c r="A544" s="164"/>
      <c r="B544" s="164"/>
      <c r="C544" s="164"/>
      <c r="D544" s="164"/>
      <c r="E544" s="164"/>
      <c r="F544" s="164"/>
      <c r="G544" s="164"/>
      <c r="H544" s="164"/>
      <c r="I544" s="164"/>
      <c r="J544" s="164"/>
      <c r="K544" s="164"/>
      <c r="L544" s="164"/>
      <c r="M544" s="164"/>
      <c r="N544" s="164"/>
      <c r="O544" s="164"/>
      <c r="P544" s="164"/>
      <c r="Q544" s="164"/>
      <c r="R544" s="164"/>
      <c r="S544" s="164"/>
      <c r="T544" s="164"/>
    </row>
    <row r="545" spans="1:20" ht="14.5" x14ac:dyDescent="0.35">
      <c r="A545" s="164"/>
      <c r="B545" s="164"/>
      <c r="C545" s="164"/>
      <c r="D545" s="164"/>
      <c r="E545" s="164"/>
      <c r="F545" s="164"/>
      <c r="G545" s="164"/>
      <c r="H545" s="164"/>
      <c r="I545" s="164"/>
      <c r="J545" s="164"/>
      <c r="K545" s="164"/>
      <c r="L545" s="164"/>
      <c r="M545" s="164"/>
      <c r="N545" s="164"/>
      <c r="O545" s="164"/>
      <c r="P545" s="164"/>
      <c r="Q545" s="164"/>
      <c r="R545" s="164"/>
      <c r="S545" s="164"/>
      <c r="T545" s="164"/>
    </row>
    <row r="546" spans="1:20" ht="14.5" x14ac:dyDescent="0.35">
      <c r="A546" s="164"/>
      <c r="B546" s="164"/>
      <c r="C546" s="164"/>
      <c r="D546" s="164"/>
      <c r="E546" s="164"/>
      <c r="F546" s="164"/>
      <c r="G546" s="164"/>
      <c r="H546" s="164"/>
      <c r="I546" s="164"/>
      <c r="J546" s="164"/>
      <c r="K546" s="164"/>
      <c r="L546" s="164"/>
      <c r="M546" s="164"/>
      <c r="N546" s="164"/>
      <c r="O546" s="164"/>
      <c r="P546" s="164"/>
      <c r="Q546" s="164"/>
      <c r="R546" s="164"/>
      <c r="S546" s="164"/>
      <c r="T546" s="164"/>
    </row>
    <row r="547" spans="1:20" ht="14.5" x14ac:dyDescent="0.35">
      <c r="A547" s="164"/>
      <c r="B547" s="164"/>
      <c r="C547" s="164"/>
      <c r="D547" s="164"/>
      <c r="E547" s="164"/>
      <c r="F547" s="164"/>
      <c r="G547" s="164"/>
      <c r="H547" s="164"/>
      <c r="I547" s="164"/>
      <c r="J547" s="164"/>
      <c r="K547" s="164"/>
      <c r="L547" s="164"/>
      <c r="M547" s="164"/>
      <c r="N547" s="164"/>
      <c r="O547" s="164"/>
      <c r="P547" s="164"/>
      <c r="Q547" s="164"/>
      <c r="R547" s="164"/>
      <c r="S547" s="164"/>
      <c r="T547" s="164"/>
    </row>
    <row r="548" spans="1:20" ht="14.5" x14ac:dyDescent="0.35">
      <c r="A548" s="164"/>
      <c r="B548" s="164"/>
      <c r="C548" s="164"/>
      <c r="D548" s="164"/>
      <c r="E548" s="164"/>
      <c r="F548" s="164"/>
      <c r="G548" s="164"/>
      <c r="H548" s="164"/>
      <c r="I548" s="164"/>
      <c r="J548" s="164"/>
      <c r="K548" s="164"/>
      <c r="L548" s="164"/>
      <c r="M548" s="164"/>
      <c r="N548" s="164"/>
      <c r="O548" s="164"/>
      <c r="P548" s="164"/>
      <c r="Q548" s="164"/>
      <c r="R548" s="164"/>
      <c r="S548" s="164"/>
      <c r="T548" s="164"/>
    </row>
    <row r="549" spans="1:20" ht="14.5" x14ac:dyDescent="0.35">
      <c r="A549" s="164"/>
      <c r="B549" s="164"/>
      <c r="C549" s="164"/>
      <c r="D549" s="164"/>
      <c r="E549" s="164"/>
      <c r="F549" s="164"/>
      <c r="G549" s="164"/>
      <c r="H549" s="164"/>
      <c r="I549" s="164"/>
      <c r="J549" s="164"/>
      <c r="K549" s="164"/>
      <c r="L549" s="164"/>
      <c r="M549" s="164"/>
      <c r="N549" s="164"/>
      <c r="O549" s="164"/>
      <c r="P549" s="164"/>
      <c r="Q549" s="164"/>
      <c r="R549" s="164"/>
      <c r="S549" s="164"/>
      <c r="T549" s="164"/>
    </row>
    <row r="550" spans="1:20" ht="14.5" x14ac:dyDescent="0.35">
      <c r="A550" s="164"/>
      <c r="B550" s="164"/>
      <c r="C550" s="164"/>
      <c r="D550" s="164"/>
      <c r="E550" s="164"/>
      <c r="F550" s="164"/>
      <c r="G550" s="164"/>
      <c r="H550" s="164"/>
      <c r="I550" s="164"/>
      <c r="J550" s="164"/>
      <c r="K550" s="164"/>
      <c r="L550" s="164"/>
      <c r="M550" s="164"/>
      <c r="N550" s="164"/>
      <c r="O550" s="164"/>
      <c r="P550" s="164"/>
      <c r="Q550" s="164"/>
      <c r="R550" s="164"/>
      <c r="S550" s="164"/>
      <c r="T550" s="164"/>
    </row>
    <row r="551" spans="1:20" ht="14.5" x14ac:dyDescent="0.35">
      <c r="A551" s="164"/>
      <c r="B551" s="164"/>
      <c r="C551" s="164"/>
      <c r="D551" s="164"/>
      <c r="E551" s="164"/>
      <c r="F551" s="164"/>
      <c r="G551" s="164"/>
      <c r="H551" s="164"/>
      <c r="I551" s="164"/>
      <c r="J551" s="164"/>
      <c r="K551" s="164"/>
      <c r="L551" s="164"/>
      <c r="M551" s="164"/>
      <c r="N551" s="164"/>
      <c r="O551" s="164"/>
      <c r="P551" s="164"/>
      <c r="Q551" s="164"/>
      <c r="R551" s="164"/>
      <c r="S551" s="164"/>
      <c r="T551" s="164"/>
    </row>
    <row r="552" spans="1:20" ht="14.5" x14ac:dyDescent="0.35">
      <c r="A552" s="164"/>
      <c r="B552" s="164"/>
      <c r="C552" s="164"/>
      <c r="D552" s="164"/>
      <c r="E552" s="164"/>
      <c r="F552" s="164"/>
      <c r="G552" s="164"/>
      <c r="H552" s="164"/>
      <c r="I552" s="164"/>
      <c r="J552" s="164"/>
      <c r="K552" s="164"/>
      <c r="L552" s="164"/>
      <c r="M552" s="164"/>
      <c r="N552" s="164"/>
      <c r="O552" s="164"/>
      <c r="P552" s="164"/>
      <c r="Q552" s="164"/>
      <c r="R552" s="164"/>
      <c r="S552" s="164"/>
      <c r="T552" s="164"/>
    </row>
    <row r="553" spans="1:20" ht="14.5" x14ac:dyDescent="0.35">
      <c r="A553" s="164"/>
      <c r="B553" s="164"/>
      <c r="C553" s="164"/>
      <c r="D553" s="164"/>
      <c r="E553" s="164"/>
      <c r="F553" s="164"/>
      <c r="G553" s="164"/>
      <c r="H553" s="164"/>
      <c r="I553" s="164"/>
      <c r="J553" s="164"/>
      <c r="K553" s="164"/>
      <c r="L553" s="164"/>
      <c r="M553" s="164"/>
      <c r="N553" s="164"/>
      <c r="O553" s="164"/>
      <c r="P553" s="164"/>
      <c r="Q553" s="164"/>
      <c r="R553" s="164"/>
      <c r="S553" s="164"/>
      <c r="T553" s="164"/>
    </row>
    <row r="554" spans="1:20" ht="14.5" x14ac:dyDescent="0.35">
      <c r="A554" s="164"/>
      <c r="B554" s="164"/>
      <c r="C554" s="164"/>
      <c r="D554" s="164"/>
      <c r="E554" s="164"/>
      <c r="F554" s="164"/>
      <c r="G554" s="164"/>
      <c r="H554" s="164"/>
      <c r="I554" s="164"/>
      <c r="J554" s="164"/>
      <c r="K554" s="164"/>
      <c r="L554" s="164"/>
      <c r="M554" s="164"/>
      <c r="N554" s="164"/>
      <c r="O554" s="164"/>
      <c r="P554" s="164"/>
      <c r="Q554" s="164"/>
      <c r="R554" s="164"/>
      <c r="S554" s="164"/>
      <c r="T554" s="164"/>
    </row>
    <row r="555" spans="1:20" ht="14.5" x14ac:dyDescent="0.35">
      <c r="A555" s="164"/>
      <c r="B555" s="164"/>
      <c r="C555" s="164"/>
      <c r="D555" s="164"/>
      <c r="E555" s="164"/>
      <c r="F555" s="164"/>
      <c r="G555" s="164"/>
      <c r="H555" s="164"/>
      <c r="I555" s="164"/>
      <c r="J555" s="164"/>
      <c r="K555" s="164"/>
      <c r="L555" s="164"/>
      <c r="M555" s="164"/>
      <c r="N555" s="164"/>
      <c r="O555" s="164"/>
      <c r="P555" s="164"/>
      <c r="Q555" s="164"/>
      <c r="R555" s="164"/>
      <c r="S555" s="164"/>
      <c r="T555" s="164"/>
    </row>
    <row r="556" spans="1:20" ht="14.5" x14ac:dyDescent="0.35">
      <c r="A556" s="164"/>
      <c r="B556" s="164"/>
      <c r="C556" s="164"/>
      <c r="D556" s="164"/>
      <c r="E556" s="164"/>
      <c r="F556" s="164"/>
      <c r="G556" s="164"/>
      <c r="H556" s="164"/>
      <c r="I556" s="164"/>
      <c r="J556" s="164"/>
      <c r="K556" s="164"/>
      <c r="L556" s="164"/>
      <c r="M556" s="164"/>
      <c r="N556" s="164"/>
      <c r="O556" s="164"/>
      <c r="P556" s="164"/>
      <c r="Q556" s="164"/>
      <c r="R556" s="164"/>
      <c r="S556" s="164"/>
      <c r="T556" s="164"/>
    </row>
    <row r="557" spans="1:20" ht="14.5" x14ac:dyDescent="0.35">
      <c r="A557" s="164"/>
      <c r="B557" s="164"/>
      <c r="C557" s="164"/>
      <c r="D557" s="164"/>
      <c r="E557" s="164"/>
      <c r="F557" s="164"/>
      <c r="G557" s="164"/>
      <c r="H557" s="164"/>
      <c r="I557" s="164"/>
      <c r="J557" s="164"/>
      <c r="K557" s="164"/>
      <c r="L557" s="164"/>
      <c r="M557" s="164"/>
      <c r="N557" s="164"/>
      <c r="O557" s="164"/>
      <c r="P557" s="164"/>
      <c r="Q557" s="164"/>
      <c r="R557" s="164"/>
      <c r="S557" s="164"/>
      <c r="T557" s="164"/>
    </row>
    <row r="558" spans="1:20" ht="14.5" x14ac:dyDescent="0.35">
      <c r="A558" s="164"/>
      <c r="B558" s="164"/>
      <c r="C558" s="164"/>
      <c r="D558" s="164"/>
      <c r="E558" s="164"/>
      <c r="F558" s="164"/>
      <c r="G558" s="164"/>
      <c r="H558" s="164"/>
      <c r="I558" s="164"/>
      <c r="J558" s="164"/>
      <c r="K558" s="164"/>
      <c r="L558" s="164"/>
      <c r="M558" s="164"/>
      <c r="N558" s="164"/>
      <c r="O558" s="164"/>
      <c r="P558" s="164"/>
      <c r="Q558" s="164"/>
      <c r="R558" s="164"/>
      <c r="S558" s="164"/>
      <c r="T558" s="164"/>
    </row>
    <row r="559" spans="1:20" ht="14.5" x14ac:dyDescent="0.35">
      <c r="A559" s="164"/>
      <c r="B559" s="164"/>
      <c r="C559" s="164"/>
      <c r="D559" s="164"/>
      <c r="E559" s="164"/>
      <c r="F559" s="164"/>
      <c r="G559" s="164"/>
      <c r="H559" s="164"/>
      <c r="I559" s="164"/>
      <c r="J559" s="164"/>
      <c r="K559" s="164"/>
      <c r="L559" s="164"/>
      <c r="M559" s="164"/>
      <c r="N559" s="164"/>
      <c r="O559" s="164"/>
      <c r="P559" s="164"/>
      <c r="Q559" s="164"/>
      <c r="R559" s="164"/>
      <c r="S559" s="164"/>
      <c r="T559" s="164"/>
    </row>
    <row r="560" spans="1:20" ht="14.5" x14ac:dyDescent="0.35">
      <c r="A560" s="164"/>
      <c r="B560" s="164"/>
      <c r="C560" s="164"/>
      <c r="D560" s="164"/>
      <c r="E560" s="164"/>
      <c r="F560" s="164"/>
      <c r="G560" s="164"/>
      <c r="H560" s="164"/>
      <c r="I560" s="164"/>
      <c r="J560" s="164"/>
      <c r="K560" s="164"/>
      <c r="L560" s="164"/>
      <c r="M560" s="164"/>
      <c r="N560" s="164"/>
      <c r="O560" s="164"/>
      <c r="P560" s="164"/>
      <c r="Q560" s="164"/>
      <c r="R560" s="164"/>
      <c r="S560" s="164"/>
      <c r="T560" s="164"/>
    </row>
    <row r="561" spans="1:20" ht="14.5" x14ac:dyDescent="0.35">
      <c r="A561" s="164"/>
      <c r="B561" s="164"/>
      <c r="C561" s="164"/>
      <c r="D561" s="164"/>
      <c r="E561" s="164"/>
      <c r="F561" s="164"/>
      <c r="G561" s="164"/>
      <c r="H561" s="164"/>
      <c r="I561" s="164"/>
      <c r="J561" s="164"/>
      <c r="K561" s="164"/>
      <c r="L561" s="164"/>
      <c r="M561" s="164"/>
      <c r="N561" s="164"/>
      <c r="O561" s="164"/>
      <c r="P561" s="164"/>
      <c r="Q561" s="164"/>
      <c r="R561" s="164"/>
      <c r="S561" s="164"/>
      <c r="T561" s="164"/>
    </row>
    <row r="562" spans="1:20" ht="14.5" x14ac:dyDescent="0.35">
      <c r="A562" s="164"/>
      <c r="B562" s="164"/>
      <c r="C562" s="164"/>
      <c r="D562" s="164"/>
      <c r="E562" s="164"/>
      <c r="F562" s="164"/>
      <c r="G562" s="164"/>
      <c r="H562" s="164"/>
      <c r="I562" s="164"/>
      <c r="J562" s="164"/>
      <c r="K562" s="164"/>
      <c r="L562" s="164"/>
      <c r="M562" s="164"/>
      <c r="N562" s="164"/>
      <c r="O562" s="164"/>
      <c r="P562" s="164"/>
      <c r="Q562" s="164"/>
      <c r="R562" s="164"/>
      <c r="S562" s="164"/>
      <c r="T562" s="164"/>
    </row>
    <row r="563" spans="1:20" ht="14.5" x14ac:dyDescent="0.35">
      <c r="A563" s="164"/>
      <c r="B563" s="164"/>
      <c r="C563" s="164"/>
      <c r="D563" s="164"/>
      <c r="E563" s="164"/>
      <c r="F563" s="164"/>
      <c r="G563" s="164"/>
      <c r="H563" s="164"/>
      <c r="I563" s="164"/>
      <c r="J563" s="164"/>
      <c r="K563" s="164"/>
      <c r="L563" s="164"/>
      <c r="M563" s="164"/>
      <c r="N563" s="164"/>
      <c r="O563" s="164"/>
      <c r="P563" s="164"/>
      <c r="Q563" s="164"/>
      <c r="R563" s="164"/>
      <c r="S563" s="164"/>
      <c r="T563" s="164"/>
    </row>
    <row r="564" spans="1:20" ht="14.5" x14ac:dyDescent="0.35">
      <c r="A564" s="164"/>
      <c r="B564" s="164"/>
      <c r="C564" s="164"/>
      <c r="D564" s="164"/>
      <c r="E564" s="164"/>
      <c r="F564" s="164"/>
      <c r="G564" s="164"/>
      <c r="H564" s="164"/>
      <c r="I564" s="164"/>
      <c r="J564" s="164"/>
      <c r="K564" s="164"/>
      <c r="L564" s="164"/>
      <c r="M564" s="164"/>
      <c r="N564" s="164"/>
      <c r="O564" s="164"/>
      <c r="P564" s="164"/>
      <c r="Q564" s="164"/>
      <c r="R564" s="164"/>
      <c r="S564" s="164"/>
      <c r="T564" s="164"/>
    </row>
    <row r="565" spans="1:20" ht="14.5" x14ac:dyDescent="0.35">
      <c r="A565" s="164"/>
      <c r="B565" s="164"/>
      <c r="C565" s="164"/>
      <c r="D565" s="164"/>
      <c r="E565" s="164"/>
      <c r="F565" s="164"/>
      <c r="G565" s="164"/>
      <c r="H565" s="164"/>
      <c r="I565" s="164"/>
      <c r="J565" s="164"/>
      <c r="K565" s="164"/>
      <c r="L565" s="164"/>
      <c r="M565" s="164"/>
      <c r="N565" s="164"/>
      <c r="O565" s="164"/>
      <c r="P565" s="164"/>
      <c r="Q565" s="164"/>
      <c r="R565" s="164"/>
      <c r="S565" s="164"/>
      <c r="T565" s="164"/>
    </row>
    <row r="566" spans="1:20" ht="14.5" x14ac:dyDescent="0.35">
      <c r="A566" s="164"/>
      <c r="B566" s="164"/>
      <c r="C566" s="164"/>
      <c r="D566" s="164"/>
      <c r="E566" s="164"/>
      <c r="F566" s="164"/>
      <c r="G566" s="164"/>
      <c r="H566" s="164"/>
      <c r="I566" s="164"/>
      <c r="J566" s="164"/>
      <c r="K566" s="164"/>
      <c r="L566" s="164"/>
      <c r="M566" s="164"/>
      <c r="N566" s="164"/>
      <c r="O566" s="164"/>
      <c r="P566" s="164"/>
      <c r="Q566" s="164"/>
      <c r="R566" s="164"/>
      <c r="S566" s="164"/>
      <c r="T566" s="164"/>
    </row>
    <row r="567" spans="1:20" ht="14.5" x14ac:dyDescent="0.35">
      <c r="A567" s="164"/>
      <c r="B567" s="164"/>
      <c r="C567" s="164"/>
      <c r="D567" s="164"/>
      <c r="E567" s="164"/>
      <c r="F567" s="164"/>
      <c r="G567" s="164"/>
      <c r="H567" s="164"/>
      <c r="I567" s="164"/>
      <c r="J567" s="164"/>
      <c r="K567" s="164"/>
      <c r="L567" s="164"/>
      <c r="M567" s="164"/>
      <c r="N567" s="164"/>
      <c r="O567" s="164"/>
      <c r="P567" s="164"/>
      <c r="Q567" s="164"/>
      <c r="R567" s="164"/>
      <c r="S567" s="164"/>
      <c r="T567" s="164"/>
    </row>
    <row r="568" spans="1:20" ht="14.5" x14ac:dyDescent="0.35">
      <c r="A568" s="164"/>
      <c r="B568" s="164"/>
      <c r="C568" s="164"/>
      <c r="D568" s="164"/>
      <c r="E568" s="164"/>
      <c r="F568" s="164"/>
      <c r="G568" s="164"/>
      <c r="H568" s="164"/>
      <c r="I568" s="164"/>
      <c r="J568" s="164"/>
      <c r="K568" s="164"/>
      <c r="L568" s="164"/>
      <c r="M568" s="164"/>
      <c r="N568" s="164"/>
      <c r="O568" s="164"/>
      <c r="P568" s="164"/>
      <c r="Q568" s="164"/>
      <c r="R568" s="164"/>
      <c r="S568" s="164"/>
      <c r="T568" s="164"/>
    </row>
    <row r="569" spans="1:20" ht="14.5" x14ac:dyDescent="0.35">
      <c r="A569" s="164"/>
      <c r="B569" s="164"/>
      <c r="C569" s="164"/>
      <c r="D569" s="164"/>
      <c r="E569" s="164"/>
      <c r="F569" s="164"/>
      <c r="G569" s="164"/>
      <c r="H569" s="164"/>
      <c r="I569" s="164"/>
      <c r="J569" s="164"/>
      <c r="K569" s="164"/>
      <c r="L569" s="164"/>
      <c r="M569" s="164"/>
      <c r="N569" s="164"/>
      <c r="O569" s="164"/>
      <c r="P569" s="164"/>
      <c r="Q569" s="164"/>
      <c r="R569" s="164"/>
      <c r="S569" s="164"/>
      <c r="T569" s="164"/>
    </row>
    <row r="570" spans="1:20" ht="14.5" x14ac:dyDescent="0.35">
      <c r="A570" s="164"/>
      <c r="B570" s="164"/>
      <c r="C570" s="164"/>
      <c r="D570" s="164"/>
      <c r="E570" s="164"/>
      <c r="F570" s="164"/>
      <c r="G570" s="164"/>
      <c r="H570" s="164"/>
      <c r="I570" s="164"/>
      <c r="J570" s="164"/>
      <c r="K570" s="164"/>
      <c r="L570" s="164"/>
      <c r="M570" s="164"/>
      <c r="N570" s="164"/>
      <c r="O570" s="164"/>
      <c r="P570" s="164"/>
      <c r="Q570" s="164"/>
      <c r="R570" s="164"/>
      <c r="S570" s="164"/>
      <c r="T570" s="164"/>
    </row>
    <row r="571" spans="1:20" ht="14.5" x14ac:dyDescent="0.35">
      <c r="A571" s="164"/>
      <c r="B571" s="164"/>
      <c r="C571" s="164"/>
      <c r="D571" s="164"/>
      <c r="E571" s="164"/>
      <c r="F571" s="164"/>
      <c r="G571" s="164"/>
      <c r="H571" s="164"/>
      <c r="I571" s="164"/>
      <c r="J571" s="164"/>
      <c r="K571" s="164"/>
      <c r="L571" s="164"/>
      <c r="M571" s="164"/>
      <c r="N571" s="164"/>
      <c r="O571" s="164"/>
      <c r="P571" s="164"/>
      <c r="Q571" s="164"/>
      <c r="R571" s="164"/>
      <c r="S571" s="164"/>
      <c r="T571" s="164"/>
    </row>
    <row r="572" spans="1:20" ht="14.5" x14ac:dyDescent="0.35">
      <c r="A572" s="164"/>
      <c r="B572" s="164"/>
      <c r="C572" s="164"/>
      <c r="D572" s="164"/>
      <c r="E572" s="164"/>
      <c r="F572" s="164"/>
      <c r="G572" s="164"/>
      <c r="H572" s="164"/>
      <c r="I572" s="164"/>
      <c r="J572" s="164"/>
      <c r="K572" s="164"/>
      <c r="L572" s="164"/>
      <c r="M572" s="164"/>
      <c r="N572" s="164"/>
      <c r="O572" s="164"/>
      <c r="P572" s="164"/>
      <c r="Q572" s="164"/>
      <c r="R572" s="164"/>
      <c r="S572" s="164"/>
      <c r="T572" s="164"/>
    </row>
    <row r="573" spans="1:20" ht="14.5" x14ac:dyDescent="0.35">
      <c r="A573" s="164"/>
      <c r="B573" s="164"/>
      <c r="C573" s="164"/>
      <c r="D573" s="164"/>
      <c r="E573" s="164"/>
      <c r="F573" s="164"/>
      <c r="G573" s="164"/>
      <c r="H573" s="164"/>
      <c r="I573" s="164"/>
      <c r="J573" s="164"/>
      <c r="K573" s="164"/>
      <c r="L573" s="164"/>
      <c r="M573" s="164"/>
      <c r="N573" s="164"/>
      <c r="O573" s="164"/>
      <c r="P573" s="164"/>
      <c r="Q573" s="164"/>
      <c r="R573" s="164"/>
      <c r="S573" s="164"/>
      <c r="T573" s="164"/>
    </row>
    <row r="574" spans="1:20" ht="14.5" x14ac:dyDescent="0.35">
      <c r="A574" s="164"/>
      <c r="B574" s="164"/>
      <c r="C574" s="164"/>
      <c r="D574" s="164"/>
      <c r="E574" s="164"/>
      <c r="F574" s="164"/>
      <c r="G574" s="164"/>
      <c r="H574" s="164"/>
      <c r="I574" s="164"/>
      <c r="J574" s="164"/>
      <c r="K574" s="164"/>
      <c r="L574" s="164"/>
      <c r="M574" s="164"/>
      <c r="N574" s="164"/>
      <c r="O574" s="164"/>
      <c r="P574" s="164"/>
      <c r="Q574" s="164"/>
      <c r="R574" s="164"/>
      <c r="S574" s="164"/>
      <c r="T574" s="164"/>
    </row>
    <row r="575" spans="1:20" ht="14.5" x14ac:dyDescent="0.35">
      <c r="A575" s="164"/>
      <c r="B575" s="164"/>
      <c r="C575" s="164"/>
      <c r="D575" s="164"/>
      <c r="E575" s="164"/>
      <c r="F575" s="164"/>
      <c r="G575" s="164"/>
      <c r="H575" s="164"/>
      <c r="I575" s="164"/>
      <c r="J575" s="164"/>
      <c r="K575" s="164"/>
      <c r="L575" s="164"/>
      <c r="M575" s="164"/>
      <c r="N575" s="164"/>
      <c r="O575" s="164"/>
      <c r="P575" s="164"/>
      <c r="Q575" s="164"/>
      <c r="R575" s="164"/>
      <c r="S575" s="164"/>
      <c r="T575" s="164"/>
    </row>
    <row r="576" spans="1:20" ht="14.5" x14ac:dyDescent="0.35">
      <c r="A576" s="164"/>
      <c r="B576" s="164"/>
      <c r="C576" s="164"/>
      <c r="D576" s="164"/>
      <c r="E576" s="164"/>
      <c r="F576" s="164"/>
      <c r="G576" s="164"/>
      <c r="H576" s="164"/>
      <c r="I576" s="164"/>
      <c r="J576" s="164"/>
      <c r="K576" s="164"/>
      <c r="L576" s="164"/>
      <c r="M576" s="164"/>
      <c r="N576" s="164"/>
      <c r="O576" s="164"/>
      <c r="P576" s="164"/>
      <c r="Q576" s="164"/>
      <c r="R576" s="164"/>
      <c r="S576" s="164"/>
      <c r="T576" s="164"/>
    </row>
    <row r="577" spans="1:20" ht="14.5" x14ac:dyDescent="0.35">
      <c r="A577" s="164"/>
      <c r="B577" s="164"/>
      <c r="C577" s="164"/>
      <c r="D577" s="164"/>
      <c r="E577" s="164"/>
      <c r="F577" s="164"/>
      <c r="G577" s="164"/>
      <c r="H577" s="164"/>
      <c r="I577" s="164"/>
      <c r="J577" s="164"/>
      <c r="K577" s="164"/>
      <c r="L577" s="164"/>
      <c r="M577" s="164"/>
      <c r="N577" s="164"/>
      <c r="O577" s="164"/>
      <c r="P577" s="164"/>
      <c r="Q577" s="164"/>
      <c r="R577" s="164"/>
      <c r="S577" s="164"/>
      <c r="T577" s="164"/>
    </row>
    <row r="578" spans="1:20" ht="14.5" x14ac:dyDescent="0.35">
      <c r="A578" s="164"/>
      <c r="B578" s="164"/>
      <c r="C578" s="164"/>
      <c r="D578" s="164"/>
      <c r="E578" s="164"/>
      <c r="F578" s="164"/>
      <c r="G578" s="164"/>
      <c r="H578" s="164"/>
      <c r="I578" s="164"/>
      <c r="J578" s="164"/>
      <c r="K578" s="164"/>
      <c r="L578" s="164"/>
      <c r="M578" s="164"/>
      <c r="N578" s="164"/>
      <c r="O578" s="164"/>
      <c r="P578" s="164"/>
      <c r="Q578" s="164"/>
      <c r="R578" s="164"/>
      <c r="S578" s="164"/>
      <c r="T578" s="164"/>
    </row>
    <row r="579" spans="1:20" ht="14.5" x14ac:dyDescent="0.35">
      <c r="A579" s="164"/>
      <c r="B579" s="164"/>
      <c r="C579" s="164"/>
      <c r="D579" s="164"/>
      <c r="E579" s="164"/>
      <c r="F579" s="164"/>
      <c r="G579" s="164"/>
      <c r="H579" s="164"/>
      <c r="I579" s="164"/>
      <c r="J579" s="164"/>
      <c r="K579" s="164"/>
      <c r="L579" s="164"/>
      <c r="M579" s="164"/>
      <c r="N579" s="164"/>
      <c r="O579" s="164"/>
      <c r="P579" s="164"/>
      <c r="Q579" s="164"/>
      <c r="R579" s="164"/>
      <c r="S579" s="164"/>
      <c r="T579" s="164"/>
    </row>
    <row r="580" spans="1:20" ht="14.5" x14ac:dyDescent="0.35">
      <c r="A580" s="164"/>
      <c r="B580" s="164"/>
      <c r="C580" s="164"/>
      <c r="D580" s="164"/>
      <c r="E580" s="164"/>
      <c r="F580" s="164"/>
      <c r="G580" s="164"/>
      <c r="H580" s="164"/>
      <c r="I580" s="164"/>
      <c r="J580" s="164"/>
      <c r="K580" s="164"/>
      <c r="L580" s="164"/>
      <c r="M580" s="164"/>
      <c r="N580" s="164"/>
      <c r="O580" s="164"/>
      <c r="P580" s="164"/>
      <c r="Q580" s="164"/>
      <c r="R580" s="164"/>
      <c r="S580" s="164"/>
      <c r="T580" s="164"/>
    </row>
    <row r="581" spans="1:20" ht="14.5" x14ac:dyDescent="0.35">
      <c r="A581" s="164"/>
      <c r="B581" s="164"/>
      <c r="C581" s="164"/>
      <c r="D581" s="164"/>
      <c r="E581" s="164"/>
      <c r="F581" s="164"/>
      <c r="G581" s="164"/>
      <c r="H581" s="164"/>
      <c r="I581" s="164"/>
      <c r="J581" s="164"/>
      <c r="K581" s="164"/>
      <c r="L581" s="164"/>
      <c r="M581" s="164"/>
      <c r="N581" s="164"/>
      <c r="O581" s="164"/>
      <c r="P581" s="164"/>
      <c r="Q581" s="164"/>
      <c r="R581" s="164"/>
      <c r="S581" s="164"/>
      <c r="T581" s="164"/>
    </row>
    <row r="582" spans="1:20" ht="14.5" x14ac:dyDescent="0.35">
      <c r="A582" s="164"/>
      <c r="B582" s="164"/>
      <c r="C582" s="164"/>
      <c r="D582" s="164"/>
      <c r="E582" s="164"/>
      <c r="F582" s="164"/>
      <c r="G582" s="164"/>
      <c r="H582" s="164"/>
      <c r="I582" s="164"/>
      <c r="J582" s="164"/>
      <c r="K582" s="164"/>
      <c r="L582" s="164"/>
      <c r="M582" s="164"/>
      <c r="N582" s="164"/>
      <c r="O582" s="164"/>
      <c r="P582" s="164"/>
      <c r="Q582" s="164"/>
      <c r="R582" s="164"/>
      <c r="S582" s="164"/>
      <c r="T582" s="164"/>
    </row>
    <row r="583" spans="1:20" ht="14.5" x14ac:dyDescent="0.35">
      <c r="A583" s="164"/>
      <c r="B583" s="164"/>
      <c r="C583" s="164"/>
      <c r="D583" s="164"/>
      <c r="E583" s="164"/>
      <c r="F583" s="164"/>
      <c r="G583" s="164"/>
      <c r="H583" s="164"/>
      <c r="I583" s="164"/>
      <c r="J583" s="164"/>
      <c r="K583" s="164"/>
      <c r="L583" s="164"/>
      <c r="M583" s="164"/>
      <c r="N583" s="164"/>
      <c r="O583" s="164"/>
      <c r="P583" s="164"/>
      <c r="Q583" s="164"/>
      <c r="R583" s="164"/>
      <c r="S583" s="164"/>
      <c r="T583" s="164"/>
    </row>
    <row r="584" spans="1:20" ht="14.5" x14ac:dyDescent="0.35">
      <c r="A584" s="164"/>
      <c r="B584" s="164"/>
      <c r="C584" s="164"/>
      <c r="D584" s="164"/>
      <c r="E584" s="164"/>
      <c r="F584" s="164"/>
      <c r="G584" s="164"/>
      <c r="H584" s="164"/>
      <c r="I584" s="164"/>
      <c r="J584" s="164"/>
      <c r="K584" s="164"/>
      <c r="L584" s="164"/>
      <c r="M584" s="164"/>
      <c r="N584" s="164"/>
      <c r="O584" s="164"/>
      <c r="P584" s="164"/>
      <c r="Q584" s="164"/>
      <c r="R584" s="164"/>
      <c r="S584" s="164"/>
      <c r="T584" s="164"/>
    </row>
    <row r="585" spans="1:20" ht="14.5" x14ac:dyDescent="0.35">
      <c r="A585" s="164"/>
      <c r="B585" s="164"/>
      <c r="C585" s="164"/>
      <c r="D585" s="164"/>
      <c r="E585" s="164"/>
      <c r="F585" s="164"/>
      <c r="G585" s="164"/>
      <c r="H585" s="164"/>
      <c r="I585" s="164"/>
      <c r="J585" s="164"/>
      <c r="K585" s="164"/>
      <c r="L585" s="164"/>
      <c r="M585" s="164"/>
      <c r="N585" s="164"/>
      <c r="O585" s="164"/>
      <c r="P585" s="164"/>
      <c r="Q585" s="164"/>
      <c r="R585" s="164"/>
      <c r="S585" s="164"/>
      <c r="T585" s="164"/>
    </row>
    <row r="586" spans="1:20" ht="14.5" x14ac:dyDescent="0.35">
      <c r="A586" s="164"/>
      <c r="B586" s="164"/>
      <c r="C586" s="164"/>
      <c r="D586" s="164"/>
      <c r="E586" s="164"/>
      <c r="F586" s="164"/>
      <c r="G586" s="164"/>
      <c r="H586" s="164"/>
      <c r="I586" s="164"/>
      <c r="J586" s="164"/>
      <c r="K586" s="164"/>
      <c r="L586" s="164"/>
      <c r="M586" s="164"/>
      <c r="N586" s="164"/>
      <c r="O586" s="164"/>
      <c r="P586" s="164"/>
      <c r="Q586" s="164"/>
      <c r="R586" s="164"/>
      <c r="S586" s="164"/>
      <c r="T586" s="164"/>
    </row>
    <row r="587" spans="1:20" ht="14.5" x14ac:dyDescent="0.35">
      <c r="A587" s="164"/>
      <c r="B587" s="164"/>
      <c r="C587" s="164"/>
      <c r="D587" s="164"/>
      <c r="E587" s="164"/>
      <c r="F587" s="164"/>
      <c r="G587" s="164"/>
      <c r="H587" s="164"/>
      <c r="I587" s="164"/>
      <c r="J587" s="164"/>
      <c r="K587" s="164"/>
      <c r="L587" s="164"/>
      <c r="M587" s="164"/>
      <c r="N587" s="164"/>
      <c r="O587" s="164"/>
      <c r="P587" s="164"/>
      <c r="Q587" s="164"/>
      <c r="R587" s="164"/>
      <c r="S587" s="164"/>
      <c r="T587" s="164"/>
    </row>
    <row r="588" spans="1:20" ht="14.5" x14ac:dyDescent="0.35">
      <c r="A588" s="164"/>
      <c r="B588" s="164"/>
      <c r="C588" s="164"/>
      <c r="D588" s="164"/>
      <c r="E588" s="164"/>
      <c r="F588" s="164"/>
      <c r="G588" s="164"/>
      <c r="H588" s="164"/>
      <c r="I588" s="164"/>
      <c r="J588" s="164"/>
      <c r="K588" s="164"/>
      <c r="L588" s="164"/>
      <c r="M588" s="164"/>
      <c r="N588" s="164"/>
      <c r="O588" s="164"/>
      <c r="P588" s="164"/>
      <c r="Q588" s="164"/>
      <c r="R588" s="164"/>
      <c r="S588" s="164"/>
      <c r="T588" s="164"/>
    </row>
    <row r="589" spans="1:20" ht="14.5" x14ac:dyDescent="0.35">
      <c r="A589" s="164"/>
      <c r="B589" s="164"/>
      <c r="C589" s="164"/>
      <c r="D589" s="164"/>
      <c r="E589" s="164"/>
      <c r="F589" s="164"/>
      <c r="G589" s="164"/>
      <c r="H589" s="164"/>
      <c r="I589" s="164"/>
      <c r="J589" s="164"/>
      <c r="K589" s="164"/>
      <c r="L589" s="164"/>
      <c r="M589" s="164"/>
      <c r="N589" s="164"/>
      <c r="O589" s="164"/>
      <c r="P589" s="164"/>
      <c r="Q589" s="164"/>
      <c r="R589" s="164"/>
      <c r="S589" s="164"/>
      <c r="T589" s="164"/>
    </row>
    <row r="590" spans="1:20" ht="14.5" x14ac:dyDescent="0.35">
      <c r="A590" s="164"/>
      <c r="B590" s="164"/>
      <c r="C590" s="164"/>
      <c r="D590" s="164"/>
      <c r="E590" s="164"/>
      <c r="F590" s="164"/>
      <c r="G590" s="164"/>
      <c r="H590" s="164"/>
      <c r="I590" s="164"/>
      <c r="J590" s="164"/>
      <c r="K590" s="164"/>
      <c r="L590" s="164"/>
      <c r="M590" s="164"/>
      <c r="N590" s="164"/>
      <c r="O590" s="164"/>
      <c r="P590" s="164"/>
      <c r="Q590" s="164"/>
      <c r="R590" s="164"/>
      <c r="S590" s="164"/>
      <c r="T590" s="164"/>
    </row>
    <row r="591" spans="1:20" ht="14.5" x14ac:dyDescent="0.35">
      <c r="A591" s="164"/>
      <c r="B591" s="164"/>
      <c r="C591" s="164"/>
      <c r="D591" s="164"/>
      <c r="E591" s="164"/>
      <c r="F591" s="164"/>
      <c r="G591" s="164"/>
      <c r="H591" s="164"/>
      <c r="I591" s="164"/>
      <c r="J591" s="164"/>
      <c r="K591" s="164"/>
      <c r="L591" s="164"/>
      <c r="M591" s="164"/>
      <c r="N591" s="164"/>
      <c r="O591" s="164"/>
      <c r="P591" s="164"/>
      <c r="Q591" s="164"/>
      <c r="R591" s="164"/>
      <c r="S591" s="164"/>
      <c r="T591" s="164"/>
    </row>
    <row r="592" spans="1:20" ht="14.5" x14ac:dyDescent="0.35">
      <c r="A592" s="164"/>
      <c r="B592" s="164"/>
      <c r="C592" s="164"/>
      <c r="D592" s="164"/>
      <c r="E592" s="164"/>
      <c r="F592" s="164"/>
      <c r="G592" s="164"/>
      <c r="H592" s="164"/>
      <c r="I592" s="164"/>
      <c r="J592" s="164"/>
      <c r="K592" s="164"/>
      <c r="L592" s="164"/>
      <c r="M592" s="164"/>
      <c r="N592" s="164"/>
      <c r="O592" s="164"/>
      <c r="P592" s="164"/>
      <c r="Q592" s="164"/>
      <c r="R592" s="164"/>
      <c r="S592" s="164"/>
      <c r="T592" s="164"/>
    </row>
    <row r="593" spans="1:20" ht="14.5" x14ac:dyDescent="0.35">
      <c r="A593" s="164"/>
      <c r="B593" s="164"/>
      <c r="C593" s="164"/>
      <c r="D593" s="164"/>
      <c r="E593" s="164"/>
      <c r="F593" s="164"/>
      <c r="G593" s="164"/>
      <c r="H593" s="164"/>
      <c r="I593" s="164"/>
      <c r="J593" s="164"/>
      <c r="K593" s="164"/>
      <c r="L593" s="164"/>
      <c r="M593" s="164"/>
      <c r="N593" s="164"/>
      <c r="O593" s="164"/>
      <c r="P593" s="164"/>
      <c r="Q593" s="164"/>
      <c r="R593" s="164"/>
      <c r="S593" s="164"/>
      <c r="T593" s="164"/>
    </row>
    <row r="594" spans="1:20" ht="14.5" x14ac:dyDescent="0.35">
      <c r="A594" s="164"/>
      <c r="B594" s="164"/>
      <c r="C594" s="164"/>
      <c r="D594" s="164"/>
      <c r="E594" s="164"/>
      <c r="F594" s="164"/>
      <c r="G594" s="164"/>
      <c r="H594" s="164"/>
      <c r="I594" s="164"/>
      <c r="J594" s="164"/>
      <c r="K594" s="164"/>
      <c r="L594" s="164"/>
      <c r="M594" s="164"/>
      <c r="N594" s="164"/>
      <c r="O594" s="164"/>
      <c r="P594" s="164"/>
      <c r="Q594" s="164"/>
      <c r="R594" s="164"/>
      <c r="S594" s="164"/>
      <c r="T594" s="164"/>
    </row>
    <row r="595" spans="1:20" ht="14.5" x14ac:dyDescent="0.35">
      <c r="A595" s="164"/>
      <c r="B595" s="164"/>
      <c r="C595" s="164"/>
      <c r="D595" s="164"/>
      <c r="E595" s="164"/>
      <c r="F595" s="164"/>
      <c r="G595" s="164"/>
      <c r="H595" s="164"/>
      <c r="I595" s="164"/>
      <c r="J595" s="164"/>
      <c r="K595" s="164"/>
      <c r="L595" s="164"/>
      <c r="M595" s="164"/>
      <c r="N595" s="164"/>
      <c r="O595" s="164"/>
      <c r="P595" s="164"/>
      <c r="Q595" s="164"/>
      <c r="R595" s="164"/>
      <c r="S595" s="164"/>
      <c r="T595" s="164"/>
    </row>
    <row r="596" spans="1:20" ht="14.5" x14ac:dyDescent="0.35">
      <c r="A596" s="164"/>
      <c r="B596" s="164"/>
      <c r="C596" s="164"/>
      <c r="D596" s="164"/>
      <c r="E596" s="164"/>
      <c r="F596" s="164"/>
      <c r="G596" s="164"/>
      <c r="H596" s="164"/>
      <c r="I596" s="164"/>
      <c r="J596" s="164"/>
      <c r="K596" s="164"/>
      <c r="L596" s="164"/>
      <c r="M596" s="164"/>
      <c r="N596" s="164"/>
      <c r="O596" s="164"/>
      <c r="P596" s="164"/>
      <c r="Q596" s="164"/>
      <c r="R596" s="164"/>
      <c r="S596" s="164"/>
      <c r="T596" s="164"/>
    </row>
    <row r="597" spans="1:20" ht="14.5" x14ac:dyDescent="0.35">
      <c r="A597" s="164"/>
      <c r="B597" s="164"/>
      <c r="C597" s="164"/>
      <c r="D597" s="164"/>
      <c r="E597" s="164"/>
      <c r="F597" s="164"/>
      <c r="G597" s="164"/>
      <c r="H597" s="164"/>
      <c r="I597" s="164"/>
      <c r="J597" s="164"/>
      <c r="K597" s="164"/>
      <c r="L597" s="164"/>
      <c r="M597" s="164"/>
      <c r="N597" s="164"/>
      <c r="O597" s="164"/>
      <c r="P597" s="164"/>
      <c r="Q597" s="164"/>
      <c r="R597" s="164"/>
      <c r="S597" s="164"/>
      <c r="T597" s="164"/>
    </row>
    <row r="598" spans="1:20" ht="14.5" x14ac:dyDescent="0.35">
      <c r="A598" s="164"/>
      <c r="B598" s="164"/>
      <c r="C598" s="164"/>
      <c r="D598" s="164"/>
      <c r="E598" s="164"/>
      <c r="F598" s="164"/>
      <c r="G598" s="164"/>
      <c r="H598" s="164"/>
      <c r="I598" s="164"/>
      <c r="J598" s="164"/>
      <c r="K598" s="164"/>
      <c r="L598" s="164"/>
      <c r="M598" s="164"/>
      <c r="N598" s="164"/>
      <c r="O598" s="164"/>
      <c r="P598" s="164"/>
      <c r="Q598" s="164"/>
      <c r="R598" s="164"/>
      <c r="S598" s="164"/>
      <c r="T598" s="164"/>
    </row>
    <row r="599" spans="1:20" ht="14.5" x14ac:dyDescent="0.35">
      <c r="A599" s="164"/>
      <c r="B599" s="164"/>
      <c r="C599" s="164"/>
      <c r="D599" s="164"/>
      <c r="E599" s="164"/>
      <c r="F599" s="164"/>
      <c r="G599" s="164"/>
      <c r="H599" s="164"/>
      <c r="I599" s="164"/>
      <c r="J599" s="164"/>
      <c r="K599" s="164"/>
      <c r="L599" s="164"/>
      <c r="M599" s="164"/>
      <c r="N599" s="164"/>
      <c r="O599" s="164"/>
      <c r="P599" s="164"/>
      <c r="Q599" s="164"/>
      <c r="R599" s="164"/>
      <c r="S599" s="164"/>
      <c r="T599" s="164"/>
    </row>
    <row r="600" spans="1:20" ht="14.5" x14ac:dyDescent="0.35">
      <c r="A600" s="164"/>
      <c r="B600" s="164"/>
      <c r="C600" s="164"/>
      <c r="D600" s="164"/>
      <c r="E600" s="164"/>
      <c r="F600" s="164"/>
      <c r="G600" s="164"/>
      <c r="H600" s="164"/>
      <c r="I600" s="164"/>
      <c r="J600" s="164"/>
      <c r="K600" s="164"/>
      <c r="L600" s="164"/>
      <c r="M600" s="164"/>
      <c r="N600" s="164"/>
      <c r="O600" s="164"/>
      <c r="P600" s="164"/>
      <c r="Q600" s="164"/>
      <c r="R600" s="164"/>
      <c r="S600" s="164"/>
      <c r="T600" s="164"/>
    </row>
    <row r="601" spans="1:20" ht="14.5" x14ac:dyDescent="0.35">
      <c r="A601" s="164"/>
      <c r="B601" s="164"/>
      <c r="C601" s="164"/>
      <c r="D601" s="164"/>
      <c r="E601" s="164"/>
      <c r="F601" s="164"/>
      <c r="G601" s="164"/>
      <c r="H601" s="164"/>
      <c r="I601" s="164"/>
      <c r="J601" s="164"/>
      <c r="K601" s="164"/>
      <c r="L601" s="164"/>
      <c r="M601" s="164"/>
      <c r="N601" s="164"/>
      <c r="O601" s="164"/>
      <c r="P601" s="164"/>
      <c r="Q601" s="164"/>
      <c r="R601" s="164"/>
      <c r="S601" s="164"/>
      <c r="T601" s="164"/>
    </row>
    <row r="602" spans="1:20" ht="14.5" x14ac:dyDescent="0.35">
      <c r="A602" s="164"/>
      <c r="B602" s="164"/>
      <c r="C602" s="164"/>
      <c r="D602" s="164"/>
      <c r="E602" s="164"/>
      <c r="F602" s="164"/>
      <c r="G602" s="164"/>
      <c r="H602" s="164"/>
      <c r="I602" s="164"/>
      <c r="J602" s="164"/>
      <c r="K602" s="164"/>
      <c r="L602" s="164"/>
      <c r="M602" s="164"/>
      <c r="N602" s="164"/>
      <c r="O602" s="164"/>
      <c r="P602" s="164"/>
      <c r="Q602" s="164"/>
      <c r="R602" s="164"/>
      <c r="S602" s="164"/>
      <c r="T602" s="164"/>
    </row>
    <row r="603" spans="1:20" ht="14.5" x14ac:dyDescent="0.35">
      <c r="A603" s="164"/>
      <c r="B603" s="164"/>
      <c r="C603" s="164"/>
      <c r="D603" s="164"/>
      <c r="E603" s="164"/>
      <c r="F603" s="164"/>
      <c r="G603" s="164"/>
      <c r="H603" s="164"/>
      <c r="I603" s="164"/>
      <c r="J603" s="164"/>
      <c r="K603" s="164"/>
      <c r="L603" s="164"/>
      <c r="M603" s="164"/>
      <c r="N603" s="164"/>
      <c r="O603" s="164"/>
      <c r="P603" s="164"/>
      <c r="Q603" s="164"/>
      <c r="R603" s="164"/>
      <c r="S603" s="164"/>
      <c r="T603" s="164"/>
    </row>
    <row r="604" spans="1:20" ht="14.5" x14ac:dyDescent="0.35">
      <c r="A604" s="164"/>
      <c r="B604" s="164"/>
      <c r="C604" s="164"/>
      <c r="D604" s="164"/>
      <c r="E604" s="164"/>
      <c r="F604" s="164"/>
      <c r="G604" s="164"/>
      <c r="H604" s="164"/>
      <c r="I604" s="164"/>
      <c r="J604" s="164"/>
      <c r="K604" s="164"/>
      <c r="L604" s="164"/>
      <c r="M604" s="164"/>
      <c r="N604" s="164"/>
      <c r="O604" s="164"/>
      <c r="P604" s="164"/>
      <c r="Q604" s="164"/>
      <c r="R604" s="164"/>
      <c r="S604" s="164"/>
      <c r="T604" s="164"/>
    </row>
    <row r="605" spans="1:20" ht="14.5" x14ac:dyDescent="0.35">
      <c r="A605" s="164"/>
      <c r="B605" s="164"/>
      <c r="C605" s="164"/>
      <c r="D605" s="164"/>
      <c r="E605" s="164"/>
      <c r="F605" s="164"/>
      <c r="G605" s="164"/>
      <c r="H605" s="164"/>
      <c r="I605" s="164"/>
      <c r="J605" s="164"/>
      <c r="K605" s="164"/>
      <c r="L605" s="164"/>
      <c r="M605" s="164"/>
      <c r="N605" s="164"/>
      <c r="O605" s="164"/>
      <c r="P605" s="164"/>
      <c r="Q605" s="164"/>
      <c r="R605" s="164"/>
      <c r="S605" s="164"/>
      <c r="T605" s="164"/>
    </row>
    <row r="606" spans="1:20" ht="14.5" x14ac:dyDescent="0.35">
      <c r="A606" s="164"/>
      <c r="B606" s="164"/>
      <c r="C606" s="164"/>
      <c r="D606" s="164"/>
      <c r="E606" s="164"/>
      <c r="F606" s="164"/>
      <c r="G606" s="164"/>
      <c r="H606" s="164"/>
      <c r="I606" s="164"/>
      <c r="J606" s="164"/>
      <c r="K606" s="164"/>
      <c r="L606" s="164"/>
      <c r="M606" s="164"/>
      <c r="N606" s="164"/>
      <c r="O606" s="164"/>
      <c r="P606" s="164"/>
      <c r="Q606" s="164"/>
      <c r="R606" s="164"/>
      <c r="S606" s="164"/>
      <c r="T606" s="164"/>
    </row>
    <row r="607" spans="1:20" ht="14.5" x14ac:dyDescent="0.35">
      <c r="A607" s="164"/>
      <c r="B607" s="164"/>
      <c r="C607" s="164"/>
      <c r="D607" s="164"/>
      <c r="E607" s="164"/>
      <c r="F607" s="164"/>
      <c r="G607" s="164"/>
      <c r="H607" s="164"/>
      <c r="I607" s="164"/>
      <c r="J607" s="164"/>
      <c r="K607" s="164"/>
      <c r="L607" s="164"/>
      <c r="M607" s="164"/>
      <c r="N607" s="164"/>
      <c r="O607" s="164"/>
      <c r="P607" s="164"/>
      <c r="Q607" s="164"/>
      <c r="R607" s="164"/>
      <c r="S607" s="164"/>
      <c r="T607" s="164"/>
    </row>
    <row r="608" spans="1:20" ht="14.5" x14ac:dyDescent="0.35">
      <c r="A608" s="164"/>
      <c r="B608" s="164"/>
      <c r="C608" s="164"/>
      <c r="D608" s="164"/>
      <c r="E608" s="164"/>
      <c r="F608" s="164"/>
      <c r="G608" s="164"/>
      <c r="H608" s="164"/>
      <c r="I608" s="164"/>
      <c r="J608" s="164"/>
      <c r="K608" s="164"/>
      <c r="L608" s="164"/>
      <c r="M608" s="164"/>
      <c r="N608" s="164"/>
      <c r="O608" s="164"/>
      <c r="P608" s="164"/>
      <c r="Q608" s="164"/>
      <c r="R608" s="164"/>
      <c r="S608" s="164"/>
      <c r="T608" s="164"/>
    </row>
    <row r="609" spans="1:20" ht="14.5" x14ac:dyDescent="0.35">
      <c r="A609" s="164"/>
      <c r="B609" s="164"/>
      <c r="C609" s="164"/>
      <c r="D609" s="164"/>
      <c r="E609" s="164"/>
      <c r="F609" s="164"/>
      <c r="G609" s="164"/>
      <c r="H609" s="164"/>
      <c r="I609" s="164"/>
      <c r="J609" s="164"/>
      <c r="K609" s="164"/>
      <c r="L609" s="164"/>
      <c r="M609" s="164"/>
      <c r="N609" s="164"/>
      <c r="O609" s="164"/>
      <c r="P609" s="164"/>
      <c r="Q609" s="164"/>
      <c r="R609" s="164"/>
      <c r="S609" s="164"/>
      <c r="T609" s="164"/>
    </row>
    <row r="610" spans="1:20" ht="14.5" x14ac:dyDescent="0.35">
      <c r="A610" s="164"/>
      <c r="B610" s="164"/>
      <c r="C610" s="164"/>
      <c r="D610" s="164"/>
      <c r="E610" s="164"/>
      <c r="F610" s="164"/>
      <c r="G610" s="164"/>
      <c r="H610" s="164"/>
      <c r="I610" s="164"/>
      <c r="J610" s="164"/>
      <c r="K610" s="164"/>
      <c r="L610" s="164"/>
      <c r="M610" s="164"/>
      <c r="N610" s="164"/>
      <c r="O610" s="164"/>
      <c r="P610" s="164"/>
      <c r="Q610" s="164"/>
      <c r="R610" s="164"/>
      <c r="S610" s="164"/>
      <c r="T610" s="164"/>
    </row>
    <row r="611" spans="1:20" ht="14.5" x14ac:dyDescent="0.35">
      <c r="A611" s="164"/>
      <c r="B611" s="164"/>
      <c r="C611" s="164"/>
      <c r="D611" s="164"/>
      <c r="E611" s="164"/>
      <c r="F611" s="164"/>
      <c r="G611" s="164"/>
      <c r="H611" s="164"/>
      <c r="I611" s="164"/>
      <c r="J611" s="164"/>
      <c r="K611" s="164"/>
      <c r="L611" s="164"/>
      <c r="M611" s="164"/>
      <c r="N611" s="164"/>
      <c r="O611" s="164"/>
      <c r="P611" s="164"/>
      <c r="Q611" s="164"/>
      <c r="R611" s="164"/>
      <c r="S611" s="164"/>
      <c r="T611" s="164"/>
    </row>
    <row r="612" spans="1:20" ht="14.5" x14ac:dyDescent="0.35">
      <c r="A612" s="164"/>
      <c r="B612" s="164"/>
      <c r="C612" s="164"/>
      <c r="D612" s="164"/>
      <c r="E612" s="164"/>
      <c r="F612" s="164"/>
      <c r="G612" s="164"/>
      <c r="H612" s="164"/>
      <c r="I612" s="164"/>
      <c r="J612" s="164"/>
      <c r="K612" s="164"/>
      <c r="L612" s="164"/>
      <c r="M612" s="164"/>
      <c r="N612" s="164"/>
      <c r="O612" s="164"/>
      <c r="P612" s="164"/>
      <c r="Q612" s="164"/>
      <c r="R612" s="164"/>
      <c r="S612" s="164"/>
      <c r="T612" s="164"/>
    </row>
    <row r="613" spans="1:20" ht="14.5" x14ac:dyDescent="0.35">
      <c r="A613" s="164"/>
      <c r="B613" s="164"/>
      <c r="C613" s="164"/>
      <c r="D613" s="164"/>
      <c r="E613" s="164"/>
      <c r="F613" s="164"/>
      <c r="G613" s="164"/>
      <c r="H613" s="164"/>
      <c r="I613" s="164"/>
      <c r="J613" s="164"/>
      <c r="K613" s="164"/>
      <c r="L613" s="164"/>
      <c r="M613" s="164"/>
      <c r="N613" s="164"/>
      <c r="O613" s="164"/>
      <c r="P613" s="164"/>
      <c r="Q613" s="164"/>
      <c r="R613" s="164"/>
      <c r="S613" s="164"/>
      <c r="T613" s="164"/>
    </row>
    <row r="614" spans="1:20" ht="14.5" x14ac:dyDescent="0.35">
      <c r="A614" s="164"/>
      <c r="B614" s="164"/>
      <c r="C614" s="164"/>
      <c r="D614" s="164"/>
      <c r="E614" s="164"/>
      <c r="F614" s="164"/>
      <c r="G614" s="164"/>
      <c r="H614" s="164"/>
      <c r="I614" s="164"/>
      <c r="J614" s="164"/>
      <c r="K614" s="164"/>
      <c r="L614" s="164"/>
      <c r="M614" s="164"/>
      <c r="N614" s="164"/>
      <c r="O614" s="164"/>
      <c r="P614" s="164"/>
      <c r="Q614" s="164"/>
      <c r="R614" s="164"/>
      <c r="S614" s="164"/>
      <c r="T614" s="164"/>
    </row>
    <row r="615" spans="1:20" ht="14.5" x14ac:dyDescent="0.35">
      <c r="A615" s="164"/>
      <c r="B615" s="164"/>
      <c r="C615" s="164"/>
      <c r="D615" s="164"/>
      <c r="E615" s="164"/>
      <c r="F615" s="164"/>
      <c r="G615" s="164"/>
      <c r="H615" s="164"/>
      <c r="I615" s="164"/>
      <c r="J615" s="164"/>
      <c r="K615" s="164"/>
      <c r="L615" s="164"/>
      <c r="M615" s="164"/>
      <c r="N615" s="164"/>
      <c r="O615" s="164"/>
      <c r="P615" s="164"/>
      <c r="Q615" s="164"/>
      <c r="R615" s="164"/>
      <c r="S615" s="164"/>
      <c r="T615" s="164"/>
    </row>
    <row r="616" spans="1:20" ht="14.5" x14ac:dyDescent="0.35">
      <c r="A616" s="164"/>
      <c r="B616" s="164"/>
      <c r="C616" s="164"/>
      <c r="D616" s="164"/>
      <c r="E616" s="164"/>
      <c r="F616" s="164"/>
      <c r="G616" s="164"/>
      <c r="H616" s="164"/>
      <c r="I616" s="164"/>
      <c r="J616" s="164"/>
      <c r="K616" s="164"/>
      <c r="L616" s="164"/>
      <c r="M616" s="164"/>
      <c r="N616" s="164"/>
      <c r="O616" s="164"/>
      <c r="P616" s="164"/>
      <c r="Q616" s="164"/>
      <c r="R616" s="164"/>
      <c r="S616" s="164"/>
      <c r="T616" s="164"/>
    </row>
    <row r="617" spans="1:20" ht="14.5" x14ac:dyDescent="0.35">
      <c r="A617" s="164"/>
      <c r="B617" s="164"/>
      <c r="C617" s="164"/>
      <c r="D617" s="164"/>
      <c r="E617" s="164"/>
      <c r="F617" s="164"/>
      <c r="G617" s="164"/>
      <c r="H617" s="164"/>
      <c r="I617" s="164"/>
      <c r="J617" s="164"/>
      <c r="K617" s="164"/>
      <c r="L617" s="164"/>
      <c r="M617" s="164"/>
      <c r="N617" s="164"/>
      <c r="O617" s="164"/>
      <c r="P617" s="164"/>
      <c r="Q617" s="164"/>
      <c r="R617" s="164"/>
      <c r="S617" s="164"/>
      <c r="T617" s="164"/>
    </row>
    <row r="618" spans="1:20" ht="14.5" x14ac:dyDescent="0.35">
      <c r="A618" s="164"/>
      <c r="B618" s="164"/>
      <c r="C618" s="164"/>
      <c r="D618" s="164"/>
      <c r="E618" s="164"/>
      <c r="F618" s="164"/>
      <c r="G618" s="164"/>
      <c r="H618" s="164"/>
      <c r="I618" s="164"/>
      <c r="J618" s="164"/>
      <c r="K618" s="164"/>
      <c r="L618" s="164"/>
      <c r="M618" s="164"/>
      <c r="N618" s="164"/>
      <c r="O618" s="164"/>
      <c r="P618" s="164"/>
      <c r="Q618" s="164"/>
      <c r="R618" s="164"/>
      <c r="S618" s="164"/>
      <c r="T618" s="164"/>
    </row>
    <row r="619" spans="1:20" ht="14.5" x14ac:dyDescent="0.35">
      <c r="A619" s="164"/>
      <c r="B619" s="164"/>
      <c r="C619" s="164"/>
      <c r="D619" s="164"/>
      <c r="E619" s="164"/>
      <c r="F619" s="164"/>
      <c r="G619" s="164"/>
      <c r="H619" s="164"/>
      <c r="I619" s="164"/>
      <c r="J619" s="164"/>
      <c r="K619" s="164"/>
      <c r="L619" s="164"/>
      <c r="M619" s="164"/>
      <c r="N619" s="164"/>
      <c r="O619" s="164"/>
      <c r="P619" s="164"/>
      <c r="Q619" s="164"/>
      <c r="R619" s="164"/>
      <c r="S619" s="164"/>
      <c r="T619" s="164"/>
    </row>
    <row r="620" spans="1:20" ht="14.5" x14ac:dyDescent="0.35">
      <c r="A620" s="164"/>
      <c r="B620" s="164"/>
      <c r="C620" s="164"/>
      <c r="D620" s="164"/>
      <c r="E620" s="164"/>
      <c r="F620" s="164"/>
      <c r="G620" s="164"/>
      <c r="H620" s="164"/>
      <c r="I620" s="164"/>
      <c r="J620" s="164"/>
      <c r="K620" s="164"/>
      <c r="L620" s="164"/>
      <c r="M620" s="164"/>
      <c r="N620" s="164"/>
      <c r="O620" s="164"/>
      <c r="P620" s="164"/>
      <c r="Q620" s="164"/>
      <c r="R620" s="164"/>
      <c r="S620" s="164"/>
      <c r="T620" s="164"/>
    </row>
    <row r="621" spans="1:20" ht="14.5" x14ac:dyDescent="0.35">
      <c r="A621" s="164"/>
      <c r="B621" s="164"/>
      <c r="C621" s="164"/>
      <c r="D621" s="164"/>
      <c r="E621" s="164"/>
      <c r="F621" s="164"/>
      <c r="G621" s="164"/>
      <c r="H621" s="164"/>
      <c r="I621" s="164"/>
      <c r="J621" s="164"/>
      <c r="K621" s="164"/>
      <c r="L621" s="164"/>
      <c r="M621" s="164"/>
      <c r="N621" s="164"/>
      <c r="O621" s="164"/>
      <c r="P621" s="164"/>
      <c r="Q621" s="164"/>
      <c r="R621" s="164"/>
      <c r="S621" s="164"/>
      <c r="T621" s="164"/>
    </row>
    <row r="622" spans="1:20" ht="14.5" x14ac:dyDescent="0.35">
      <c r="A622" s="164"/>
      <c r="B622" s="164"/>
      <c r="C622" s="164"/>
      <c r="D622" s="164"/>
      <c r="E622" s="164"/>
      <c r="F622" s="164"/>
      <c r="G622" s="164"/>
      <c r="H622" s="164"/>
      <c r="I622" s="164"/>
      <c r="J622" s="164"/>
      <c r="K622" s="164"/>
      <c r="L622" s="164"/>
      <c r="M622" s="164"/>
      <c r="N622" s="164"/>
      <c r="O622" s="164"/>
      <c r="P622" s="164"/>
      <c r="Q622" s="164"/>
      <c r="R622" s="164"/>
      <c r="S622" s="164"/>
      <c r="T622" s="164"/>
    </row>
    <row r="623" spans="1:20" ht="14.5" x14ac:dyDescent="0.35">
      <c r="A623" s="164"/>
      <c r="B623" s="164"/>
      <c r="C623" s="164"/>
      <c r="D623" s="164"/>
      <c r="E623" s="164"/>
      <c r="F623" s="164"/>
      <c r="G623" s="164"/>
      <c r="H623" s="164"/>
      <c r="I623" s="164"/>
      <c r="J623" s="164"/>
      <c r="K623" s="164"/>
      <c r="L623" s="164"/>
      <c r="M623" s="164"/>
      <c r="N623" s="164"/>
      <c r="O623" s="164"/>
      <c r="P623" s="164"/>
      <c r="Q623" s="164"/>
      <c r="R623" s="164"/>
      <c r="S623" s="164"/>
      <c r="T623" s="164"/>
    </row>
    <row r="624" spans="1:20" ht="14.5" x14ac:dyDescent="0.35">
      <c r="A624" s="164"/>
      <c r="B624" s="164"/>
      <c r="C624" s="164"/>
      <c r="D624" s="164"/>
      <c r="E624" s="164"/>
      <c r="F624" s="164"/>
      <c r="G624" s="164"/>
      <c r="H624" s="164"/>
      <c r="I624" s="164"/>
      <c r="J624" s="164"/>
      <c r="K624" s="164"/>
      <c r="L624" s="164"/>
      <c r="M624" s="164"/>
      <c r="N624" s="164"/>
      <c r="O624" s="164"/>
      <c r="P624" s="164"/>
      <c r="Q624" s="164"/>
      <c r="R624" s="164"/>
      <c r="S624" s="164"/>
      <c r="T624" s="164"/>
    </row>
    <row r="625" spans="1:20" ht="14.5" x14ac:dyDescent="0.35">
      <c r="A625" s="164"/>
      <c r="B625" s="164"/>
      <c r="C625" s="164"/>
      <c r="D625" s="164"/>
      <c r="E625" s="164"/>
      <c r="F625" s="164"/>
      <c r="G625" s="164"/>
      <c r="H625" s="164"/>
      <c r="I625" s="164"/>
      <c r="J625" s="164"/>
      <c r="K625" s="164"/>
      <c r="L625" s="164"/>
      <c r="M625" s="164"/>
      <c r="N625" s="164"/>
      <c r="O625" s="164"/>
      <c r="P625" s="164"/>
      <c r="Q625" s="164"/>
      <c r="R625" s="164"/>
      <c r="S625" s="164"/>
      <c r="T625" s="164"/>
    </row>
    <row r="626" spans="1:20" ht="14.5" x14ac:dyDescent="0.35">
      <c r="A626" s="164"/>
      <c r="B626" s="164"/>
      <c r="C626" s="164"/>
      <c r="D626" s="164"/>
      <c r="E626" s="164"/>
      <c r="F626" s="164"/>
      <c r="G626" s="164"/>
      <c r="H626" s="164"/>
      <c r="I626" s="164"/>
      <c r="J626" s="164"/>
      <c r="K626" s="164"/>
      <c r="L626" s="164"/>
      <c r="M626" s="164"/>
      <c r="N626" s="164"/>
      <c r="O626" s="164"/>
      <c r="P626" s="164"/>
      <c r="Q626" s="164"/>
      <c r="R626" s="164"/>
      <c r="S626" s="164"/>
      <c r="T626" s="164"/>
    </row>
    <row r="627" spans="1:20" ht="14.5" x14ac:dyDescent="0.35">
      <c r="A627" s="164"/>
      <c r="B627" s="164"/>
      <c r="C627" s="164"/>
      <c r="D627" s="164"/>
      <c r="E627" s="164"/>
      <c r="F627" s="164"/>
      <c r="G627" s="164"/>
      <c r="H627" s="164"/>
      <c r="I627" s="164"/>
      <c r="J627" s="164"/>
      <c r="K627" s="164"/>
      <c r="L627" s="164"/>
      <c r="M627" s="164"/>
      <c r="N627" s="164"/>
      <c r="O627" s="164"/>
      <c r="P627" s="164"/>
      <c r="Q627" s="164"/>
      <c r="R627" s="164"/>
      <c r="S627" s="164"/>
      <c r="T627" s="164"/>
    </row>
    <row r="628" spans="1:20" ht="14.5" x14ac:dyDescent="0.35">
      <c r="A628" s="164"/>
      <c r="B628" s="164"/>
      <c r="C628" s="164"/>
      <c r="D628" s="164"/>
      <c r="E628" s="164"/>
      <c r="F628" s="164"/>
      <c r="G628" s="164"/>
      <c r="H628" s="164"/>
      <c r="I628" s="164"/>
      <c r="J628" s="164"/>
      <c r="K628" s="164"/>
      <c r="L628" s="164"/>
      <c r="M628" s="164"/>
      <c r="N628" s="164"/>
      <c r="O628" s="164"/>
      <c r="P628" s="164"/>
      <c r="Q628" s="164"/>
      <c r="R628" s="164"/>
      <c r="S628" s="164"/>
      <c r="T628" s="164"/>
    </row>
    <row r="629" spans="1:20" ht="14.5" x14ac:dyDescent="0.35">
      <c r="A629" s="164"/>
      <c r="B629" s="164"/>
      <c r="C629" s="164"/>
      <c r="D629" s="164"/>
      <c r="E629" s="164"/>
      <c r="F629" s="164"/>
      <c r="G629" s="164"/>
      <c r="H629" s="164"/>
      <c r="I629" s="164"/>
      <c r="J629" s="164"/>
      <c r="K629" s="164"/>
      <c r="L629" s="164"/>
      <c r="M629" s="164"/>
      <c r="N629" s="164"/>
      <c r="O629" s="164"/>
      <c r="P629" s="164"/>
      <c r="Q629" s="164"/>
      <c r="R629" s="164"/>
      <c r="S629" s="164"/>
      <c r="T629" s="164"/>
    </row>
    <row r="630" spans="1:20" ht="14.5" x14ac:dyDescent="0.35">
      <c r="A630" s="164"/>
      <c r="B630" s="164"/>
      <c r="C630" s="164"/>
      <c r="D630" s="164"/>
      <c r="E630" s="164"/>
      <c r="F630" s="164"/>
      <c r="G630" s="164"/>
      <c r="H630" s="164"/>
      <c r="I630" s="164"/>
      <c r="J630" s="164"/>
      <c r="K630" s="164"/>
      <c r="L630" s="164"/>
      <c r="M630" s="164"/>
      <c r="N630" s="164"/>
      <c r="O630" s="164"/>
      <c r="P630" s="164"/>
      <c r="Q630" s="164"/>
      <c r="R630" s="164"/>
      <c r="S630" s="164"/>
      <c r="T630" s="164"/>
    </row>
    <row r="631" spans="1:20" ht="14.5" x14ac:dyDescent="0.35">
      <c r="A631" s="164"/>
      <c r="B631" s="164"/>
      <c r="C631" s="164"/>
      <c r="D631" s="164"/>
      <c r="E631" s="164"/>
      <c r="F631" s="164"/>
      <c r="G631" s="164"/>
      <c r="H631" s="164"/>
      <c r="I631" s="164"/>
      <c r="J631" s="164"/>
      <c r="K631" s="164"/>
      <c r="L631" s="164"/>
      <c r="M631" s="164"/>
      <c r="N631" s="164"/>
      <c r="O631" s="164"/>
      <c r="P631" s="164"/>
      <c r="Q631" s="164"/>
      <c r="R631" s="164"/>
      <c r="S631" s="164"/>
      <c r="T631" s="164"/>
    </row>
    <row r="632" spans="1:20" ht="14.5" x14ac:dyDescent="0.35">
      <c r="A632" s="164"/>
      <c r="B632" s="164"/>
      <c r="C632" s="164"/>
      <c r="D632" s="164"/>
      <c r="E632" s="164"/>
      <c r="F632" s="164"/>
      <c r="G632" s="164"/>
      <c r="H632" s="164"/>
      <c r="I632" s="164"/>
      <c r="J632" s="164"/>
      <c r="K632" s="164"/>
      <c r="L632" s="164"/>
      <c r="M632" s="164"/>
      <c r="N632" s="164"/>
      <c r="O632" s="164"/>
      <c r="P632" s="164"/>
      <c r="Q632" s="164"/>
      <c r="R632" s="164"/>
      <c r="S632" s="164"/>
      <c r="T632" s="164"/>
    </row>
    <row r="633" spans="1:20" ht="14.5" x14ac:dyDescent="0.35">
      <c r="A633" s="164"/>
      <c r="B633" s="164"/>
      <c r="C633" s="164"/>
      <c r="D633" s="164"/>
      <c r="E633" s="164"/>
      <c r="F633" s="164"/>
      <c r="G633" s="164"/>
      <c r="H633" s="164"/>
      <c r="I633" s="164"/>
      <c r="J633" s="164"/>
      <c r="K633" s="164"/>
      <c r="L633" s="164"/>
      <c r="M633" s="164"/>
      <c r="N633" s="164"/>
      <c r="O633" s="164"/>
      <c r="P633" s="164"/>
      <c r="Q633" s="164"/>
      <c r="R633" s="164"/>
      <c r="S633" s="164"/>
      <c r="T633" s="164"/>
    </row>
    <row r="634" spans="1:20" ht="14.5" x14ac:dyDescent="0.35">
      <c r="A634" s="164"/>
      <c r="B634" s="164"/>
      <c r="C634" s="164"/>
      <c r="D634" s="164"/>
      <c r="E634" s="164"/>
      <c r="F634" s="164"/>
      <c r="G634" s="164"/>
      <c r="H634" s="164"/>
      <c r="I634" s="164"/>
      <c r="J634" s="164"/>
      <c r="K634" s="164"/>
      <c r="L634" s="164"/>
      <c r="M634" s="164"/>
      <c r="N634" s="164"/>
      <c r="O634" s="164"/>
      <c r="P634" s="164"/>
      <c r="Q634" s="164"/>
      <c r="R634" s="164"/>
      <c r="S634" s="164"/>
      <c r="T634" s="164"/>
    </row>
    <row r="635" spans="1:20" ht="14.5" x14ac:dyDescent="0.35">
      <c r="A635" s="164"/>
      <c r="B635" s="164"/>
      <c r="C635" s="164"/>
      <c r="D635" s="164"/>
      <c r="E635" s="164"/>
      <c r="F635" s="164"/>
      <c r="G635" s="164"/>
      <c r="H635" s="164"/>
      <c r="I635" s="164"/>
      <c r="J635" s="164"/>
      <c r="K635" s="164"/>
      <c r="L635" s="164"/>
      <c r="M635" s="164"/>
      <c r="N635" s="164"/>
      <c r="O635" s="164"/>
      <c r="P635" s="164"/>
      <c r="Q635" s="164"/>
      <c r="R635" s="164"/>
      <c r="S635" s="164"/>
      <c r="T635" s="164"/>
    </row>
    <row r="636" spans="1:20" ht="14.5" x14ac:dyDescent="0.35">
      <c r="A636" s="164"/>
      <c r="B636" s="164"/>
      <c r="C636" s="164"/>
      <c r="D636" s="164"/>
      <c r="E636" s="164"/>
      <c r="F636" s="164"/>
      <c r="G636" s="164"/>
      <c r="H636" s="164"/>
      <c r="I636" s="164"/>
      <c r="J636" s="164"/>
      <c r="K636" s="164"/>
      <c r="L636" s="164"/>
      <c r="M636" s="164"/>
      <c r="N636" s="164"/>
      <c r="O636" s="164"/>
      <c r="P636" s="164"/>
      <c r="Q636" s="164"/>
      <c r="R636" s="164"/>
      <c r="S636" s="164"/>
      <c r="T636" s="164"/>
    </row>
    <row r="637" spans="1:20" ht="14.5" x14ac:dyDescent="0.35">
      <c r="A637" s="164"/>
      <c r="B637" s="164"/>
      <c r="C637" s="164"/>
      <c r="D637" s="164"/>
      <c r="E637" s="164"/>
      <c r="F637" s="164"/>
      <c r="G637" s="164"/>
      <c r="H637" s="164"/>
      <c r="I637" s="164"/>
      <c r="J637" s="164"/>
      <c r="K637" s="164"/>
      <c r="L637" s="164"/>
      <c r="M637" s="164"/>
      <c r="N637" s="164"/>
      <c r="O637" s="164"/>
      <c r="P637" s="164"/>
      <c r="Q637" s="164"/>
      <c r="R637" s="164"/>
      <c r="S637" s="164"/>
      <c r="T637" s="164"/>
    </row>
    <row r="638" spans="1:20" ht="14.5" x14ac:dyDescent="0.35">
      <c r="A638" s="164"/>
      <c r="B638" s="164"/>
      <c r="C638" s="164"/>
      <c r="D638" s="164"/>
      <c r="E638" s="164"/>
      <c r="F638" s="164"/>
      <c r="G638" s="164"/>
      <c r="H638" s="164"/>
      <c r="I638" s="164"/>
      <c r="J638" s="164"/>
      <c r="K638" s="164"/>
      <c r="L638" s="164"/>
      <c r="M638" s="164"/>
      <c r="N638" s="164"/>
      <c r="O638" s="164"/>
      <c r="P638" s="164"/>
      <c r="Q638" s="164"/>
      <c r="R638" s="164"/>
      <c r="S638" s="164"/>
      <c r="T638" s="164"/>
    </row>
    <row r="639" spans="1:20" ht="14.5" x14ac:dyDescent="0.35">
      <c r="A639" s="164"/>
      <c r="B639" s="164"/>
      <c r="C639" s="164"/>
      <c r="D639" s="164"/>
      <c r="E639" s="164"/>
      <c r="F639" s="164"/>
      <c r="G639" s="164"/>
      <c r="H639" s="164"/>
      <c r="I639" s="164"/>
      <c r="J639" s="164"/>
      <c r="K639" s="164"/>
      <c r="L639" s="164"/>
      <c r="M639" s="164"/>
      <c r="N639" s="164"/>
      <c r="O639" s="164"/>
      <c r="P639" s="164"/>
      <c r="Q639" s="164"/>
      <c r="R639" s="164"/>
      <c r="S639" s="164"/>
      <c r="T639" s="164"/>
    </row>
    <row r="640" spans="1:20" ht="14.5" x14ac:dyDescent="0.35">
      <c r="A640" s="164"/>
      <c r="B640" s="164"/>
      <c r="C640" s="164"/>
      <c r="D640" s="164"/>
      <c r="E640" s="164"/>
      <c r="F640" s="164"/>
      <c r="G640" s="164"/>
      <c r="H640" s="164"/>
      <c r="I640" s="164"/>
      <c r="J640" s="164"/>
      <c r="K640" s="164"/>
      <c r="L640" s="164"/>
      <c r="M640" s="164"/>
      <c r="N640" s="164"/>
      <c r="O640" s="164"/>
      <c r="P640" s="164"/>
      <c r="Q640" s="164"/>
      <c r="R640" s="164"/>
      <c r="S640" s="164"/>
      <c r="T640" s="164"/>
    </row>
    <row r="641" spans="1:20" ht="14.5" x14ac:dyDescent="0.35">
      <c r="A641" s="164"/>
      <c r="B641" s="164"/>
      <c r="C641" s="164"/>
      <c r="D641" s="164"/>
      <c r="E641" s="164"/>
      <c r="F641" s="164"/>
      <c r="G641" s="164"/>
      <c r="H641" s="164"/>
      <c r="I641" s="164"/>
      <c r="J641" s="164"/>
      <c r="K641" s="164"/>
      <c r="L641" s="164"/>
      <c r="M641" s="164"/>
      <c r="N641" s="164"/>
      <c r="O641" s="164"/>
      <c r="P641" s="164"/>
      <c r="Q641" s="164"/>
      <c r="R641" s="164"/>
      <c r="S641" s="164"/>
      <c r="T641" s="164"/>
    </row>
    <row r="642" spans="1:20" ht="14.5" x14ac:dyDescent="0.35">
      <c r="A642" s="164"/>
      <c r="B642" s="164"/>
      <c r="C642" s="164"/>
      <c r="D642" s="164"/>
      <c r="E642" s="164"/>
      <c r="F642" s="164"/>
      <c r="G642" s="164"/>
      <c r="H642" s="164"/>
      <c r="I642" s="164"/>
      <c r="J642" s="164"/>
      <c r="K642" s="164"/>
      <c r="L642" s="164"/>
      <c r="M642" s="164"/>
      <c r="N642" s="164"/>
      <c r="O642" s="164"/>
      <c r="P642" s="164"/>
      <c r="Q642" s="164"/>
      <c r="R642" s="164"/>
      <c r="S642" s="164"/>
      <c r="T642" s="164"/>
    </row>
    <row r="643" spans="1:20" ht="14.5" x14ac:dyDescent="0.35">
      <c r="A643" s="164"/>
      <c r="B643" s="164"/>
      <c r="C643" s="164"/>
      <c r="D643" s="164"/>
      <c r="E643" s="164"/>
      <c r="F643" s="164"/>
      <c r="G643" s="164"/>
      <c r="H643" s="164"/>
      <c r="I643" s="164"/>
      <c r="J643" s="164"/>
      <c r="K643" s="164"/>
      <c r="L643" s="164"/>
      <c r="M643" s="164"/>
      <c r="N643" s="164"/>
      <c r="O643" s="164"/>
      <c r="P643" s="164"/>
      <c r="Q643" s="164"/>
      <c r="R643" s="164"/>
      <c r="S643" s="164"/>
      <c r="T643" s="164"/>
    </row>
    <row r="644" spans="1:20" ht="14.5" x14ac:dyDescent="0.35">
      <c r="A644" s="164"/>
      <c r="B644" s="164"/>
      <c r="C644" s="164"/>
      <c r="D644" s="164"/>
      <c r="E644" s="164"/>
      <c r="F644" s="164"/>
      <c r="G644" s="164"/>
      <c r="H644" s="164"/>
      <c r="I644" s="164"/>
      <c r="J644" s="164"/>
      <c r="K644" s="164"/>
      <c r="L644" s="164"/>
      <c r="M644" s="164"/>
      <c r="N644" s="164"/>
      <c r="O644" s="164"/>
      <c r="P644" s="164"/>
      <c r="Q644" s="164"/>
      <c r="R644" s="164"/>
      <c r="S644" s="164"/>
      <c r="T644" s="164"/>
    </row>
    <row r="645" spans="1:20" ht="14.5" x14ac:dyDescent="0.35">
      <c r="A645" s="164"/>
      <c r="B645" s="164"/>
      <c r="C645" s="164"/>
      <c r="D645" s="164"/>
      <c r="E645" s="164"/>
      <c r="F645" s="164"/>
      <c r="G645" s="164"/>
      <c r="H645" s="164"/>
      <c r="I645" s="164"/>
      <c r="J645" s="164"/>
      <c r="K645" s="164"/>
      <c r="L645" s="164"/>
      <c r="M645" s="164"/>
      <c r="N645" s="164"/>
      <c r="O645" s="164"/>
      <c r="P645" s="164"/>
      <c r="Q645" s="164"/>
      <c r="R645" s="164"/>
      <c r="S645" s="164"/>
      <c r="T645" s="164"/>
    </row>
    <row r="646" spans="1:20" ht="14.5" x14ac:dyDescent="0.35">
      <c r="A646" s="164"/>
      <c r="B646" s="164"/>
      <c r="C646" s="164"/>
      <c r="D646" s="164"/>
      <c r="E646" s="164"/>
      <c r="F646" s="164"/>
      <c r="G646" s="164"/>
      <c r="H646" s="164"/>
      <c r="I646" s="164"/>
      <c r="J646" s="164"/>
      <c r="K646" s="164"/>
      <c r="L646" s="164"/>
      <c r="M646" s="164"/>
      <c r="N646" s="164"/>
      <c r="O646" s="164"/>
      <c r="P646" s="164"/>
      <c r="Q646" s="164"/>
      <c r="R646" s="164"/>
      <c r="S646" s="164"/>
      <c r="T646" s="164"/>
    </row>
    <row r="647" spans="1:20" ht="14.5" x14ac:dyDescent="0.35">
      <c r="A647" s="164"/>
      <c r="B647" s="164"/>
      <c r="C647" s="164"/>
      <c r="D647" s="164"/>
      <c r="E647" s="164"/>
      <c r="F647" s="164"/>
      <c r="G647" s="164"/>
      <c r="H647" s="164"/>
      <c r="I647" s="164"/>
      <c r="J647" s="164"/>
      <c r="K647" s="164"/>
      <c r="L647" s="164"/>
      <c r="M647" s="164"/>
      <c r="N647" s="164"/>
      <c r="O647" s="164"/>
      <c r="P647" s="164"/>
      <c r="Q647" s="164"/>
      <c r="R647" s="164"/>
      <c r="S647" s="164"/>
      <c r="T647" s="164"/>
    </row>
    <row r="648" spans="1:20" ht="14.5" x14ac:dyDescent="0.35">
      <c r="A648" s="164"/>
      <c r="B648" s="164"/>
      <c r="C648" s="164"/>
      <c r="D648" s="164"/>
      <c r="E648" s="164"/>
      <c r="F648" s="164"/>
      <c r="G648" s="164"/>
      <c r="H648" s="164"/>
      <c r="I648" s="164"/>
      <c r="J648" s="164"/>
      <c r="K648" s="164"/>
      <c r="L648" s="164"/>
      <c r="M648" s="164"/>
      <c r="N648" s="164"/>
      <c r="O648" s="164"/>
      <c r="P648" s="164"/>
      <c r="Q648" s="164"/>
      <c r="R648" s="164"/>
      <c r="S648" s="164"/>
      <c r="T648" s="164"/>
    </row>
    <row r="649" spans="1:20" ht="14.5" x14ac:dyDescent="0.35">
      <c r="A649" s="164"/>
      <c r="B649" s="164"/>
      <c r="C649" s="164"/>
      <c r="D649" s="164"/>
      <c r="E649" s="164"/>
      <c r="F649" s="164"/>
      <c r="G649" s="164"/>
      <c r="H649" s="164"/>
      <c r="I649" s="164"/>
      <c r="J649" s="164"/>
      <c r="K649" s="164"/>
      <c r="L649" s="164"/>
      <c r="M649" s="164"/>
      <c r="N649" s="164"/>
      <c r="O649" s="164"/>
      <c r="P649" s="164"/>
      <c r="Q649" s="164"/>
      <c r="R649" s="164"/>
      <c r="S649" s="164"/>
      <c r="T649" s="164"/>
    </row>
    <row r="650" spans="1:20" ht="14.5" x14ac:dyDescent="0.35">
      <c r="A650" s="164"/>
      <c r="B650" s="164"/>
      <c r="C650" s="164"/>
      <c r="D650" s="164"/>
      <c r="E650" s="164"/>
      <c r="F650" s="164"/>
      <c r="G650" s="164"/>
      <c r="H650" s="164"/>
      <c r="I650" s="164"/>
      <c r="J650" s="164"/>
      <c r="K650" s="164"/>
      <c r="L650" s="164"/>
      <c r="M650" s="164"/>
      <c r="N650" s="164"/>
      <c r="O650" s="164"/>
      <c r="P650" s="164"/>
      <c r="Q650" s="164"/>
      <c r="R650" s="164"/>
      <c r="S650" s="164"/>
      <c r="T650" s="164"/>
    </row>
    <row r="651" spans="1:20" ht="14.5" x14ac:dyDescent="0.35">
      <c r="A651" s="164"/>
      <c r="B651" s="164"/>
      <c r="C651" s="164"/>
      <c r="D651" s="164"/>
      <c r="E651" s="164"/>
      <c r="F651" s="164"/>
      <c r="G651" s="164"/>
      <c r="H651" s="164"/>
      <c r="I651" s="164"/>
      <c r="J651" s="164"/>
      <c r="K651" s="164"/>
      <c r="L651" s="164"/>
      <c r="M651" s="164"/>
      <c r="N651" s="164"/>
      <c r="O651" s="164"/>
      <c r="P651" s="164"/>
      <c r="Q651" s="164"/>
      <c r="R651" s="164"/>
      <c r="S651" s="164"/>
      <c r="T651" s="164"/>
    </row>
    <row r="652" spans="1:20" ht="14.5" x14ac:dyDescent="0.35">
      <c r="A652" s="164"/>
      <c r="B652" s="164"/>
      <c r="C652" s="164"/>
      <c r="D652" s="164"/>
      <c r="E652" s="164"/>
      <c r="F652" s="164"/>
      <c r="G652" s="164"/>
      <c r="H652" s="164"/>
      <c r="I652" s="164"/>
      <c r="J652" s="164"/>
      <c r="K652" s="164"/>
      <c r="L652" s="164"/>
      <c r="M652" s="164"/>
      <c r="N652" s="164"/>
      <c r="O652" s="164"/>
      <c r="P652" s="164"/>
      <c r="Q652" s="164"/>
      <c r="R652" s="164"/>
      <c r="S652" s="164"/>
      <c r="T652" s="164"/>
    </row>
    <row r="653" spans="1:20" ht="14.5" x14ac:dyDescent="0.35">
      <c r="A653" s="164"/>
      <c r="B653" s="164"/>
      <c r="C653" s="164"/>
      <c r="D653" s="164"/>
      <c r="E653" s="164"/>
      <c r="F653" s="164"/>
      <c r="G653" s="164"/>
      <c r="H653" s="164"/>
      <c r="I653" s="164"/>
      <c r="J653" s="164"/>
      <c r="K653" s="164"/>
      <c r="L653" s="164"/>
      <c r="M653" s="164"/>
      <c r="N653" s="164"/>
      <c r="O653" s="164"/>
      <c r="P653" s="164"/>
      <c r="Q653" s="164"/>
      <c r="R653" s="164"/>
      <c r="S653" s="164"/>
      <c r="T653" s="164"/>
    </row>
    <row r="654" spans="1:20" ht="14.5" x14ac:dyDescent="0.35">
      <c r="A654" s="164"/>
      <c r="B654" s="164"/>
      <c r="C654" s="164"/>
      <c r="D654" s="164"/>
      <c r="E654" s="164"/>
      <c r="F654" s="164"/>
      <c r="G654" s="164"/>
      <c r="H654" s="164"/>
      <c r="I654" s="164"/>
      <c r="J654" s="164"/>
      <c r="K654" s="164"/>
      <c r="L654" s="164"/>
      <c r="M654" s="164"/>
      <c r="N654" s="164"/>
      <c r="O654" s="164"/>
      <c r="P654" s="164"/>
      <c r="Q654" s="164"/>
      <c r="R654" s="164"/>
      <c r="S654" s="164"/>
      <c r="T654" s="164"/>
    </row>
    <row r="655" spans="1:20" ht="14.5" x14ac:dyDescent="0.35">
      <c r="A655" s="164"/>
      <c r="B655" s="164"/>
      <c r="C655" s="164"/>
      <c r="D655" s="164"/>
      <c r="E655" s="164"/>
      <c r="F655" s="164"/>
      <c r="G655" s="164"/>
      <c r="H655" s="164"/>
      <c r="I655" s="164"/>
      <c r="J655" s="164"/>
      <c r="K655" s="164"/>
      <c r="L655" s="164"/>
      <c r="M655" s="164"/>
      <c r="N655" s="164"/>
      <c r="O655" s="164"/>
      <c r="P655" s="164"/>
      <c r="Q655" s="164"/>
      <c r="R655" s="164"/>
      <c r="S655" s="164"/>
      <c r="T655" s="164"/>
    </row>
    <row r="656" spans="1:20" ht="14.5" x14ac:dyDescent="0.35">
      <c r="A656" s="164"/>
      <c r="B656" s="164"/>
      <c r="C656" s="164"/>
      <c r="D656" s="164"/>
      <c r="E656" s="164"/>
      <c r="F656" s="164"/>
      <c r="G656" s="164"/>
      <c r="H656" s="164"/>
      <c r="I656" s="164"/>
      <c r="J656" s="164"/>
      <c r="K656" s="164"/>
      <c r="L656" s="164"/>
      <c r="M656" s="164"/>
      <c r="N656" s="164"/>
      <c r="O656" s="164"/>
      <c r="P656" s="164"/>
      <c r="Q656" s="164"/>
      <c r="R656" s="164"/>
      <c r="S656" s="164"/>
      <c r="T656" s="164"/>
    </row>
    <row r="657" spans="1:20" ht="14.5" x14ac:dyDescent="0.35">
      <c r="A657" s="164"/>
      <c r="B657" s="164"/>
      <c r="C657" s="164"/>
      <c r="D657" s="164"/>
      <c r="E657" s="164"/>
      <c r="F657" s="164"/>
      <c r="G657" s="164"/>
      <c r="H657" s="164"/>
      <c r="I657" s="164"/>
      <c r="J657" s="164"/>
      <c r="K657" s="164"/>
      <c r="L657" s="164"/>
      <c r="M657" s="164"/>
      <c r="N657" s="164"/>
      <c r="O657" s="164"/>
      <c r="P657" s="164"/>
      <c r="Q657" s="164"/>
      <c r="R657" s="164"/>
      <c r="S657" s="164"/>
      <c r="T657" s="164"/>
    </row>
    <row r="658" spans="1:20" ht="14.5" x14ac:dyDescent="0.35">
      <c r="A658" s="164"/>
      <c r="B658" s="164"/>
      <c r="C658" s="164"/>
      <c r="D658" s="164"/>
      <c r="E658" s="164"/>
      <c r="F658" s="164"/>
      <c r="G658" s="164"/>
      <c r="H658" s="164"/>
      <c r="I658" s="164"/>
      <c r="J658" s="164"/>
      <c r="K658" s="164"/>
      <c r="L658" s="164"/>
      <c r="M658" s="164"/>
      <c r="N658" s="164"/>
      <c r="O658" s="164"/>
      <c r="P658" s="164"/>
      <c r="Q658" s="164"/>
      <c r="R658" s="164"/>
      <c r="S658" s="164"/>
      <c r="T658" s="164"/>
    </row>
    <row r="659" spans="1:20" ht="14.5" x14ac:dyDescent="0.35">
      <c r="A659" s="164"/>
      <c r="B659" s="164"/>
      <c r="C659" s="164"/>
      <c r="D659" s="164"/>
      <c r="E659" s="164"/>
      <c r="F659" s="164"/>
      <c r="G659" s="164"/>
      <c r="H659" s="164"/>
      <c r="I659" s="164"/>
      <c r="J659" s="164"/>
      <c r="K659" s="164"/>
      <c r="L659" s="164"/>
      <c r="M659" s="164"/>
      <c r="N659" s="164"/>
      <c r="O659" s="164"/>
      <c r="P659" s="164"/>
      <c r="Q659" s="164"/>
      <c r="R659" s="164"/>
      <c r="S659" s="164"/>
      <c r="T659" s="164"/>
    </row>
    <row r="660" spans="1:20" ht="14.5" x14ac:dyDescent="0.35">
      <c r="A660" s="164"/>
      <c r="B660" s="164"/>
      <c r="C660" s="164"/>
      <c r="D660" s="164"/>
      <c r="E660" s="164"/>
      <c r="F660" s="164"/>
      <c r="G660" s="164"/>
      <c r="H660" s="164"/>
      <c r="I660" s="164"/>
      <c r="J660" s="164"/>
      <c r="K660" s="164"/>
      <c r="L660" s="164"/>
      <c r="M660" s="164"/>
      <c r="N660" s="164"/>
      <c r="O660" s="164"/>
      <c r="P660" s="164"/>
      <c r="Q660" s="164"/>
      <c r="R660" s="164"/>
      <c r="S660" s="164"/>
      <c r="T660" s="164"/>
    </row>
    <row r="661" spans="1:20" ht="14.5" x14ac:dyDescent="0.35">
      <c r="A661" s="164"/>
      <c r="B661" s="164"/>
      <c r="C661" s="164"/>
      <c r="D661" s="164"/>
      <c r="E661" s="164"/>
      <c r="F661" s="164"/>
      <c r="G661" s="164"/>
      <c r="H661" s="164"/>
      <c r="I661" s="164"/>
      <c r="J661" s="164"/>
      <c r="K661" s="164"/>
      <c r="L661" s="164"/>
      <c r="M661" s="164"/>
      <c r="N661" s="164"/>
      <c r="O661" s="164"/>
      <c r="P661" s="164"/>
      <c r="Q661" s="164"/>
      <c r="R661" s="164"/>
      <c r="S661" s="164"/>
      <c r="T661" s="164"/>
    </row>
    <row r="662" spans="1:20" ht="14.5" x14ac:dyDescent="0.35">
      <c r="A662" s="164"/>
      <c r="B662" s="164"/>
      <c r="C662" s="164"/>
      <c r="D662" s="164"/>
      <c r="E662" s="164"/>
      <c r="F662" s="164"/>
      <c r="G662" s="164"/>
      <c r="H662" s="164"/>
      <c r="I662" s="164"/>
      <c r="J662" s="164"/>
      <c r="K662" s="164"/>
      <c r="L662" s="164"/>
      <c r="M662" s="164"/>
      <c r="N662" s="164"/>
      <c r="O662" s="164"/>
      <c r="P662" s="164"/>
      <c r="Q662" s="164"/>
      <c r="R662" s="164"/>
      <c r="S662" s="164"/>
      <c r="T662" s="164"/>
    </row>
    <row r="663" spans="1:20" ht="14.5" x14ac:dyDescent="0.35">
      <c r="A663" s="164"/>
      <c r="B663" s="164"/>
      <c r="C663" s="164"/>
      <c r="D663" s="164"/>
      <c r="E663" s="164"/>
      <c r="F663" s="164"/>
      <c r="G663" s="164"/>
      <c r="H663" s="164"/>
      <c r="I663" s="164"/>
      <c r="J663" s="164"/>
      <c r="K663" s="164"/>
      <c r="L663" s="164"/>
      <c r="M663" s="164"/>
      <c r="N663" s="164"/>
      <c r="O663" s="164"/>
      <c r="P663" s="164"/>
      <c r="Q663" s="164"/>
      <c r="R663" s="164"/>
      <c r="S663" s="164"/>
      <c r="T663" s="164"/>
    </row>
    <row r="664" spans="1:20" ht="14.5" x14ac:dyDescent="0.35">
      <c r="A664" s="164"/>
      <c r="B664" s="164"/>
      <c r="C664" s="164"/>
      <c r="D664" s="164"/>
      <c r="E664" s="164"/>
      <c r="F664" s="164"/>
      <c r="G664" s="164"/>
      <c r="H664" s="164"/>
      <c r="I664" s="164"/>
      <c r="J664" s="164"/>
      <c r="K664" s="164"/>
      <c r="L664" s="164"/>
      <c r="M664" s="164"/>
      <c r="N664" s="164"/>
      <c r="O664" s="164"/>
      <c r="P664" s="164"/>
      <c r="Q664" s="164"/>
      <c r="R664" s="164"/>
      <c r="S664" s="164"/>
      <c r="T664" s="164"/>
    </row>
    <row r="665" spans="1:20" ht="14.5" x14ac:dyDescent="0.35">
      <c r="A665" s="164"/>
      <c r="B665" s="164"/>
      <c r="C665" s="164"/>
      <c r="D665" s="164"/>
      <c r="E665" s="164"/>
      <c r="F665" s="164"/>
      <c r="G665" s="164"/>
      <c r="H665" s="164"/>
      <c r="I665" s="164"/>
      <c r="J665" s="164"/>
      <c r="K665" s="164"/>
      <c r="L665" s="164"/>
      <c r="M665" s="164"/>
      <c r="N665" s="164"/>
      <c r="O665" s="164"/>
      <c r="P665" s="164"/>
      <c r="Q665" s="164"/>
      <c r="R665" s="164"/>
      <c r="S665" s="164"/>
      <c r="T665" s="164"/>
    </row>
    <row r="666" spans="1:20" ht="14.5" x14ac:dyDescent="0.35">
      <c r="A666" s="164"/>
      <c r="B666" s="164"/>
      <c r="C666" s="164"/>
      <c r="D666" s="164"/>
      <c r="E666" s="164"/>
      <c r="F666" s="164"/>
      <c r="G666" s="164"/>
      <c r="H666" s="164"/>
      <c r="I666" s="164"/>
      <c r="J666" s="164"/>
      <c r="K666" s="164"/>
      <c r="L666" s="164"/>
      <c r="M666" s="164"/>
      <c r="N666" s="164"/>
      <c r="O666" s="164"/>
      <c r="P666" s="164"/>
      <c r="Q666" s="164"/>
      <c r="R666" s="164"/>
      <c r="S666" s="164"/>
      <c r="T666" s="164"/>
    </row>
    <row r="667" spans="1:20" ht="14.5" x14ac:dyDescent="0.35">
      <c r="A667" s="164"/>
      <c r="B667" s="164"/>
      <c r="C667" s="164"/>
      <c r="D667" s="164"/>
      <c r="E667" s="164"/>
      <c r="F667" s="164"/>
      <c r="G667" s="164"/>
      <c r="H667" s="164"/>
      <c r="I667" s="164"/>
      <c r="J667" s="164"/>
      <c r="K667" s="164"/>
      <c r="L667" s="164"/>
      <c r="M667" s="164"/>
      <c r="N667" s="164"/>
      <c r="O667" s="164"/>
      <c r="P667" s="164"/>
      <c r="Q667" s="164"/>
      <c r="R667" s="164"/>
      <c r="S667" s="164"/>
      <c r="T667" s="164"/>
    </row>
    <row r="668" spans="1:20" ht="14.5" x14ac:dyDescent="0.35">
      <c r="A668" s="164"/>
      <c r="B668" s="164"/>
      <c r="C668" s="164"/>
      <c r="D668" s="164"/>
      <c r="E668" s="164"/>
      <c r="F668" s="164"/>
      <c r="G668" s="164"/>
      <c r="H668" s="164"/>
      <c r="I668" s="164"/>
      <c r="J668" s="164"/>
      <c r="K668" s="164"/>
      <c r="L668" s="164"/>
      <c r="M668" s="164"/>
      <c r="N668" s="164"/>
      <c r="O668" s="164"/>
      <c r="P668" s="164"/>
      <c r="Q668" s="164"/>
      <c r="R668" s="164"/>
      <c r="S668" s="164"/>
      <c r="T668" s="164"/>
    </row>
    <row r="669" spans="1:20" ht="14.5" x14ac:dyDescent="0.35">
      <c r="A669" s="164"/>
      <c r="B669" s="164"/>
      <c r="C669" s="164"/>
      <c r="D669" s="164"/>
      <c r="E669" s="164"/>
      <c r="F669" s="164"/>
      <c r="G669" s="164"/>
      <c r="H669" s="164"/>
      <c r="I669" s="164"/>
      <c r="J669" s="164"/>
      <c r="K669" s="164"/>
      <c r="L669" s="164"/>
      <c r="M669" s="164"/>
      <c r="N669" s="164"/>
      <c r="O669" s="164"/>
      <c r="P669" s="164"/>
      <c r="Q669" s="164"/>
      <c r="R669" s="164"/>
      <c r="S669" s="164"/>
      <c r="T669" s="164"/>
    </row>
    <row r="670" spans="1:20" ht="14.5" x14ac:dyDescent="0.35">
      <c r="A670" s="164"/>
      <c r="B670" s="164"/>
      <c r="C670" s="164"/>
      <c r="D670" s="164"/>
      <c r="E670" s="164"/>
      <c r="F670" s="164"/>
      <c r="G670" s="164"/>
      <c r="H670" s="164"/>
      <c r="I670" s="164"/>
      <c r="J670" s="164"/>
      <c r="K670" s="164"/>
      <c r="L670" s="164"/>
      <c r="M670" s="164"/>
      <c r="N670" s="164"/>
      <c r="O670" s="164"/>
      <c r="P670" s="164"/>
      <c r="Q670" s="164"/>
      <c r="R670" s="164"/>
      <c r="S670" s="164"/>
      <c r="T670" s="164"/>
    </row>
    <row r="671" spans="1:20" ht="14.5" x14ac:dyDescent="0.35">
      <c r="A671" s="164"/>
      <c r="B671" s="164"/>
      <c r="C671" s="164"/>
      <c r="D671" s="164"/>
      <c r="E671" s="164"/>
      <c r="F671" s="164"/>
      <c r="G671" s="164"/>
      <c r="H671" s="164"/>
      <c r="I671" s="164"/>
      <c r="J671" s="164"/>
      <c r="K671" s="164"/>
      <c r="L671" s="164"/>
      <c r="M671" s="164"/>
      <c r="N671" s="164"/>
      <c r="O671" s="164"/>
      <c r="P671" s="164"/>
      <c r="Q671" s="164"/>
      <c r="R671" s="164"/>
      <c r="S671" s="164"/>
      <c r="T671" s="164"/>
    </row>
    <row r="672" spans="1:20" ht="14.5" x14ac:dyDescent="0.35">
      <c r="A672" s="164"/>
      <c r="B672" s="164"/>
      <c r="C672" s="164"/>
      <c r="D672" s="164"/>
      <c r="E672" s="164"/>
      <c r="F672" s="164"/>
      <c r="G672" s="164"/>
      <c r="H672" s="164"/>
      <c r="I672" s="164"/>
      <c r="J672" s="164"/>
      <c r="K672" s="164"/>
      <c r="L672" s="164"/>
      <c r="M672" s="164"/>
      <c r="N672" s="164"/>
      <c r="O672" s="164"/>
      <c r="P672" s="164"/>
      <c r="Q672" s="164"/>
      <c r="R672" s="164"/>
      <c r="S672" s="164"/>
      <c r="T672" s="164"/>
    </row>
    <row r="673" spans="1:20" ht="14.5" x14ac:dyDescent="0.35">
      <c r="A673" s="164"/>
      <c r="B673" s="164"/>
      <c r="C673" s="164"/>
      <c r="D673" s="164"/>
      <c r="E673" s="164"/>
      <c r="F673" s="164"/>
      <c r="G673" s="164"/>
      <c r="H673" s="164"/>
      <c r="I673" s="164"/>
      <c r="J673" s="164"/>
      <c r="K673" s="164"/>
      <c r="L673" s="164"/>
      <c r="M673" s="164"/>
      <c r="N673" s="164"/>
      <c r="O673" s="164"/>
      <c r="P673" s="164"/>
      <c r="Q673" s="164"/>
      <c r="R673" s="164"/>
      <c r="S673" s="164"/>
      <c r="T673" s="164"/>
    </row>
    <row r="674" spans="1:20" ht="14.5" x14ac:dyDescent="0.35">
      <c r="A674" s="164"/>
      <c r="B674" s="164"/>
      <c r="C674" s="164"/>
      <c r="D674" s="164"/>
      <c r="E674" s="164"/>
      <c r="F674" s="164"/>
      <c r="G674" s="164"/>
      <c r="H674" s="164"/>
      <c r="I674" s="164"/>
      <c r="J674" s="164"/>
      <c r="K674" s="164"/>
      <c r="L674" s="164"/>
      <c r="M674" s="164"/>
      <c r="N674" s="164"/>
      <c r="O674" s="164"/>
      <c r="P674" s="164"/>
      <c r="Q674" s="164"/>
      <c r="R674" s="164"/>
      <c r="S674" s="164"/>
      <c r="T674" s="164"/>
    </row>
    <row r="675" spans="1:20" ht="14.5" x14ac:dyDescent="0.35">
      <c r="A675" s="164"/>
      <c r="B675" s="164"/>
      <c r="C675" s="164"/>
      <c r="D675" s="164"/>
      <c r="E675" s="164"/>
      <c r="F675" s="164"/>
      <c r="G675" s="164"/>
      <c r="H675" s="164"/>
      <c r="I675" s="164"/>
      <c r="J675" s="164"/>
      <c r="K675" s="164"/>
      <c r="L675" s="164"/>
      <c r="M675" s="164"/>
      <c r="N675" s="164"/>
      <c r="O675" s="164"/>
      <c r="P675" s="164"/>
      <c r="Q675" s="164"/>
      <c r="R675" s="164"/>
      <c r="S675" s="164"/>
      <c r="T675" s="164"/>
    </row>
    <row r="676" spans="1:20" ht="14.5" x14ac:dyDescent="0.35">
      <c r="A676" s="164"/>
      <c r="B676" s="164"/>
      <c r="C676" s="164"/>
      <c r="D676" s="164"/>
      <c r="E676" s="164"/>
      <c r="F676" s="164"/>
      <c r="G676" s="164"/>
      <c r="H676" s="164"/>
      <c r="I676" s="164"/>
      <c r="J676" s="164"/>
      <c r="K676" s="164"/>
      <c r="L676" s="164"/>
      <c r="M676" s="164"/>
      <c r="N676" s="164"/>
      <c r="O676" s="164"/>
      <c r="P676" s="164"/>
      <c r="Q676" s="164"/>
      <c r="R676" s="164"/>
      <c r="S676" s="164"/>
      <c r="T676" s="164"/>
    </row>
    <row r="677" spans="1:20" ht="14.5" x14ac:dyDescent="0.35">
      <c r="A677" s="164"/>
      <c r="B677" s="164"/>
      <c r="C677" s="164"/>
      <c r="D677" s="164"/>
      <c r="E677" s="164"/>
      <c r="F677" s="164"/>
      <c r="G677" s="164"/>
      <c r="H677" s="164"/>
      <c r="I677" s="164"/>
      <c r="J677" s="164"/>
      <c r="K677" s="164"/>
      <c r="L677" s="164"/>
      <c r="M677" s="164"/>
      <c r="N677" s="164"/>
      <c r="O677" s="164"/>
      <c r="P677" s="164"/>
      <c r="Q677" s="164"/>
      <c r="R677" s="164"/>
      <c r="S677" s="164"/>
      <c r="T677" s="164"/>
    </row>
    <row r="678" spans="1:20" ht="14.5" x14ac:dyDescent="0.35">
      <c r="A678" s="164"/>
      <c r="B678" s="164"/>
      <c r="C678" s="164"/>
      <c r="D678" s="164"/>
      <c r="E678" s="164"/>
      <c r="F678" s="164"/>
      <c r="G678" s="164"/>
      <c r="H678" s="164"/>
      <c r="I678" s="164"/>
      <c r="J678" s="164"/>
      <c r="K678" s="164"/>
      <c r="L678" s="164"/>
      <c r="M678" s="164"/>
      <c r="N678" s="164"/>
      <c r="O678" s="164"/>
      <c r="P678" s="164"/>
      <c r="Q678" s="164"/>
      <c r="R678" s="164"/>
      <c r="S678" s="164"/>
      <c r="T678" s="164"/>
    </row>
    <row r="679" spans="1:20" ht="14.5" x14ac:dyDescent="0.35">
      <c r="A679" s="164"/>
      <c r="B679" s="164"/>
      <c r="C679" s="164"/>
      <c r="D679" s="164"/>
      <c r="E679" s="164"/>
      <c r="F679" s="164"/>
      <c r="G679" s="164"/>
      <c r="H679" s="164"/>
      <c r="I679" s="164"/>
      <c r="J679" s="164"/>
      <c r="K679" s="164"/>
      <c r="L679" s="164"/>
      <c r="M679" s="164"/>
      <c r="N679" s="164"/>
      <c r="O679" s="164"/>
      <c r="P679" s="164"/>
      <c r="Q679" s="164"/>
      <c r="R679" s="164"/>
      <c r="S679" s="164"/>
      <c r="T679" s="164"/>
    </row>
    <row r="680" spans="1:20" ht="14.5" x14ac:dyDescent="0.35">
      <c r="A680" s="164"/>
      <c r="B680" s="164"/>
      <c r="C680" s="164"/>
      <c r="D680" s="164"/>
      <c r="E680" s="164"/>
      <c r="F680" s="164"/>
      <c r="G680" s="164"/>
      <c r="H680" s="164"/>
      <c r="I680" s="164"/>
      <c r="J680" s="164"/>
      <c r="K680" s="164"/>
      <c r="L680" s="164"/>
      <c r="M680" s="164"/>
      <c r="N680" s="164"/>
      <c r="O680" s="164"/>
      <c r="P680" s="164"/>
      <c r="Q680" s="164"/>
      <c r="R680" s="164"/>
      <c r="S680" s="164"/>
      <c r="T680" s="164"/>
    </row>
    <row r="681" spans="1:20" ht="14.5" x14ac:dyDescent="0.35">
      <c r="A681" s="164"/>
      <c r="B681" s="164"/>
      <c r="C681" s="164"/>
      <c r="D681" s="164"/>
      <c r="E681" s="164"/>
      <c r="F681" s="164"/>
      <c r="G681" s="164"/>
      <c r="H681" s="164"/>
      <c r="I681" s="164"/>
      <c r="J681" s="164"/>
      <c r="K681" s="164"/>
      <c r="L681" s="164"/>
      <c r="M681" s="164"/>
      <c r="N681" s="164"/>
      <c r="O681" s="164"/>
      <c r="P681" s="164"/>
      <c r="Q681" s="164"/>
      <c r="R681" s="164"/>
      <c r="S681" s="164"/>
      <c r="T681" s="164"/>
    </row>
    <row r="682" spans="1:20" ht="14.5" x14ac:dyDescent="0.35">
      <c r="A682" s="164"/>
      <c r="B682" s="164"/>
      <c r="C682" s="164"/>
      <c r="D682" s="164"/>
      <c r="E682" s="164"/>
      <c r="F682" s="164"/>
      <c r="G682" s="164"/>
      <c r="H682" s="164"/>
      <c r="I682" s="164"/>
      <c r="J682" s="164"/>
      <c r="K682" s="164"/>
      <c r="L682" s="164"/>
      <c r="M682" s="164"/>
      <c r="N682" s="164"/>
      <c r="O682" s="164"/>
      <c r="P682" s="164"/>
      <c r="Q682" s="164"/>
      <c r="R682" s="164"/>
      <c r="S682" s="164"/>
      <c r="T682" s="164"/>
    </row>
    <row r="683" spans="1:20" ht="14.5" x14ac:dyDescent="0.35">
      <c r="A683" s="164"/>
      <c r="B683" s="164"/>
      <c r="C683" s="164"/>
      <c r="D683" s="164"/>
      <c r="E683" s="164"/>
      <c r="F683" s="164"/>
      <c r="G683" s="164"/>
      <c r="H683" s="164"/>
      <c r="I683" s="164"/>
      <c r="J683" s="164"/>
      <c r="K683" s="164"/>
      <c r="L683" s="164"/>
      <c r="M683" s="164"/>
      <c r="N683" s="164"/>
      <c r="O683" s="164"/>
      <c r="P683" s="164"/>
      <c r="Q683" s="164"/>
      <c r="R683" s="164"/>
      <c r="S683" s="164"/>
      <c r="T683" s="164"/>
    </row>
    <row r="684" spans="1:20" ht="14.5" x14ac:dyDescent="0.35">
      <c r="A684" s="164"/>
      <c r="B684" s="164"/>
      <c r="C684" s="164"/>
      <c r="D684" s="164"/>
      <c r="E684" s="164"/>
      <c r="F684" s="164"/>
      <c r="G684" s="164"/>
      <c r="H684" s="164"/>
      <c r="I684" s="164"/>
      <c r="J684" s="164"/>
      <c r="K684" s="164"/>
      <c r="L684" s="164"/>
      <c r="M684" s="164"/>
      <c r="N684" s="164"/>
      <c r="O684" s="164"/>
      <c r="P684" s="164"/>
      <c r="Q684" s="164"/>
      <c r="R684" s="164"/>
      <c r="S684" s="164"/>
      <c r="T684" s="164"/>
    </row>
    <row r="685" spans="1:20" ht="14.5" x14ac:dyDescent="0.35">
      <c r="A685" s="164"/>
      <c r="B685" s="164"/>
      <c r="C685" s="164"/>
      <c r="D685" s="164"/>
      <c r="E685" s="164"/>
      <c r="F685" s="164"/>
      <c r="G685" s="164"/>
      <c r="H685" s="164"/>
      <c r="I685" s="164"/>
      <c r="J685" s="164"/>
      <c r="K685" s="164"/>
      <c r="L685" s="164"/>
      <c r="M685" s="164"/>
      <c r="N685" s="164"/>
      <c r="O685" s="164"/>
      <c r="P685" s="164"/>
      <c r="Q685" s="164"/>
      <c r="R685" s="164"/>
      <c r="S685" s="164"/>
      <c r="T685" s="164"/>
    </row>
    <row r="686" spans="1:20" ht="14.5" x14ac:dyDescent="0.35">
      <c r="A686" s="164"/>
      <c r="B686" s="164"/>
      <c r="C686" s="164"/>
      <c r="D686" s="164"/>
      <c r="E686" s="164"/>
      <c r="F686" s="164"/>
      <c r="G686" s="164"/>
      <c r="H686" s="164"/>
      <c r="I686" s="164"/>
      <c r="J686" s="164"/>
      <c r="K686" s="164"/>
      <c r="L686" s="164"/>
      <c r="M686" s="164"/>
      <c r="N686" s="164"/>
      <c r="O686" s="164"/>
      <c r="P686" s="164"/>
      <c r="Q686" s="164"/>
      <c r="R686" s="164"/>
      <c r="S686" s="164"/>
      <c r="T686" s="164"/>
    </row>
    <row r="687" spans="1:20" ht="14.5" x14ac:dyDescent="0.35">
      <c r="A687" s="164"/>
      <c r="B687" s="164"/>
      <c r="C687" s="164"/>
      <c r="D687" s="164"/>
      <c r="E687" s="164"/>
      <c r="F687" s="164"/>
      <c r="G687" s="164"/>
      <c r="H687" s="164"/>
      <c r="I687" s="164"/>
      <c r="J687" s="164"/>
      <c r="K687" s="164"/>
      <c r="L687" s="164"/>
      <c r="M687" s="164"/>
      <c r="N687" s="164"/>
      <c r="O687" s="164"/>
      <c r="P687" s="164"/>
      <c r="Q687" s="164"/>
      <c r="R687" s="164"/>
      <c r="S687" s="164"/>
      <c r="T687" s="164"/>
    </row>
    <row r="688" spans="1:20" ht="14.5" x14ac:dyDescent="0.35">
      <c r="A688" s="164"/>
      <c r="B688" s="164"/>
      <c r="C688" s="164"/>
      <c r="D688" s="164"/>
      <c r="E688" s="164"/>
      <c r="F688" s="164"/>
      <c r="G688" s="164"/>
      <c r="H688" s="164"/>
      <c r="I688" s="164"/>
      <c r="J688" s="164"/>
      <c r="K688" s="164"/>
      <c r="L688" s="164"/>
      <c r="M688" s="164"/>
      <c r="N688" s="164"/>
      <c r="O688" s="164"/>
      <c r="P688" s="164"/>
      <c r="Q688" s="164"/>
      <c r="R688" s="164"/>
      <c r="S688" s="164"/>
      <c r="T688" s="164"/>
    </row>
    <row r="689" spans="1:20" ht="14.5" x14ac:dyDescent="0.35">
      <c r="A689" s="164"/>
      <c r="B689" s="164"/>
      <c r="C689" s="164"/>
      <c r="D689" s="164"/>
      <c r="E689" s="164"/>
      <c r="F689" s="164"/>
      <c r="G689" s="164"/>
      <c r="H689" s="164"/>
      <c r="I689" s="164"/>
      <c r="J689" s="164"/>
      <c r="K689" s="164"/>
      <c r="L689" s="164"/>
      <c r="M689" s="164"/>
      <c r="N689" s="164"/>
      <c r="O689" s="164"/>
      <c r="P689" s="164"/>
      <c r="Q689" s="164"/>
      <c r="R689" s="164"/>
      <c r="S689" s="164"/>
      <c r="T689" s="164"/>
    </row>
    <row r="690" spans="1:20" ht="14.5" x14ac:dyDescent="0.35">
      <c r="A690" s="164"/>
      <c r="B690" s="164"/>
      <c r="C690" s="164"/>
      <c r="D690" s="164"/>
      <c r="E690" s="164"/>
      <c r="F690" s="164"/>
      <c r="G690" s="164"/>
      <c r="H690" s="164"/>
      <c r="I690" s="164"/>
      <c r="J690" s="164"/>
      <c r="K690" s="164"/>
      <c r="L690" s="164"/>
      <c r="M690" s="164"/>
      <c r="N690" s="164"/>
      <c r="O690" s="164"/>
      <c r="P690" s="164"/>
      <c r="Q690" s="164"/>
      <c r="R690" s="164"/>
      <c r="S690" s="164"/>
      <c r="T690" s="164"/>
    </row>
    <row r="691" spans="1:20" ht="14.5" x14ac:dyDescent="0.35">
      <c r="A691" s="164"/>
      <c r="B691" s="164"/>
      <c r="C691" s="164"/>
      <c r="D691" s="164"/>
      <c r="E691" s="164"/>
      <c r="F691" s="164"/>
      <c r="G691" s="164"/>
      <c r="H691" s="164"/>
      <c r="I691" s="164"/>
      <c r="J691" s="164"/>
      <c r="K691" s="164"/>
      <c r="L691" s="164"/>
      <c r="M691" s="164"/>
      <c r="N691" s="164"/>
      <c r="O691" s="164"/>
      <c r="P691" s="164"/>
      <c r="Q691" s="164"/>
      <c r="R691" s="164"/>
      <c r="S691" s="164"/>
      <c r="T691" s="164"/>
    </row>
    <row r="692" spans="1:20" ht="14.5" x14ac:dyDescent="0.35">
      <c r="A692" s="164"/>
      <c r="B692" s="164"/>
      <c r="C692" s="164"/>
      <c r="D692" s="164"/>
      <c r="E692" s="164"/>
      <c r="F692" s="164"/>
      <c r="G692" s="164"/>
      <c r="H692" s="164"/>
      <c r="I692" s="164"/>
      <c r="J692" s="164"/>
      <c r="K692" s="164"/>
      <c r="L692" s="164"/>
      <c r="M692" s="164"/>
      <c r="N692" s="164"/>
      <c r="O692" s="164"/>
      <c r="P692" s="164"/>
      <c r="Q692" s="164"/>
      <c r="R692" s="164"/>
      <c r="S692" s="164"/>
      <c r="T692" s="164"/>
    </row>
    <row r="693" spans="1:20" ht="14.5" x14ac:dyDescent="0.35">
      <c r="A693" s="164"/>
      <c r="B693" s="164"/>
      <c r="C693" s="164"/>
      <c r="D693" s="164"/>
      <c r="E693" s="164"/>
      <c r="F693" s="164"/>
      <c r="G693" s="164"/>
      <c r="H693" s="164"/>
      <c r="I693" s="164"/>
      <c r="J693" s="164"/>
      <c r="K693" s="164"/>
      <c r="L693" s="164"/>
      <c r="M693" s="164"/>
      <c r="N693" s="164"/>
      <c r="O693" s="164"/>
      <c r="P693" s="164"/>
      <c r="Q693" s="164"/>
      <c r="R693" s="164"/>
      <c r="S693" s="164"/>
      <c r="T693" s="164"/>
    </row>
    <row r="694" spans="1:20" ht="14.5" x14ac:dyDescent="0.35">
      <c r="A694" s="164"/>
      <c r="B694" s="164"/>
      <c r="C694" s="164"/>
      <c r="D694" s="164"/>
      <c r="E694" s="164"/>
      <c r="F694" s="164"/>
      <c r="G694" s="164"/>
      <c r="H694" s="164"/>
      <c r="I694" s="164"/>
      <c r="J694" s="164"/>
      <c r="K694" s="164"/>
      <c r="L694" s="164"/>
      <c r="M694" s="164"/>
      <c r="N694" s="164"/>
      <c r="O694" s="164"/>
      <c r="P694" s="164"/>
      <c r="Q694" s="164"/>
      <c r="R694" s="164"/>
      <c r="S694" s="164"/>
      <c r="T694" s="164"/>
    </row>
    <row r="695" spans="1:20" ht="14.5" x14ac:dyDescent="0.35">
      <c r="A695" s="164"/>
      <c r="B695" s="164"/>
      <c r="C695" s="164"/>
      <c r="D695" s="164"/>
      <c r="E695" s="164"/>
      <c r="F695" s="164"/>
      <c r="G695" s="164"/>
      <c r="H695" s="164"/>
      <c r="I695" s="164"/>
      <c r="J695" s="164"/>
      <c r="K695" s="164"/>
      <c r="L695" s="164"/>
      <c r="M695" s="164"/>
      <c r="N695" s="164"/>
      <c r="O695" s="164"/>
      <c r="P695" s="164"/>
      <c r="Q695" s="164"/>
      <c r="R695" s="164"/>
      <c r="S695" s="164"/>
      <c r="T695" s="164"/>
    </row>
    <row r="696" spans="1:20" ht="14.5" x14ac:dyDescent="0.35">
      <c r="A696" s="164"/>
      <c r="B696" s="164"/>
      <c r="C696" s="164"/>
      <c r="D696" s="164"/>
      <c r="E696" s="164"/>
      <c r="F696" s="164"/>
      <c r="G696" s="164"/>
      <c r="H696" s="164"/>
      <c r="I696" s="164"/>
      <c r="J696" s="164"/>
      <c r="K696" s="164"/>
      <c r="L696" s="164"/>
      <c r="M696" s="164"/>
      <c r="N696" s="164"/>
      <c r="O696" s="164"/>
      <c r="P696" s="164"/>
      <c r="Q696" s="164"/>
      <c r="R696" s="164"/>
      <c r="S696" s="164"/>
      <c r="T696" s="164"/>
    </row>
    <row r="697" spans="1:20" ht="14.5" x14ac:dyDescent="0.35">
      <c r="A697" s="164"/>
      <c r="B697" s="164"/>
      <c r="C697" s="164"/>
      <c r="D697" s="164"/>
      <c r="E697" s="164"/>
      <c r="F697" s="164"/>
      <c r="G697" s="164"/>
      <c r="H697" s="164"/>
      <c r="I697" s="164"/>
      <c r="J697" s="164"/>
      <c r="K697" s="164"/>
      <c r="L697" s="164"/>
      <c r="M697" s="164"/>
      <c r="N697" s="164"/>
      <c r="O697" s="164"/>
      <c r="P697" s="164"/>
      <c r="Q697" s="164"/>
      <c r="R697" s="164"/>
      <c r="S697" s="164"/>
      <c r="T697" s="164"/>
    </row>
    <row r="698" spans="1:20" ht="14.5" x14ac:dyDescent="0.35">
      <c r="A698" s="164"/>
      <c r="B698" s="164"/>
      <c r="C698" s="164"/>
      <c r="D698" s="164"/>
      <c r="E698" s="164"/>
      <c r="F698" s="164"/>
      <c r="G698" s="164"/>
      <c r="H698" s="164"/>
      <c r="I698" s="164"/>
      <c r="J698" s="164"/>
      <c r="K698" s="164"/>
      <c r="L698" s="164"/>
      <c r="M698" s="164"/>
      <c r="N698" s="164"/>
      <c r="O698" s="164"/>
      <c r="P698" s="164"/>
      <c r="Q698" s="164"/>
      <c r="R698" s="164"/>
      <c r="S698" s="164"/>
      <c r="T698" s="164"/>
    </row>
    <row r="699" spans="1:20" ht="14.5" x14ac:dyDescent="0.35">
      <c r="A699" s="164"/>
      <c r="B699" s="164"/>
      <c r="C699" s="164"/>
      <c r="D699" s="164"/>
      <c r="E699" s="164"/>
      <c r="F699" s="164"/>
      <c r="G699" s="164"/>
      <c r="H699" s="164"/>
      <c r="I699" s="164"/>
      <c r="J699" s="164"/>
      <c r="K699" s="164"/>
      <c r="L699" s="164"/>
      <c r="M699" s="164"/>
      <c r="N699" s="164"/>
      <c r="O699" s="164"/>
      <c r="P699" s="164"/>
      <c r="Q699" s="164"/>
      <c r="R699" s="164"/>
      <c r="S699" s="164"/>
      <c r="T699" s="164"/>
    </row>
    <row r="700" spans="1:20" ht="14.5" x14ac:dyDescent="0.35">
      <c r="A700" s="164"/>
      <c r="B700" s="164"/>
      <c r="C700" s="164"/>
      <c r="D700" s="164"/>
      <c r="E700" s="164"/>
      <c r="F700" s="164"/>
      <c r="G700" s="164"/>
      <c r="H700" s="164"/>
      <c r="I700" s="164"/>
      <c r="J700" s="164"/>
      <c r="K700" s="164"/>
      <c r="L700" s="164"/>
      <c r="M700" s="164"/>
      <c r="N700" s="164"/>
      <c r="O700" s="164"/>
      <c r="P700" s="164"/>
      <c r="Q700" s="164"/>
      <c r="R700" s="164"/>
      <c r="S700" s="164"/>
      <c r="T700" s="164"/>
    </row>
    <row r="701" spans="1:20" ht="14.5" x14ac:dyDescent="0.35">
      <c r="A701" s="164"/>
      <c r="B701" s="164"/>
      <c r="C701" s="164"/>
      <c r="D701" s="164"/>
      <c r="E701" s="164"/>
      <c r="F701" s="164"/>
      <c r="G701" s="164"/>
      <c r="H701" s="164"/>
      <c r="I701" s="164"/>
      <c r="J701" s="164"/>
      <c r="K701" s="164"/>
      <c r="L701" s="164"/>
      <c r="M701" s="164"/>
      <c r="N701" s="164"/>
      <c r="O701" s="164"/>
      <c r="P701" s="164"/>
      <c r="Q701" s="164"/>
      <c r="R701" s="164"/>
      <c r="S701" s="164"/>
      <c r="T701" s="164"/>
    </row>
    <row r="702" spans="1:20" ht="14.5" x14ac:dyDescent="0.35">
      <c r="A702" s="164"/>
      <c r="B702" s="164"/>
      <c r="C702" s="164"/>
      <c r="D702" s="164"/>
      <c r="E702" s="164"/>
      <c r="F702" s="164"/>
      <c r="G702" s="164"/>
      <c r="H702" s="164"/>
      <c r="I702" s="164"/>
      <c r="J702" s="164"/>
      <c r="K702" s="164"/>
      <c r="L702" s="164"/>
      <c r="M702" s="164"/>
      <c r="N702" s="164"/>
      <c r="O702" s="164"/>
      <c r="P702" s="164"/>
      <c r="Q702" s="164"/>
      <c r="R702" s="164"/>
      <c r="S702" s="164"/>
      <c r="T702" s="164"/>
    </row>
    <row r="703" spans="1:20" ht="14.5" x14ac:dyDescent="0.35">
      <c r="A703" s="164"/>
      <c r="B703" s="164"/>
      <c r="C703" s="164"/>
      <c r="D703" s="164"/>
      <c r="E703" s="164"/>
      <c r="F703" s="164"/>
      <c r="G703" s="164"/>
      <c r="H703" s="164"/>
      <c r="I703" s="164"/>
      <c r="J703" s="164"/>
      <c r="K703" s="164"/>
      <c r="L703" s="164"/>
      <c r="M703" s="164"/>
      <c r="N703" s="164"/>
      <c r="O703" s="164"/>
      <c r="P703" s="164"/>
      <c r="Q703" s="164"/>
      <c r="R703" s="164"/>
      <c r="S703" s="164"/>
      <c r="T703" s="164"/>
    </row>
    <row r="704" spans="1:20" ht="14.5" x14ac:dyDescent="0.35">
      <c r="A704" s="164"/>
      <c r="B704" s="164"/>
      <c r="C704" s="164"/>
      <c r="D704" s="164"/>
      <c r="E704" s="164"/>
      <c r="F704" s="164"/>
      <c r="G704" s="164"/>
      <c r="H704" s="164"/>
      <c r="I704" s="164"/>
      <c r="J704" s="164"/>
      <c r="K704" s="164"/>
      <c r="L704" s="164"/>
      <c r="M704" s="164"/>
      <c r="N704" s="164"/>
      <c r="O704" s="164"/>
      <c r="P704" s="164"/>
      <c r="Q704" s="164"/>
      <c r="R704" s="164"/>
      <c r="S704" s="164"/>
      <c r="T704" s="164"/>
    </row>
    <row r="705" spans="1:20" ht="14.5" x14ac:dyDescent="0.35">
      <c r="A705" s="164"/>
      <c r="B705" s="164"/>
      <c r="C705" s="164"/>
      <c r="D705" s="164"/>
      <c r="E705" s="164"/>
      <c r="F705" s="164"/>
      <c r="G705" s="164"/>
      <c r="H705" s="164"/>
      <c r="I705" s="164"/>
      <c r="J705" s="164"/>
      <c r="K705" s="164"/>
      <c r="L705" s="164"/>
      <c r="M705" s="164"/>
      <c r="N705" s="164"/>
      <c r="O705" s="164"/>
      <c r="P705" s="164"/>
      <c r="Q705" s="164"/>
      <c r="R705" s="164"/>
      <c r="S705" s="164"/>
      <c r="T705" s="164"/>
    </row>
    <row r="706" spans="1:20" ht="14.5" x14ac:dyDescent="0.35">
      <c r="A706" s="164"/>
      <c r="B706" s="164"/>
      <c r="C706" s="164"/>
      <c r="D706" s="164"/>
      <c r="E706" s="164"/>
      <c r="F706" s="164"/>
      <c r="G706" s="164"/>
      <c r="H706" s="164"/>
      <c r="I706" s="164"/>
      <c r="J706" s="164"/>
      <c r="K706" s="164"/>
      <c r="L706" s="164"/>
      <c r="M706" s="164"/>
      <c r="N706" s="164"/>
      <c r="O706" s="164"/>
      <c r="P706" s="164"/>
      <c r="Q706" s="164"/>
      <c r="R706" s="164"/>
      <c r="S706" s="164"/>
      <c r="T706" s="164"/>
    </row>
    <row r="707" spans="1:20" ht="14.5" x14ac:dyDescent="0.35">
      <c r="A707" s="164"/>
      <c r="B707" s="164"/>
      <c r="C707" s="164"/>
      <c r="D707" s="164"/>
      <c r="E707" s="164"/>
      <c r="F707" s="164"/>
      <c r="G707" s="164"/>
      <c r="H707" s="164"/>
      <c r="I707" s="164"/>
      <c r="J707" s="164"/>
      <c r="K707" s="164"/>
      <c r="L707" s="164"/>
      <c r="M707" s="164"/>
      <c r="N707" s="164"/>
      <c r="O707" s="164"/>
      <c r="P707" s="164"/>
      <c r="Q707" s="164"/>
      <c r="R707" s="164"/>
      <c r="S707" s="164"/>
      <c r="T707" s="164"/>
    </row>
    <row r="708" spans="1:20" ht="14.5" x14ac:dyDescent="0.35">
      <c r="A708" s="164"/>
      <c r="B708" s="164"/>
      <c r="C708" s="164"/>
      <c r="D708" s="164"/>
      <c r="E708" s="164"/>
      <c r="F708" s="164"/>
      <c r="G708" s="164"/>
      <c r="H708" s="164"/>
      <c r="I708" s="164"/>
      <c r="J708" s="164"/>
      <c r="K708" s="164"/>
      <c r="L708" s="164"/>
      <c r="M708" s="164"/>
      <c r="N708" s="164"/>
      <c r="O708" s="164"/>
      <c r="P708" s="164"/>
      <c r="Q708" s="164"/>
      <c r="R708" s="164"/>
      <c r="S708" s="164"/>
      <c r="T708" s="164"/>
    </row>
    <row r="709" spans="1:20" ht="14.5" x14ac:dyDescent="0.35">
      <c r="A709" s="164"/>
      <c r="B709" s="164"/>
      <c r="C709" s="164"/>
      <c r="D709" s="164"/>
      <c r="E709" s="164"/>
      <c r="F709" s="164"/>
      <c r="G709" s="164"/>
      <c r="H709" s="164"/>
      <c r="I709" s="164"/>
      <c r="J709" s="164"/>
      <c r="K709" s="164"/>
      <c r="L709" s="164"/>
      <c r="M709" s="164"/>
      <c r="N709" s="164"/>
      <c r="O709" s="164"/>
      <c r="P709" s="164"/>
      <c r="Q709" s="164"/>
      <c r="R709" s="164"/>
      <c r="S709" s="164"/>
      <c r="T709" s="164"/>
    </row>
    <row r="710" spans="1:20" ht="14.5" x14ac:dyDescent="0.35">
      <c r="A710" s="164"/>
      <c r="B710" s="164"/>
      <c r="C710" s="164"/>
      <c r="D710" s="164"/>
      <c r="E710" s="164"/>
      <c r="F710" s="164"/>
      <c r="G710" s="164"/>
      <c r="H710" s="164"/>
      <c r="I710" s="164"/>
      <c r="J710" s="164"/>
      <c r="K710" s="164"/>
      <c r="L710" s="164"/>
      <c r="M710" s="164"/>
      <c r="N710" s="164"/>
      <c r="O710" s="164"/>
      <c r="P710" s="164"/>
      <c r="Q710" s="164"/>
      <c r="R710" s="164"/>
      <c r="S710" s="164"/>
      <c r="T710" s="164"/>
    </row>
    <row r="711" spans="1:20" ht="14.5" x14ac:dyDescent="0.35">
      <c r="A711" s="164"/>
      <c r="B711" s="164"/>
      <c r="C711" s="164"/>
      <c r="D711" s="164"/>
      <c r="E711" s="164"/>
      <c r="F711" s="164"/>
      <c r="G711" s="164"/>
      <c r="H711" s="164"/>
      <c r="I711" s="164"/>
      <c r="J711" s="164"/>
      <c r="K711" s="164"/>
      <c r="L711" s="164"/>
      <c r="M711" s="164"/>
      <c r="N711" s="164"/>
      <c r="O711" s="164"/>
      <c r="P711" s="164"/>
      <c r="Q711" s="164"/>
      <c r="R711" s="164"/>
      <c r="S711" s="164"/>
      <c r="T711" s="164"/>
    </row>
    <row r="712" spans="1:20" ht="14.5" x14ac:dyDescent="0.35">
      <c r="A712" s="164"/>
      <c r="B712" s="164"/>
      <c r="C712" s="164"/>
      <c r="D712" s="164"/>
      <c r="E712" s="164"/>
      <c r="F712" s="164"/>
      <c r="G712" s="164"/>
      <c r="H712" s="164"/>
      <c r="I712" s="164"/>
      <c r="J712" s="164"/>
      <c r="K712" s="164"/>
      <c r="L712" s="164"/>
      <c r="M712" s="164"/>
      <c r="N712" s="164"/>
      <c r="O712" s="164"/>
      <c r="P712" s="164"/>
      <c r="Q712" s="164"/>
      <c r="R712" s="164"/>
      <c r="S712" s="164"/>
      <c r="T712" s="164"/>
    </row>
    <row r="713" spans="1:20" ht="14.5" x14ac:dyDescent="0.35">
      <c r="A713" s="164"/>
      <c r="B713" s="164"/>
      <c r="C713" s="164"/>
      <c r="D713" s="164"/>
      <c r="E713" s="164"/>
      <c r="F713" s="164"/>
      <c r="G713" s="164"/>
      <c r="H713" s="164"/>
      <c r="I713" s="164"/>
      <c r="J713" s="164"/>
      <c r="K713" s="164"/>
      <c r="L713" s="164"/>
      <c r="M713" s="164"/>
      <c r="N713" s="164"/>
      <c r="O713" s="164"/>
      <c r="P713" s="164"/>
      <c r="Q713" s="164"/>
      <c r="R713" s="164"/>
      <c r="S713" s="164"/>
      <c r="T713" s="164"/>
    </row>
    <row r="714" spans="1:20" ht="14.5" x14ac:dyDescent="0.35">
      <c r="A714" s="164"/>
      <c r="B714" s="164"/>
      <c r="C714" s="164"/>
      <c r="D714" s="164"/>
      <c r="E714" s="164"/>
      <c r="F714" s="164"/>
      <c r="G714" s="164"/>
      <c r="H714" s="164"/>
      <c r="I714" s="164"/>
      <c r="J714" s="164"/>
      <c r="K714" s="164"/>
      <c r="L714" s="164"/>
      <c r="M714" s="164"/>
      <c r="N714" s="164"/>
      <c r="O714" s="164"/>
      <c r="P714" s="164"/>
      <c r="Q714" s="164"/>
      <c r="R714" s="164"/>
      <c r="S714" s="164"/>
      <c r="T714" s="164"/>
    </row>
    <row r="715" spans="1:20" ht="14.5" x14ac:dyDescent="0.35">
      <c r="A715" s="164"/>
      <c r="B715" s="164"/>
      <c r="C715" s="164"/>
      <c r="D715" s="164"/>
      <c r="E715" s="164"/>
      <c r="F715" s="164"/>
      <c r="G715" s="164"/>
      <c r="H715" s="164"/>
      <c r="I715" s="164"/>
      <c r="J715" s="164"/>
      <c r="K715" s="164"/>
      <c r="L715" s="164"/>
      <c r="M715" s="164"/>
      <c r="N715" s="164"/>
      <c r="O715" s="164"/>
      <c r="P715" s="164"/>
      <c r="Q715" s="164"/>
      <c r="R715" s="164"/>
      <c r="S715" s="164"/>
      <c r="T715" s="164"/>
    </row>
    <row r="716" spans="1:20" ht="14.5" x14ac:dyDescent="0.35">
      <c r="A716" s="164"/>
      <c r="B716" s="164"/>
      <c r="C716" s="164"/>
      <c r="D716" s="164"/>
      <c r="E716" s="164"/>
      <c r="F716" s="164"/>
      <c r="G716" s="164"/>
      <c r="H716" s="164"/>
      <c r="I716" s="164"/>
      <c r="J716" s="164"/>
      <c r="K716" s="164"/>
      <c r="L716" s="164"/>
      <c r="M716" s="164"/>
      <c r="N716" s="164"/>
      <c r="O716" s="164"/>
      <c r="P716" s="164"/>
      <c r="Q716" s="164"/>
      <c r="R716" s="164"/>
      <c r="S716" s="164"/>
      <c r="T716" s="164"/>
    </row>
    <row r="717" spans="1:20" ht="14.5" x14ac:dyDescent="0.35">
      <c r="A717" s="164"/>
      <c r="B717" s="164"/>
      <c r="C717" s="164"/>
      <c r="D717" s="164"/>
      <c r="E717" s="164"/>
      <c r="F717" s="164"/>
      <c r="G717" s="164"/>
      <c r="H717" s="164"/>
      <c r="I717" s="164"/>
      <c r="J717" s="164"/>
      <c r="K717" s="164"/>
      <c r="L717" s="164"/>
      <c r="M717" s="164"/>
      <c r="N717" s="164"/>
      <c r="O717" s="164"/>
      <c r="P717" s="164"/>
      <c r="Q717" s="164"/>
      <c r="R717" s="164"/>
      <c r="S717" s="164"/>
      <c r="T717" s="164"/>
    </row>
    <row r="718" spans="1:20" ht="14.5" x14ac:dyDescent="0.35">
      <c r="A718" s="164"/>
      <c r="B718" s="164"/>
      <c r="C718" s="164"/>
      <c r="D718" s="164"/>
      <c r="E718" s="164"/>
      <c r="F718" s="164"/>
      <c r="G718" s="164"/>
      <c r="H718" s="164"/>
      <c r="I718" s="164"/>
      <c r="J718" s="164"/>
      <c r="K718" s="164"/>
      <c r="L718" s="164"/>
      <c r="M718" s="164"/>
      <c r="N718" s="164"/>
      <c r="O718" s="164"/>
      <c r="P718" s="164"/>
      <c r="Q718" s="164"/>
      <c r="R718" s="164"/>
      <c r="S718" s="164"/>
      <c r="T718" s="164"/>
    </row>
    <row r="719" spans="1:20" ht="14.5" x14ac:dyDescent="0.35">
      <c r="A719" s="164"/>
      <c r="B719" s="164"/>
      <c r="C719" s="164"/>
      <c r="D719" s="164"/>
      <c r="E719" s="164"/>
      <c r="F719" s="164"/>
      <c r="G719" s="164"/>
      <c r="H719" s="164"/>
      <c r="I719" s="164"/>
      <c r="J719" s="164"/>
      <c r="K719" s="164"/>
      <c r="L719" s="164"/>
      <c r="M719" s="164"/>
      <c r="N719" s="164"/>
      <c r="O719" s="164"/>
      <c r="P719" s="164"/>
      <c r="Q719" s="164"/>
      <c r="R719" s="164"/>
      <c r="S719" s="164"/>
      <c r="T719" s="164"/>
    </row>
    <row r="720" spans="1:20" ht="14.5" x14ac:dyDescent="0.35">
      <c r="A720" s="164"/>
      <c r="B720" s="164"/>
      <c r="C720" s="164"/>
      <c r="D720" s="164"/>
      <c r="E720" s="164"/>
      <c r="F720" s="164"/>
      <c r="G720" s="164"/>
      <c r="H720" s="164"/>
      <c r="I720" s="164"/>
      <c r="J720" s="164"/>
      <c r="K720" s="164"/>
      <c r="L720" s="164"/>
      <c r="M720" s="164"/>
      <c r="N720" s="164"/>
      <c r="O720" s="164"/>
      <c r="P720" s="164"/>
      <c r="Q720" s="164"/>
      <c r="R720" s="164"/>
      <c r="S720" s="164"/>
      <c r="T720" s="164"/>
    </row>
    <row r="721" spans="1:20" ht="14.5" x14ac:dyDescent="0.35">
      <c r="A721" s="164"/>
      <c r="B721" s="164"/>
      <c r="C721" s="164"/>
      <c r="D721" s="164"/>
      <c r="E721" s="164"/>
      <c r="F721" s="164"/>
      <c r="G721" s="164"/>
      <c r="H721" s="164"/>
      <c r="I721" s="164"/>
      <c r="J721" s="164"/>
      <c r="K721" s="164"/>
      <c r="L721" s="164"/>
      <c r="M721" s="164"/>
      <c r="N721" s="164"/>
      <c r="O721" s="164"/>
      <c r="P721" s="164"/>
      <c r="Q721" s="164"/>
      <c r="R721" s="164"/>
      <c r="S721" s="164"/>
      <c r="T721" s="164"/>
    </row>
    <row r="722" spans="1:20" ht="14.5" x14ac:dyDescent="0.35">
      <c r="A722" s="164"/>
      <c r="B722" s="164"/>
      <c r="C722" s="164"/>
      <c r="D722" s="164"/>
      <c r="E722" s="164"/>
      <c r="F722" s="164"/>
      <c r="G722" s="164"/>
      <c r="H722" s="164"/>
      <c r="I722" s="164"/>
      <c r="J722" s="164"/>
      <c r="K722" s="164"/>
      <c r="L722" s="164"/>
      <c r="M722" s="164"/>
      <c r="N722" s="164"/>
      <c r="O722" s="164"/>
      <c r="P722" s="164"/>
      <c r="Q722" s="164"/>
      <c r="R722" s="164"/>
      <c r="S722" s="164"/>
      <c r="T722" s="164"/>
    </row>
    <row r="723" spans="1:20" ht="14.5" x14ac:dyDescent="0.35">
      <c r="A723" s="164"/>
      <c r="B723" s="164"/>
      <c r="C723" s="164"/>
      <c r="D723" s="164"/>
      <c r="E723" s="164"/>
      <c r="F723" s="164"/>
      <c r="G723" s="164"/>
      <c r="H723" s="164"/>
      <c r="I723" s="164"/>
      <c r="J723" s="164"/>
      <c r="K723" s="164"/>
      <c r="L723" s="164"/>
      <c r="M723" s="164"/>
      <c r="N723" s="164"/>
      <c r="O723" s="164"/>
      <c r="P723" s="164"/>
      <c r="Q723" s="164"/>
      <c r="R723" s="164"/>
      <c r="S723" s="164"/>
      <c r="T723" s="164"/>
    </row>
    <row r="724" spans="1:20" ht="14.5" x14ac:dyDescent="0.35">
      <c r="A724" s="164"/>
      <c r="B724" s="164"/>
      <c r="C724" s="164"/>
      <c r="D724" s="164"/>
      <c r="E724" s="164"/>
      <c r="F724" s="164"/>
      <c r="G724" s="164"/>
      <c r="H724" s="164"/>
      <c r="I724" s="164"/>
      <c r="J724" s="164"/>
      <c r="K724" s="164"/>
      <c r="L724" s="164"/>
      <c r="M724" s="164"/>
      <c r="N724" s="164"/>
      <c r="O724" s="164"/>
      <c r="P724" s="164"/>
      <c r="Q724" s="164"/>
      <c r="R724" s="164"/>
      <c r="S724" s="164"/>
      <c r="T724" s="164"/>
    </row>
    <row r="725" spans="1:20" ht="14.5" x14ac:dyDescent="0.35">
      <c r="A725" s="164"/>
      <c r="B725" s="164"/>
      <c r="C725" s="164"/>
      <c r="D725" s="164"/>
      <c r="E725" s="164"/>
      <c r="F725" s="164"/>
      <c r="G725" s="164"/>
      <c r="H725" s="164"/>
      <c r="I725" s="164"/>
      <c r="J725" s="164"/>
      <c r="K725" s="164"/>
      <c r="L725" s="164"/>
      <c r="M725" s="164"/>
      <c r="N725" s="164"/>
      <c r="O725" s="164"/>
      <c r="P725" s="164"/>
      <c r="Q725" s="164"/>
      <c r="R725" s="164"/>
      <c r="S725" s="164"/>
      <c r="T725" s="164"/>
    </row>
    <row r="726" spans="1:20" ht="14.5" x14ac:dyDescent="0.35">
      <c r="A726" s="164"/>
      <c r="B726" s="164"/>
      <c r="C726" s="164"/>
      <c r="D726" s="164"/>
      <c r="E726" s="164"/>
      <c r="F726" s="164"/>
      <c r="G726" s="164"/>
      <c r="H726" s="164"/>
      <c r="I726" s="164"/>
      <c r="J726" s="164"/>
      <c r="K726" s="164"/>
      <c r="L726" s="164"/>
      <c r="M726" s="164"/>
      <c r="N726" s="164"/>
      <c r="O726" s="164"/>
      <c r="P726" s="164"/>
      <c r="Q726" s="164"/>
      <c r="R726" s="164"/>
      <c r="S726" s="164"/>
      <c r="T726" s="164"/>
    </row>
    <row r="727" spans="1:20" ht="14.5" x14ac:dyDescent="0.35">
      <c r="A727" s="164"/>
      <c r="B727" s="164"/>
      <c r="C727" s="164"/>
      <c r="D727" s="164"/>
      <c r="E727" s="164"/>
      <c r="F727" s="164"/>
      <c r="G727" s="164"/>
      <c r="H727" s="164"/>
      <c r="I727" s="164"/>
      <c r="J727" s="164"/>
      <c r="K727" s="164"/>
      <c r="L727" s="164"/>
      <c r="M727" s="164"/>
      <c r="N727" s="164"/>
      <c r="O727" s="164"/>
      <c r="P727" s="164"/>
      <c r="Q727" s="164"/>
      <c r="R727" s="164"/>
      <c r="S727" s="164"/>
      <c r="T727" s="164"/>
    </row>
    <row r="728" spans="1:20" ht="14.5" x14ac:dyDescent="0.35">
      <c r="A728" s="164"/>
      <c r="B728" s="164"/>
      <c r="C728" s="164"/>
      <c r="D728" s="164"/>
      <c r="E728" s="164"/>
      <c r="F728" s="164"/>
      <c r="G728" s="164"/>
      <c r="H728" s="164"/>
      <c r="I728" s="164"/>
      <c r="J728" s="164"/>
      <c r="K728" s="164"/>
      <c r="L728" s="164"/>
      <c r="M728" s="164"/>
      <c r="N728" s="164"/>
      <c r="O728" s="164"/>
      <c r="P728" s="164"/>
      <c r="Q728" s="164"/>
      <c r="R728" s="164"/>
      <c r="S728" s="164"/>
      <c r="T728" s="164"/>
    </row>
    <row r="729" spans="1:20" ht="14.5" x14ac:dyDescent="0.35">
      <c r="A729" s="164"/>
      <c r="B729" s="164"/>
      <c r="C729" s="164"/>
      <c r="D729" s="164"/>
      <c r="E729" s="164"/>
      <c r="F729" s="164"/>
      <c r="G729" s="164"/>
      <c r="H729" s="164"/>
      <c r="I729" s="164"/>
      <c r="J729" s="164"/>
      <c r="K729" s="164"/>
      <c r="L729" s="164"/>
      <c r="M729" s="164"/>
      <c r="N729" s="164"/>
      <c r="O729" s="164"/>
      <c r="P729" s="164"/>
      <c r="Q729" s="164"/>
      <c r="R729" s="164"/>
      <c r="S729" s="164"/>
      <c r="T729" s="164"/>
    </row>
    <row r="730" spans="1:20" ht="14.5" x14ac:dyDescent="0.35">
      <c r="A730" s="164"/>
      <c r="B730" s="164"/>
      <c r="C730" s="164"/>
      <c r="D730" s="164"/>
      <c r="E730" s="164"/>
      <c r="F730" s="164"/>
      <c r="G730" s="164"/>
      <c r="H730" s="164"/>
      <c r="I730" s="164"/>
      <c r="J730" s="164"/>
      <c r="K730" s="164"/>
      <c r="L730" s="164"/>
      <c r="M730" s="164"/>
      <c r="N730" s="164"/>
      <c r="O730" s="164"/>
      <c r="P730" s="164"/>
      <c r="Q730" s="164"/>
      <c r="R730" s="164"/>
      <c r="S730" s="164"/>
      <c r="T730" s="164"/>
    </row>
    <row r="731" spans="1:20" ht="14.5" x14ac:dyDescent="0.35">
      <c r="A731" s="164"/>
      <c r="B731" s="164"/>
      <c r="C731" s="164"/>
      <c r="D731" s="164"/>
      <c r="E731" s="164"/>
      <c r="F731" s="164"/>
      <c r="G731" s="164"/>
      <c r="H731" s="164"/>
      <c r="I731" s="164"/>
      <c r="J731" s="164"/>
      <c r="K731" s="164"/>
      <c r="L731" s="164"/>
      <c r="M731" s="164"/>
      <c r="N731" s="164"/>
      <c r="O731" s="164"/>
      <c r="P731" s="164"/>
      <c r="Q731" s="164"/>
      <c r="R731" s="164"/>
      <c r="S731" s="164"/>
      <c r="T731" s="164"/>
    </row>
    <row r="732" spans="1:20" ht="14.5" x14ac:dyDescent="0.35">
      <c r="A732" s="164"/>
      <c r="B732" s="164"/>
      <c r="C732" s="164"/>
      <c r="D732" s="164"/>
      <c r="E732" s="164"/>
      <c r="F732" s="164"/>
      <c r="G732" s="164"/>
      <c r="H732" s="164"/>
      <c r="I732" s="164"/>
      <c r="J732" s="164"/>
      <c r="K732" s="164"/>
      <c r="L732" s="164"/>
      <c r="M732" s="164"/>
      <c r="N732" s="164"/>
      <c r="O732" s="164"/>
      <c r="P732" s="164"/>
      <c r="Q732" s="164"/>
      <c r="R732" s="164"/>
      <c r="S732" s="164"/>
      <c r="T732" s="164"/>
    </row>
    <row r="733" spans="1:20" ht="14.5" x14ac:dyDescent="0.35">
      <c r="A733" s="164"/>
      <c r="B733" s="164"/>
      <c r="C733" s="164"/>
      <c r="D733" s="164"/>
      <c r="E733" s="164"/>
      <c r="F733" s="164"/>
      <c r="G733" s="164"/>
      <c r="H733" s="164"/>
      <c r="I733" s="164"/>
      <c r="J733" s="164"/>
      <c r="K733" s="164"/>
      <c r="L733" s="164"/>
      <c r="M733" s="164"/>
      <c r="N733" s="164"/>
      <c r="O733" s="164"/>
      <c r="P733" s="164"/>
      <c r="Q733" s="164"/>
      <c r="R733" s="164"/>
      <c r="S733" s="164"/>
      <c r="T733" s="164"/>
    </row>
    <row r="734" spans="1:20" ht="14.5" x14ac:dyDescent="0.35">
      <c r="A734" s="164"/>
      <c r="B734" s="164"/>
      <c r="C734" s="164"/>
      <c r="D734" s="164"/>
      <c r="E734" s="164"/>
      <c r="F734" s="164"/>
      <c r="G734" s="164"/>
      <c r="H734" s="164"/>
      <c r="I734" s="164"/>
      <c r="J734" s="164"/>
      <c r="K734" s="164"/>
      <c r="L734" s="164"/>
      <c r="M734" s="164"/>
      <c r="N734" s="164"/>
      <c r="O734" s="164"/>
      <c r="P734" s="164"/>
      <c r="Q734" s="164"/>
      <c r="R734" s="164"/>
      <c r="S734" s="164"/>
      <c r="T734" s="164"/>
    </row>
    <row r="735" spans="1:20" ht="14.5" x14ac:dyDescent="0.35">
      <c r="A735" s="164"/>
      <c r="B735" s="164"/>
      <c r="C735" s="164"/>
      <c r="D735" s="164"/>
      <c r="E735" s="164"/>
      <c r="F735" s="164"/>
      <c r="G735" s="164"/>
      <c r="H735" s="164"/>
      <c r="I735" s="164"/>
      <c r="J735" s="164"/>
      <c r="K735" s="164"/>
      <c r="L735" s="164"/>
      <c r="M735" s="164"/>
      <c r="N735" s="164"/>
      <c r="O735" s="164"/>
      <c r="P735" s="164"/>
      <c r="Q735" s="164"/>
      <c r="R735" s="164"/>
      <c r="S735" s="164"/>
      <c r="T735" s="164"/>
    </row>
    <row r="736" spans="1:20" ht="14.5" x14ac:dyDescent="0.35">
      <c r="A736" s="164"/>
      <c r="B736" s="164"/>
      <c r="C736" s="164"/>
      <c r="D736" s="164"/>
      <c r="E736" s="164"/>
      <c r="F736" s="164"/>
      <c r="G736" s="164"/>
      <c r="H736" s="164"/>
      <c r="I736" s="164"/>
      <c r="J736" s="164"/>
      <c r="K736" s="164"/>
      <c r="L736" s="164"/>
      <c r="M736" s="164"/>
      <c r="N736" s="164"/>
      <c r="O736" s="164"/>
      <c r="P736" s="164"/>
      <c r="Q736" s="164"/>
      <c r="R736" s="164"/>
      <c r="S736" s="164"/>
      <c r="T736" s="164"/>
    </row>
    <row r="737" spans="1:20" ht="14.5" x14ac:dyDescent="0.35">
      <c r="A737" s="164"/>
      <c r="B737" s="164"/>
      <c r="C737" s="164"/>
      <c r="D737" s="164"/>
      <c r="E737" s="164"/>
      <c r="F737" s="164"/>
      <c r="G737" s="164"/>
      <c r="H737" s="164"/>
      <c r="I737" s="164"/>
      <c r="J737" s="164"/>
      <c r="K737" s="164"/>
      <c r="L737" s="164"/>
      <c r="M737" s="164"/>
      <c r="N737" s="164"/>
      <c r="O737" s="164"/>
      <c r="P737" s="164"/>
      <c r="Q737" s="164"/>
      <c r="R737" s="164"/>
      <c r="S737" s="164"/>
      <c r="T737" s="164"/>
    </row>
    <row r="738" spans="1:20" ht="14.5" x14ac:dyDescent="0.35">
      <c r="A738" s="164"/>
      <c r="B738" s="164"/>
      <c r="C738" s="164"/>
      <c r="D738" s="164"/>
      <c r="E738" s="164"/>
      <c r="F738" s="164"/>
      <c r="G738" s="164"/>
      <c r="H738" s="164"/>
      <c r="I738" s="164"/>
      <c r="J738" s="164"/>
      <c r="K738" s="164"/>
      <c r="L738" s="164"/>
      <c r="M738" s="164"/>
      <c r="N738" s="164"/>
      <c r="O738" s="164"/>
      <c r="P738" s="164"/>
      <c r="Q738" s="164"/>
      <c r="R738" s="164"/>
      <c r="S738" s="164"/>
      <c r="T738" s="164"/>
    </row>
    <row r="739" spans="1:20" ht="14.5" x14ac:dyDescent="0.35">
      <c r="A739" s="164"/>
      <c r="B739" s="164"/>
      <c r="C739" s="164"/>
      <c r="D739" s="164"/>
      <c r="E739" s="164"/>
      <c r="F739" s="164"/>
      <c r="G739" s="164"/>
      <c r="H739" s="164"/>
      <c r="I739" s="164"/>
      <c r="J739" s="164"/>
      <c r="K739" s="164"/>
      <c r="L739" s="164"/>
      <c r="M739" s="164"/>
      <c r="N739" s="164"/>
      <c r="O739" s="164"/>
      <c r="P739" s="164"/>
      <c r="Q739" s="164"/>
      <c r="R739" s="164"/>
      <c r="S739" s="164"/>
      <c r="T739" s="164"/>
    </row>
    <row r="740" spans="1:20" ht="14.5" x14ac:dyDescent="0.35">
      <c r="A740" s="164"/>
      <c r="B740" s="164"/>
      <c r="C740" s="164"/>
      <c r="D740" s="164"/>
      <c r="E740" s="164"/>
      <c r="F740" s="164"/>
      <c r="G740" s="164"/>
      <c r="H740" s="164"/>
      <c r="I740" s="164"/>
      <c r="J740" s="164"/>
      <c r="K740" s="164"/>
      <c r="L740" s="164"/>
      <c r="M740" s="164"/>
      <c r="N740" s="164"/>
      <c r="O740" s="164"/>
      <c r="P740" s="164"/>
      <c r="Q740" s="164"/>
      <c r="R740" s="164"/>
      <c r="S740" s="164"/>
      <c r="T740" s="164"/>
    </row>
    <row r="741" spans="1:20" ht="14.5" x14ac:dyDescent="0.35">
      <c r="A741" s="164"/>
      <c r="B741" s="164"/>
      <c r="C741" s="164"/>
      <c r="D741" s="164"/>
      <c r="E741" s="164"/>
      <c r="F741" s="164"/>
      <c r="G741" s="164"/>
      <c r="H741" s="164"/>
      <c r="I741" s="164"/>
      <c r="J741" s="164"/>
      <c r="K741" s="164"/>
      <c r="L741" s="164"/>
      <c r="M741" s="164"/>
      <c r="N741" s="164"/>
      <c r="O741" s="164"/>
      <c r="P741" s="164"/>
      <c r="Q741" s="164"/>
      <c r="R741" s="164"/>
      <c r="S741" s="164"/>
      <c r="T741" s="164"/>
    </row>
    <row r="742" spans="1:20" ht="14.5" x14ac:dyDescent="0.35">
      <c r="A742" s="164"/>
      <c r="B742" s="164"/>
      <c r="C742" s="164"/>
      <c r="D742" s="164"/>
      <c r="E742" s="164"/>
      <c r="F742" s="164"/>
      <c r="G742" s="164"/>
      <c r="H742" s="164"/>
      <c r="I742" s="164"/>
      <c r="J742" s="164"/>
      <c r="K742" s="164"/>
      <c r="L742" s="164"/>
      <c r="M742" s="164"/>
      <c r="N742" s="164"/>
      <c r="O742" s="164"/>
      <c r="P742" s="164"/>
      <c r="Q742" s="164"/>
      <c r="R742" s="164"/>
      <c r="S742" s="164"/>
      <c r="T742" s="164"/>
    </row>
    <row r="743" spans="1:20" ht="14.5" x14ac:dyDescent="0.35">
      <c r="A743" s="164"/>
      <c r="B743" s="164"/>
      <c r="C743" s="164"/>
      <c r="D743" s="164"/>
      <c r="E743" s="164"/>
      <c r="F743" s="164"/>
      <c r="G743" s="164"/>
      <c r="H743" s="164"/>
      <c r="I743" s="164"/>
      <c r="J743" s="164"/>
      <c r="K743" s="164"/>
      <c r="L743" s="164"/>
      <c r="M743" s="164"/>
      <c r="N743" s="164"/>
      <c r="O743" s="164"/>
      <c r="P743" s="164"/>
      <c r="Q743" s="164"/>
      <c r="R743" s="164"/>
      <c r="S743" s="164"/>
      <c r="T743" s="164"/>
    </row>
    <row r="744" spans="1:20" ht="14.5" x14ac:dyDescent="0.35">
      <c r="A744" s="164"/>
      <c r="B744" s="164"/>
      <c r="C744" s="164"/>
      <c r="D744" s="164"/>
      <c r="E744" s="164"/>
      <c r="F744" s="164"/>
      <c r="G744" s="164"/>
      <c r="H744" s="164"/>
      <c r="I744" s="164"/>
      <c r="J744" s="164"/>
      <c r="K744" s="164"/>
      <c r="L744" s="164"/>
      <c r="M744" s="164"/>
      <c r="N744" s="164"/>
      <c r="O744" s="164"/>
      <c r="P744" s="164"/>
      <c r="Q744" s="164"/>
      <c r="R744" s="164"/>
      <c r="S744" s="164"/>
      <c r="T744" s="164"/>
    </row>
    <row r="745" spans="1:20" ht="14.5" x14ac:dyDescent="0.35">
      <c r="A745" s="164"/>
      <c r="B745" s="164"/>
      <c r="C745" s="164"/>
      <c r="D745" s="164"/>
      <c r="E745" s="164"/>
      <c r="F745" s="164"/>
      <c r="G745" s="164"/>
      <c r="H745" s="164"/>
      <c r="I745" s="164"/>
      <c r="J745" s="164"/>
      <c r="K745" s="164"/>
      <c r="L745" s="164"/>
      <c r="M745" s="164"/>
      <c r="N745" s="164"/>
      <c r="O745" s="164"/>
      <c r="P745" s="164"/>
      <c r="Q745" s="164"/>
      <c r="R745" s="164"/>
      <c r="S745" s="164"/>
      <c r="T745" s="164"/>
    </row>
    <row r="746" spans="1:20" ht="14.5" x14ac:dyDescent="0.35">
      <c r="A746" s="164"/>
      <c r="B746" s="164"/>
      <c r="C746" s="164"/>
      <c r="D746" s="164"/>
      <c r="E746" s="164"/>
      <c r="F746" s="164"/>
      <c r="G746" s="164"/>
      <c r="H746" s="164"/>
      <c r="I746" s="164"/>
      <c r="J746" s="164"/>
      <c r="K746" s="164"/>
      <c r="L746" s="164"/>
      <c r="M746" s="164"/>
      <c r="N746" s="164"/>
      <c r="O746" s="164"/>
      <c r="P746" s="164"/>
      <c r="Q746" s="164"/>
      <c r="R746" s="164"/>
      <c r="S746" s="164"/>
      <c r="T746" s="164"/>
    </row>
    <row r="747" spans="1:20" ht="14.5" x14ac:dyDescent="0.35">
      <c r="A747" s="164"/>
      <c r="B747" s="164"/>
      <c r="C747" s="164"/>
      <c r="D747" s="164"/>
      <c r="E747" s="164"/>
      <c r="F747" s="164"/>
      <c r="G747" s="164"/>
      <c r="H747" s="164"/>
      <c r="I747" s="164"/>
      <c r="J747" s="164"/>
      <c r="K747" s="164"/>
      <c r="L747" s="164"/>
      <c r="M747" s="164"/>
      <c r="N747" s="164"/>
      <c r="O747" s="164"/>
      <c r="P747" s="164"/>
      <c r="Q747" s="164"/>
      <c r="R747" s="164"/>
      <c r="S747" s="164"/>
      <c r="T747" s="164"/>
    </row>
    <row r="748" spans="1:20" ht="14.5" x14ac:dyDescent="0.35">
      <c r="A748" s="164"/>
      <c r="B748" s="164"/>
      <c r="C748" s="164"/>
      <c r="D748" s="164"/>
      <c r="E748" s="164"/>
      <c r="F748" s="164"/>
      <c r="G748" s="164"/>
      <c r="H748" s="164"/>
      <c r="I748" s="164"/>
      <c r="J748" s="164"/>
      <c r="K748" s="164"/>
      <c r="L748" s="164"/>
      <c r="M748" s="164"/>
      <c r="N748" s="164"/>
      <c r="O748" s="164"/>
      <c r="P748" s="164"/>
      <c r="Q748" s="164"/>
      <c r="R748" s="164"/>
      <c r="S748" s="164"/>
      <c r="T748" s="164"/>
    </row>
    <row r="749" spans="1:20" ht="14.5" x14ac:dyDescent="0.35">
      <c r="A749" s="164"/>
      <c r="B749" s="164"/>
      <c r="C749" s="164"/>
      <c r="D749" s="164"/>
      <c r="E749" s="164"/>
      <c r="F749" s="164"/>
      <c r="G749" s="164"/>
      <c r="H749" s="164"/>
      <c r="I749" s="164"/>
      <c r="J749" s="164"/>
      <c r="K749" s="164"/>
      <c r="L749" s="164"/>
      <c r="M749" s="164"/>
      <c r="N749" s="164"/>
      <c r="O749" s="164"/>
      <c r="P749" s="164"/>
      <c r="Q749" s="164"/>
      <c r="R749" s="164"/>
      <c r="S749" s="164"/>
      <c r="T749" s="164"/>
    </row>
    <row r="750" spans="1:20" ht="14.5" x14ac:dyDescent="0.35">
      <c r="A750" s="164"/>
      <c r="B750" s="164"/>
      <c r="C750" s="164"/>
      <c r="D750" s="164"/>
      <c r="E750" s="164"/>
      <c r="F750" s="164"/>
      <c r="G750" s="164"/>
      <c r="H750" s="164"/>
      <c r="I750" s="164"/>
      <c r="J750" s="164"/>
      <c r="K750" s="164"/>
      <c r="L750" s="164"/>
      <c r="M750" s="164"/>
      <c r="N750" s="164"/>
      <c r="O750" s="164"/>
      <c r="P750" s="164"/>
      <c r="Q750" s="164"/>
      <c r="R750" s="164"/>
      <c r="S750" s="164"/>
      <c r="T750" s="164"/>
    </row>
    <row r="751" spans="1:20" ht="14.5" x14ac:dyDescent="0.35">
      <c r="A751" s="164"/>
      <c r="B751" s="164"/>
      <c r="C751" s="164"/>
      <c r="D751" s="164"/>
      <c r="E751" s="164"/>
      <c r="F751" s="164"/>
      <c r="G751" s="164"/>
      <c r="H751" s="164"/>
      <c r="I751" s="164"/>
      <c r="J751" s="164"/>
      <c r="K751" s="164"/>
      <c r="L751" s="164"/>
      <c r="M751" s="164"/>
      <c r="N751" s="164"/>
      <c r="O751" s="164"/>
      <c r="P751" s="164"/>
      <c r="Q751" s="164"/>
      <c r="R751" s="164"/>
      <c r="S751" s="164"/>
      <c r="T751" s="164"/>
    </row>
    <row r="752" spans="1:20" ht="14.5" x14ac:dyDescent="0.35">
      <c r="A752" s="164"/>
      <c r="B752" s="164"/>
      <c r="C752" s="164"/>
      <c r="D752" s="164"/>
      <c r="E752" s="164"/>
      <c r="F752" s="164"/>
      <c r="G752" s="164"/>
      <c r="H752" s="164"/>
      <c r="I752" s="164"/>
      <c r="J752" s="164"/>
      <c r="K752" s="164"/>
      <c r="L752" s="164"/>
      <c r="M752" s="164"/>
      <c r="N752" s="164"/>
      <c r="O752" s="164"/>
      <c r="P752" s="164"/>
      <c r="Q752" s="164"/>
      <c r="R752" s="164"/>
      <c r="S752" s="164"/>
      <c r="T752" s="164"/>
    </row>
    <row r="753" spans="1:20" ht="14.5" x14ac:dyDescent="0.35">
      <c r="A753" s="164"/>
      <c r="B753" s="164"/>
      <c r="C753" s="164"/>
      <c r="D753" s="164"/>
      <c r="E753" s="164"/>
      <c r="F753" s="164"/>
      <c r="G753" s="164"/>
      <c r="H753" s="164"/>
      <c r="I753" s="164"/>
      <c r="J753" s="164"/>
      <c r="K753" s="164"/>
      <c r="L753" s="164"/>
      <c r="M753" s="164"/>
      <c r="N753" s="164"/>
      <c r="O753" s="164"/>
      <c r="P753" s="164"/>
      <c r="Q753" s="164"/>
      <c r="R753" s="164"/>
      <c r="S753" s="164"/>
      <c r="T753" s="164"/>
    </row>
    <row r="754" spans="1:20" ht="14.5" x14ac:dyDescent="0.35">
      <c r="A754" s="164"/>
      <c r="B754" s="164"/>
      <c r="C754" s="164"/>
      <c r="D754" s="164"/>
      <c r="E754" s="164"/>
      <c r="F754" s="164"/>
      <c r="G754" s="164"/>
      <c r="H754" s="164"/>
      <c r="I754" s="164"/>
      <c r="J754" s="164"/>
      <c r="K754" s="164"/>
      <c r="L754" s="164"/>
      <c r="M754" s="164"/>
      <c r="N754" s="164"/>
      <c r="O754" s="164"/>
      <c r="P754" s="164"/>
      <c r="Q754" s="164"/>
      <c r="R754" s="164"/>
      <c r="S754" s="164"/>
      <c r="T754" s="164"/>
    </row>
    <row r="755" spans="1:20" ht="14.5" x14ac:dyDescent="0.35">
      <c r="A755" s="164"/>
      <c r="B755" s="164"/>
      <c r="C755" s="164"/>
      <c r="D755" s="164"/>
      <c r="E755" s="164"/>
      <c r="F755" s="164"/>
      <c r="G755" s="164"/>
      <c r="H755" s="164"/>
      <c r="I755" s="164"/>
      <c r="J755" s="164"/>
      <c r="K755" s="164"/>
      <c r="L755" s="164"/>
      <c r="M755" s="164"/>
      <c r="N755" s="164"/>
      <c r="O755" s="164"/>
      <c r="P755" s="164"/>
      <c r="Q755" s="164"/>
      <c r="R755" s="164"/>
      <c r="S755" s="164"/>
      <c r="T755" s="164"/>
    </row>
    <row r="756" spans="1:20" ht="14.5" x14ac:dyDescent="0.35">
      <c r="A756" s="164"/>
      <c r="B756" s="164"/>
      <c r="C756" s="164"/>
      <c r="D756" s="164"/>
      <c r="E756" s="164"/>
      <c r="F756" s="164"/>
      <c r="G756" s="164"/>
      <c r="H756" s="164"/>
      <c r="I756" s="164"/>
      <c r="J756" s="164"/>
      <c r="K756" s="164"/>
      <c r="L756" s="164"/>
      <c r="M756" s="164"/>
      <c r="N756" s="164"/>
      <c r="O756" s="164"/>
      <c r="P756" s="164"/>
      <c r="Q756" s="164"/>
      <c r="R756" s="164"/>
      <c r="S756" s="164"/>
      <c r="T756" s="164"/>
    </row>
    <row r="757" spans="1:20" ht="14.5" x14ac:dyDescent="0.35">
      <c r="A757" s="164"/>
      <c r="B757" s="164"/>
      <c r="C757" s="164"/>
      <c r="D757" s="164"/>
      <c r="E757" s="164"/>
      <c r="F757" s="164"/>
      <c r="G757" s="164"/>
      <c r="H757" s="164"/>
      <c r="I757" s="164"/>
      <c r="J757" s="164"/>
      <c r="K757" s="164"/>
      <c r="L757" s="164"/>
      <c r="M757" s="164"/>
      <c r="N757" s="164"/>
      <c r="O757" s="164"/>
      <c r="P757" s="164"/>
      <c r="Q757" s="164"/>
      <c r="R757" s="164"/>
      <c r="S757" s="164"/>
      <c r="T757" s="164"/>
    </row>
    <row r="758" spans="1:20" ht="14.5" x14ac:dyDescent="0.35">
      <c r="A758" s="164"/>
      <c r="B758" s="164"/>
      <c r="C758" s="164"/>
      <c r="D758" s="164"/>
      <c r="E758" s="164"/>
      <c r="F758" s="164"/>
      <c r="G758" s="164"/>
      <c r="H758" s="164"/>
      <c r="I758" s="164"/>
      <c r="J758" s="164"/>
      <c r="K758" s="164"/>
      <c r="L758" s="164"/>
      <c r="M758" s="164"/>
      <c r="N758" s="164"/>
      <c r="O758" s="164"/>
      <c r="P758" s="164"/>
      <c r="Q758" s="164"/>
      <c r="R758" s="164"/>
      <c r="S758" s="164"/>
      <c r="T758" s="164"/>
    </row>
    <row r="759" spans="1:20" ht="14.5" x14ac:dyDescent="0.35">
      <c r="A759" s="164"/>
      <c r="B759" s="164"/>
      <c r="C759" s="164"/>
      <c r="D759" s="164"/>
      <c r="E759" s="164"/>
      <c r="F759" s="164"/>
      <c r="G759" s="164"/>
      <c r="H759" s="164"/>
      <c r="I759" s="164"/>
      <c r="J759" s="164"/>
      <c r="K759" s="164"/>
      <c r="L759" s="164"/>
      <c r="M759" s="164"/>
      <c r="N759" s="164"/>
      <c r="O759" s="164"/>
      <c r="P759" s="164"/>
      <c r="Q759" s="164"/>
      <c r="R759" s="164"/>
      <c r="S759" s="164"/>
      <c r="T759" s="164"/>
    </row>
    <row r="760" spans="1:20" ht="14.5" x14ac:dyDescent="0.35">
      <c r="A760" s="164"/>
      <c r="B760" s="164"/>
      <c r="C760" s="164"/>
      <c r="D760" s="164"/>
      <c r="E760" s="164"/>
      <c r="F760" s="164"/>
      <c r="G760" s="164"/>
      <c r="H760" s="164"/>
      <c r="I760" s="164"/>
      <c r="J760" s="164"/>
      <c r="K760" s="164"/>
      <c r="L760" s="164"/>
      <c r="M760" s="164"/>
      <c r="N760" s="164"/>
      <c r="O760" s="164"/>
      <c r="P760" s="164"/>
      <c r="Q760" s="164"/>
      <c r="R760" s="164"/>
      <c r="S760" s="164"/>
      <c r="T760" s="164"/>
    </row>
    <row r="761" spans="1:20" ht="14.5" x14ac:dyDescent="0.35">
      <c r="A761" s="164"/>
      <c r="B761" s="164"/>
      <c r="C761" s="164"/>
      <c r="D761" s="164"/>
      <c r="E761" s="164"/>
      <c r="F761" s="164"/>
      <c r="G761" s="164"/>
      <c r="H761" s="164"/>
      <c r="I761" s="164"/>
      <c r="J761" s="164"/>
      <c r="K761" s="164"/>
      <c r="L761" s="164"/>
      <c r="M761" s="164"/>
      <c r="N761" s="164"/>
      <c r="O761" s="164"/>
      <c r="P761" s="164"/>
      <c r="Q761" s="164"/>
      <c r="R761" s="164"/>
      <c r="S761" s="164"/>
      <c r="T761" s="164"/>
    </row>
    <row r="762" spans="1:20" ht="14.5" x14ac:dyDescent="0.35">
      <c r="A762" s="164"/>
      <c r="B762" s="164"/>
      <c r="C762" s="164"/>
      <c r="D762" s="164"/>
      <c r="E762" s="164"/>
      <c r="F762" s="164"/>
      <c r="G762" s="164"/>
      <c r="H762" s="164"/>
      <c r="I762" s="164"/>
      <c r="J762" s="164"/>
      <c r="K762" s="164"/>
      <c r="L762" s="164"/>
      <c r="M762" s="164"/>
      <c r="N762" s="164"/>
      <c r="O762" s="164"/>
      <c r="P762" s="164"/>
      <c r="Q762" s="164"/>
      <c r="R762" s="164"/>
      <c r="S762" s="164"/>
      <c r="T762" s="164"/>
    </row>
    <row r="763" spans="1:20" ht="14.5" x14ac:dyDescent="0.35">
      <c r="A763" s="164"/>
      <c r="B763" s="164"/>
      <c r="C763" s="164"/>
      <c r="D763" s="164"/>
      <c r="E763" s="164"/>
      <c r="F763" s="164"/>
      <c r="G763" s="164"/>
      <c r="H763" s="164"/>
      <c r="I763" s="164"/>
      <c r="J763" s="164"/>
      <c r="K763" s="164"/>
      <c r="L763" s="164"/>
      <c r="M763" s="164"/>
      <c r="N763" s="164"/>
      <c r="O763" s="164"/>
      <c r="P763" s="164"/>
      <c r="Q763" s="164"/>
      <c r="R763" s="164"/>
      <c r="S763" s="164"/>
      <c r="T763" s="164"/>
    </row>
    <row r="764" spans="1:20" ht="14.5" x14ac:dyDescent="0.35">
      <c r="A764" s="164"/>
      <c r="B764" s="164"/>
      <c r="C764" s="164"/>
      <c r="D764" s="164"/>
      <c r="E764" s="164"/>
      <c r="F764" s="164"/>
      <c r="G764" s="164"/>
      <c r="H764" s="164"/>
      <c r="I764" s="164"/>
      <c r="J764" s="164"/>
      <c r="K764" s="164"/>
      <c r="L764" s="164"/>
      <c r="M764" s="164"/>
      <c r="N764" s="164"/>
      <c r="O764" s="164"/>
      <c r="P764" s="164"/>
      <c r="Q764" s="164"/>
      <c r="R764" s="164"/>
      <c r="S764" s="164"/>
      <c r="T764" s="164"/>
    </row>
    <row r="765" spans="1:20" ht="14.5" x14ac:dyDescent="0.35">
      <c r="A765" s="164"/>
      <c r="B765" s="164"/>
      <c r="C765" s="164"/>
      <c r="D765" s="164"/>
      <c r="E765" s="164"/>
      <c r="F765" s="164"/>
      <c r="G765" s="164"/>
      <c r="H765" s="164"/>
      <c r="I765" s="164"/>
      <c r="J765" s="164"/>
      <c r="K765" s="164"/>
      <c r="L765" s="164"/>
      <c r="M765" s="164"/>
      <c r="N765" s="164"/>
      <c r="O765" s="164"/>
      <c r="P765" s="164"/>
      <c r="Q765" s="164"/>
      <c r="R765" s="164"/>
      <c r="S765" s="164"/>
      <c r="T765" s="164"/>
    </row>
    <row r="766" spans="1:20" ht="14.5" x14ac:dyDescent="0.35">
      <c r="A766" s="164"/>
      <c r="B766" s="164"/>
      <c r="C766" s="164"/>
      <c r="D766" s="164"/>
      <c r="E766" s="164"/>
      <c r="F766" s="164"/>
      <c r="G766" s="164"/>
      <c r="H766" s="164"/>
      <c r="I766" s="164"/>
      <c r="J766" s="164"/>
      <c r="K766" s="164"/>
      <c r="L766" s="164"/>
      <c r="M766" s="164"/>
      <c r="N766" s="164"/>
      <c r="O766" s="164"/>
      <c r="P766" s="164"/>
      <c r="Q766" s="164"/>
      <c r="R766" s="164"/>
      <c r="S766" s="164"/>
      <c r="T766" s="164"/>
    </row>
    <row r="767" spans="1:20" ht="14.5" x14ac:dyDescent="0.35">
      <c r="A767" s="164"/>
      <c r="B767" s="164"/>
      <c r="C767" s="164"/>
      <c r="D767" s="164"/>
      <c r="E767" s="164"/>
      <c r="F767" s="164"/>
      <c r="G767" s="164"/>
      <c r="H767" s="164"/>
      <c r="I767" s="164"/>
      <c r="J767" s="164"/>
      <c r="K767" s="164"/>
      <c r="L767" s="164"/>
      <c r="M767" s="164"/>
      <c r="N767" s="164"/>
      <c r="O767" s="164"/>
      <c r="P767" s="164"/>
      <c r="Q767" s="164"/>
      <c r="R767" s="164"/>
      <c r="S767" s="164"/>
      <c r="T767" s="164"/>
    </row>
    <row r="768" spans="1:20" ht="14.5" x14ac:dyDescent="0.35">
      <c r="A768" s="164"/>
      <c r="B768" s="164"/>
      <c r="C768" s="164"/>
      <c r="D768" s="164"/>
      <c r="E768" s="164"/>
      <c r="F768" s="164"/>
      <c r="G768" s="164"/>
      <c r="H768" s="164"/>
      <c r="I768" s="164"/>
      <c r="J768" s="164"/>
      <c r="K768" s="164"/>
      <c r="L768" s="164"/>
      <c r="M768" s="164"/>
      <c r="N768" s="164"/>
      <c r="O768" s="164"/>
      <c r="P768" s="164"/>
      <c r="Q768" s="164"/>
      <c r="R768" s="164"/>
      <c r="S768" s="164"/>
      <c r="T768" s="164"/>
    </row>
    <row r="769" spans="1:20" ht="14.5" x14ac:dyDescent="0.35">
      <c r="A769" s="164"/>
      <c r="B769" s="164"/>
      <c r="C769" s="164"/>
      <c r="D769" s="164"/>
      <c r="E769" s="164"/>
      <c r="F769" s="164"/>
      <c r="G769" s="164"/>
      <c r="H769" s="164"/>
      <c r="I769" s="164"/>
      <c r="J769" s="164"/>
      <c r="K769" s="164"/>
      <c r="L769" s="164"/>
      <c r="M769" s="164"/>
      <c r="N769" s="164"/>
      <c r="O769" s="164"/>
      <c r="P769" s="164"/>
      <c r="Q769" s="164"/>
      <c r="R769" s="164"/>
      <c r="S769" s="164"/>
      <c r="T769" s="164"/>
    </row>
    <row r="770" spans="1:20" ht="14.5" x14ac:dyDescent="0.35">
      <c r="A770" s="164"/>
      <c r="B770" s="164"/>
      <c r="C770" s="164"/>
      <c r="D770" s="164"/>
      <c r="E770" s="164"/>
      <c r="F770" s="164"/>
      <c r="G770" s="164"/>
      <c r="H770" s="164"/>
      <c r="I770" s="164"/>
      <c r="J770" s="164"/>
      <c r="K770" s="164"/>
      <c r="L770" s="164"/>
      <c r="M770" s="164"/>
      <c r="N770" s="164"/>
      <c r="O770" s="164"/>
      <c r="P770" s="164"/>
      <c r="Q770" s="164"/>
      <c r="R770" s="164"/>
      <c r="S770" s="164"/>
      <c r="T770" s="164"/>
    </row>
    <row r="771" spans="1:20" ht="14.5" x14ac:dyDescent="0.35">
      <c r="A771" s="164"/>
      <c r="B771" s="164"/>
      <c r="C771" s="164"/>
      <c r="D771" s="164"/>
      <c r="E771" s="164"/>
      <c r="F771" s="164"/>
      <c r="G771" s="164"/>
      <c r="H771" s="164"/>
      <c r="I771" s="164"/>
      <c r="J771" s="164"/>
      <c r="K771" s="164"/>
      <c r="L771" s="164"/>
      <c r="M771" s="164"/>
      <c r="N771" s="164"/>
      <c r="O771" s="164"/>
      <c r="P771" s="164"/>
      <c r="Q771" s="164"/>
      <c r="R771" s="164"/>
      <c r="S771" s="164"/>
      <c r="T771" s="164"/>
    </row>
    <row r="772" spans="1:20" ht="14.5" x14ac:dyDescent="0.35">
      <c r="A772" s="164"/>
      <c r="B772" s="164"/>
      <c r="C772" s="164"/>
      <c r="D772" s="164"/>
      <c r="E772" s="164"/>
      <c r="F772" s="164"/>
      <c r="G772" s="164"/>
      <c r="H772" s="164"/>
      <c r="I772" s="164"/>
      <c r="J772" s="164"/>
      <c r="K772" s="164"/>
      <c r="L772" s="164"/>
      <c r="M772" s="164"/>
      <c r="N772" s="164"/>
      <c r="O772" s="164"/>
      <c r="P772" s="164"/>
      <c r="Q772" s="164"/>
      <c r="R772" s="164"/>
      <c r="S772" s="164"/>
      <c r="T772" s="164"/>
    </row>
    <row r="773" spans="1:20" ht="14.5" x14ac:dyDescent="0.35">
      <c r="A773" s="164"/>
      <c r="B773" s="164"/>
      <c r="C773" s="164"/>
      <c r="D773" s="164"/>
      <c r="E773" s="164"/>
      <c r="F773" s="164"/>
      <c r="G773" s="164"/>
      <c r="H773" s="164"/>
      <c r="I773" s="164"/>
      <c r="J773" s="164"/>
      <c r="K773" s="164"/>
      <c r="L773" s="164"/>
      <c r="M773" s="164"/>
      <c r="N773" s="164"/>
      <c r="O773" s="164"/>
      <c r="P773" s="164"/>
      <c r="Q773" s="164"/>
      <c r="R773" s="164"/>
      <c r="S773" s="164"/>
      <c r="T773" s="164"/>
    </row>
    <row r="774" spans="1:20" ht="14.5" x14ac:dyDescent="0.35">
      <c r="A774" s="164"/>
      <c r="B774" s="164"/>
      <c r="C774" s="164"/>
      <c r="D774" s="164"/>
      <c r="E774" s="164"/>
      <c r="F774" s="164"/>
      <c r="G774" s="164"/>
      <c r="H774" s="164"/>
      <c r="I774" s="164"/>
      <c r="J774" s="164"/>
      <c r="K774" s="164"/>
      <c r="L774" s="164"/>
      <c r="M774" s="164"/>
      <c r="N774" s="164"/>
      <c r="O774" s="164"/>
      <c r="P774" s="164"/>
      <c r="Q774" s="164"/>
      <c r="R774" s="164"/>
      <c r="S774" s="164"/>
      <c r="T774" s="164"/>
    </row>
    <row r="775" spans="1:20" ht="14.5" x14ac:dyDescent="0.35">
      <c r="A775" s="164"/>
      <c r="B775" s="164"/>
      <c r="C775" s="164"/>
      <c r="D775" s="164"/>
      <c r="E775" s="164"/>
      <c r="F775" s="164"/>
      <c r="G775" s="164"/>
      <c r="H775" s="164"/>
      <c r="I775" s="164"/>
      <c r="J775" s="164"/>
      <c r="K775" s="164"/>
      <c r="L775" s="164"/>
      <c r="M775" s="164"/>
      <c r="N775" s="164"/>
      <c r="O775" s="164"/>
      <c r="P775" s="164"/>
      <c r="Q775" s="164"/>
      <c r="R775" s="164"/>
      <c r="S775" s="164"/>
      <c r="T775" s="164"/>
    </row>
    <row r="776" spans="1:20" ht="14.5" x14ac:dyDescent="0.35">
      <c r="A776" s="164"/>
      <c r="B776" s="164"/>
      <c r="C776" s="164"/>
      <c r="D776" s="164"/>
      <c r="E776" s="164"/>
      <c r="F776" s="164"/>
      <c r="G776" s="164"/>
      <c r="H776" s="164"/>
      <c r="I776" s="164"/>
      <c r="J776" s="164"/>
      <c r="K776" s="164"/>
      <c r="L776" s="164"/>
      <c r="M776" s="164"/>
      <c r="N776" s="164"/>
      <c r="O776" s="164"/>
      <c r="P776" s="164"/>
      <c r="Q776" s="164"/>
      <c r="R776" s="164"/>
      <c r="S776" s="164"/>
      <c r="T776" s="164"/>
    </row>
    <row r="777" spans="1:20" ht="14.5" x14ac:dyDescent="0.35">
      <c r="A777" s="164"/>
      <c r="B777" s="164"/>
      <c r="C777" s="164"/>
      <c r="D777" s="164"/>
      <c r="E777" s="164"/>
      <c r="F777" s="164"/>
      <c r="G777" s="164"/>
      <c r="H777" s="164"/>
      <c r="I777" s="164"/>
      <c r="J777" s="164"/>
      <c r="K777" s="164"/>
      <c r="L777" s="164"/>
      <c r="M777" s="164"/>
      <c r="N777" s="164"/>
      <c r="O777" s="164"/>
      <c r="P777" s="164"/>
      <c r="Q777" s="164"/>
      <c r="R777" s="164"/>
      <c r="S777" s="164"/>
      <c r="T777" s="164"/>
    </row>
    <row r="778" spans="1:20" ht="14.5" x14ac:dyDescent="0.35">
      <c r="A778" s="164"/>
      <c r="B778" s="164"/>
      <c r="C778" s="164"/>
      <c r="D778" s="164"/>
      <c r="E778" s="164"/>
      <c r="F778" s="164"/>
      <c r="G778" s="164"/>
      <c r="H778" s="164"/>
      <c r="I778" s="164"/>
      <c r="J778" s="164"/>
      <c r="K778" s="164"/>
      <c r="L778" s="164"/>
      <c r="M778" s="164"/>
      <c r="N778" s="164"/>
      <c r="O778" s="164"/>
      <c r="P778" s="164"/>
      <c r="Q778" s="164"/>
      <c r="R778" s="164"/>
      <c r="S778" s="164"/>
      <c r="T778" s="164"/>
    </row>
    <row r="779" spans="1:20" ht="14.5" x14ac:dyDescent="0.35">
      <c r="A779" s="164"/>
      <c r="B779" s="164"/>
      <c r="C779" s="164"/>
      <c r="D779" s="164"/>
      <c r="E779" s="164"/>
      <c r="F779" s="164"/>
      <c r="G779" s="164"/>
      <c r="H779" s="164"/>
      <c r="I779" s="164"/>
      <c r="J779" s="164"/>
      <c r="K779" s="164"/>
      <c r="L779" s="164"/>
      <c r="M779" s="164"/>
      <c r="N779" s="164"/>
      <c r="O779" s="164"/>
      <c r="P779" s="164"/>
      <c r="Q779" s="164"/>
      <c r="R779" s="164"/>
      <c r="S779" s="164"/>
      <c r="T779" s="164"/>
    </row>
    <row r="780" spans="1:20" ht="14.5" x14ac:dyDescent="0.35">
      <c r="A780" s="164"/>
      <c r="B780" s="164"/>
      <c r="C780" s="164"/>
      <c r="D780" s="164"/>
      <c r="E780" s="164"/>
      <c r="F780" s="164"/>
      <c r="G780" s="164"/>
      <c r="H780" s="164"/>
      <c r="I780" s="164"/>
      <c r="J780" s="164"/>
      <c r="K780" s="164"/>
      <c r="L780" s="164"/>
      <c r="M780" s="164"/>
      <c r="N780" s="164"/>
      <c r="O780" s="164"/>
      <c r="P780" s="164"/>
      <c r="Q780" s="164"/>
      <c r="R780" s="164"/>
      <c r="S780" s="164"/>
      <c r="T780" s="164"/>
    </row>
    <row r="781" spans="1:20" ht="14.5" x14ac:dyDescent="0.35">
      <c r="A781" s="164"/>
      <c r="B781" s="164"/>
      <c r="C781" s="164"/>
      <c r="D781" s="164"/>
      <c r="E781" s="164"/>
      <c r="F781" s="164"/>
      <c r="G781" s="164"/>
      <c r="H781" s="164"/>
      <c r="I781" s="164"/>
      <c r="J781" s="164"/>
      <c r="K781" s="164"/>
      <c r="L781" s="164"/>
      <c r="M781" s="164"/>
      <c r="N781" s="164"/>
      <c r="O781" s="164"/>
      <c r="P781" s="164"/>
      <c r="Q781" s="164"/>
      <c r="R781" s="164"/>
      <c r="S781" s="164"/>
      <c r="T781" s="164"/>
    </row>
    <row r="782" spans="1:20" ht="14.5" x14ac:dyDescent="0.35">
      <c r="A782" s="164"/>
      <c r="B782" s="164"/>
      <c r="C782" s="164"/>
      <c r="D782" s="164"/>
      <c r="E782" s="164"/>
      <c r="F782" s="164"/>
      <c r="G782" s="164"/>
      <c r="H782" s="164"/>
      <c r="I782" s="164"/>
      <c r="J782" s="164"/>
      <c r="K782" s="164"/>
      <c r="L782" s="164"/>
      <c r="M782" s="164"/>
      <c r="N782" s="164"/>
      <c r="O782" s="164"/>
      <c r="P782" s="164"/>
      <c r="Q782" s="164"/>
      <c r="R782" s="164"/>
      <c r="S782" s="164"/>
      <c r="T782" s="164"/>
    </row>
    <row r="783" spans="1:20" ht="14.5" x14ac:dyDescent="0.35">
      <c r="A783" s="164"/>
      <c r="B783" s="164"/>
      <c r="C783" s="164"/>
      <c r="D783" s="164"/>
      <c r="E783" s="164"/>
      <c r="F783" s="164"/>
      <c r="G783" s="164"/>
      <c r="H783" s="164"/>
      <c r="I783" s="164"/>
      <c r="J783" s="164"/>
      <c r="K783" s="164"/>
      <c r="L783" s="164"/>
      <c r="M783" s="164"/>
      <c r="N783" s="164"/>
      <c r="O783" s="164"/>
      <c r="P783" s="164"/>
      <c r="Q783" s="164"/>
      <c r="R783" s="164"/>
      <c r="S783" s="164"/>
      <c r="T783" s="164"/>
    </row>
    <row r="784" spans="1:20" ht="14.5" x14ac:dyDescent="0.35">
      <c r="A784" s="164"/>
      <c r="B784" s="164"/>
      <c r="C784" s="164"/>
      <c r="D784" s="164"/>
      <c r="E784" s="164"/>
      <c r="F784" s="164"/>
      <c r="G784" s="164"/>
      <c r="H784" s="164"/>
      <c r="I784" s="164"/>
      <c r="J784" s="164"/>
      <c r="K784" s="164"/>
      <c r="L784" s="164"/>
      <c r="M784" s="164"/>
      <c r="N784" s="164"/>
      <c r="O784" s="164"/>
      <c r="P784" s="164"/>
      <c r="Q784" s="164"/>
      <c r="R784" s="164"/>
      <c r="S784" s="164"/>
      <c r="T784" s="164"/>
    </row>
    <row r="785" spans="1:20" ht="14.5" x14ac:dyDescent="0.35">
      <c r="A785" s="164"/>
      <c r="B785" s="164"/>
      <c r="C785" s="164"/>
      <c r="D785" s="164"/>
      <c r="E785" s="164"/>
      <c r="F785" s="164"/>
      <c r="G785" s="164"/>
      <c r="H785" s="164"/>
      <c r="I785" s="164"/>
      <c r="J785" s="164"/>
      <c r="K785" s="164"/>
      <c r="L785" s="164"/>
      <c r="M785" s="164"/>
      <c r="N785" s="164"/>
      <c r="O785" s="164"/>
      <c r="P785" s="164"/>
      <c r="Q785" s="164"/>
      <c r="R785" s="164"/>
      <c r="S785" s="164"/>
      <c r="T785" s="164"/>
    </row>
    <row r="786" spans="1:20" ht="14.5" x14ac:dyDescent="0.35">
      <c r="A786" s="164"/>
      <c r="B786" s="164"/>
      <c r="C786" s="164"/>
      <c r="D786" s="164"/>
      <c r="E786" s="164"/>
      <c r="F786" s="164"/>
      <c r="G786" s="164"/>
      <c r="H786" s="164"/>
      <c r="I786" s="164"/>
      <c r="J786" s="164"/>
      <c r="K786" s="164"/>
      <c r="L786" s="164"/>
      <c r="M786" s="164"/>
      <c r="N786" s="164"/>
      <c r="O786" s="164"/>
      <c r="P786" s="164"/>
      <c r="Q786" s="164"/>
      <c r="R786" s="164"/>
      <c r="S786" s="164"/>
      <c r="T786" s="164"/>
    </row>
    <row r="787" spans="1:20" ht="14.5" x14ac:dyDescent="0.35">
      <c r="A787" s="164"/>
      <c r="B787" s="164"/>
      <c r="C787" s="164"/>
      <c r="D787" s="164"/>
      <c r="E787" s="164"/>
      <c r="F787" s="164"/>
      <c r="G787" s="164"/>
      <c r="H787" s="164"/>
      <c r="I787" s="164"/>
      <c r="J787" s="164"/>
      <c r="K787" s="164"/>
      <c r="L787" s="164"/>
      <c r="M787" s="164"/>
      <c r="N787" s="164"/>
      <c r="O787" s="164"/>
      <c r="P787" s="164"/>
      <c r="Q787" s="164"/>
      <c r="R787" s="164"/>
      <c r="S787" s="164"/>
      <c r="T787" s="164"/>
    </row>
    <row r="788" spans="1:20" ht="14.5" x14ac:dyDescent="0.35">
      <c r="A788" s="164"/>
      <c r="B788" s="164"/>
      <c r="C788" s="164"/>
      <c r="D788" s="164"/>
      <c r="E788" s="164"/>
      <c r="F788" s="164"/>
      <c r="G788" s="164"/>
      <c r="H788" s="164"/>
      <c r="I788" s="164"/>
      <c r="J788" s="164"/>
      <c r="K788" s="164"/>
      <c r="L788" s="164"/>
      <c r="M788" s="164"/>
      <c r="N788" s="164"/>
      <c r="O788" s="164"/>
      <c r="P788" s="164"/>
      <c r="Q788" s="164"/>
      <c r="R788" s="164"/>
      <c r="S788" s="164"/>
      <c r="T788" s="164"/>
    </row>
    <row r="789" spans="1:20" ht="14.5" x14ac:dyDescent="0.35">
      <c r="A789" s="164"/>
      <c r="B789" s="164"/>
      <c r="C789" s="164"/>
      <c r="D789" s="164"/>
      <c r="E789" s="164"/>
      <c r="F789" s="164"/>
      <c r="G789" s="164"/>
      <c r="H789" s="164"/>
      <c r="I789" s="164"/>
      <c r="J789" s="164"/>
      <c r="K789" s="164"/>
      <c r="L789" s="164"/>
      <c r="M789" s="164"/>
      <c r="N789" s="164"/>
      <c r="O789" s="164"/>
      <c r="P789" s="164"/>
      <c r="Q789" s="164"/>
      <c r="R789" s="164"/>
      <c r="S789" s="164"/>
      <c r="T789" s="164"/>
    </row>
    <row r="790" spans="1:20" ht="14.5" x14ac:dyDescent="0.35">
      <c r="A790" s="164"/>
      <c r="B790" s="164"/>
      <c r="C790" s="164"/>
      <c r="D790" s="164"/>
      <c r="E790" s="164"/>
      <c r="F790" s="164"/>
      <c r="G790" s="164"/>
      <c r="H790" s="164"/>
      <c r="I790" s="164"/>
      <c r="J790" s="164"/>
      <c r="K790" s="164"/>
      <c r="L790" s="164"/>
      <c r="M790" s="164"/>
      <c r="N790" s="164"/>
      <c r="O790" s="164"/>
      <c r="P790" s="164"/>
      <c r="Q790" s="164"/>
      <c r="R790" s="164"/>
      <c r="S790" s="164"/>
      <c r="T790" s="164"/>
    </row>
    <row r="791" spans="1:20" ht="14.5" x14ac:dyDescent="0.35">
      <c r="A791" s="164"/>
      <c r="B791" s="164"/>
      <c r="C791" s="164"/>
      <c r="D791" s="164"/>
      <c r="E791" s="164"/>
      <c r="F791" s="164"/>
      <c r="G791" s="164"/>
      <c r="H791" s="164"/>
      <c r="I791" s="164"/>
      <c r="J791" s="164"/>
      <c r="K791" s="164"/>
      <c r="L791" s="164"/>
      <c r="M791" s="164"/>
      <c r="N791" s="164"/>
      <c r="O791" s="164"/>
      <c r="P791" s="164"/>
      <c r="Q791" s="164"/>
      <c r="R791" s="164"/>
      <c r="S791" s="164"/>
      <c r="T791" s="164"/>
    </row>
    <row r="792" spans="1:20" ht="14.5" x14ac:dyDescent="0.35">
      <c r="A792" s="164"/>
      <c r="B792" s="164"/>
      <c r="C792" s="164"/>
      <c r="D792" s="164"/>
      <c r="E792" s="164"/>
      <c r="F792" s="164"/>
      <c r="G792" s="164"/>
      <c r="H792" s="164"/>
      <c r="I792" s="164"/>
      <c r="J792" s="164"/>
      <c r="K792" s="164"/>
      <c r="L792" s="164"/>
      <c r="M792" s="164"/>
      <c r="N792" s="164"/>
      <c r="O792" s="164"/>
      <c r="P792" s="164"/>
      <c r="Q792" s="164"/>
      <c r="R792" s="164"/>
      <c r="S792" s="164"/>
      <c r="T792" s="164"/>
    </row>
    <row r="793" spans="1:20" ht="14.5" x14ac:dyDescent="0.35">
      <c r="A793" s="164"/>
      <c r="B793" s="164"/>
      <c r="C793" s="164"/>
      <c r="D793" s="164"/>
      <c r="E793" s="164"/>
      <c r="F793" s="164"/>
      <c r="G793" s="164"/>
      <c r="H793" s="164"/>
      <c r="I793" s="164"/>
      <c r="J793" s="164"/>
      <c r="K793" s="164"/>
      <c r="L793" s="164"/>
      <c r="M793" s="164"/>
      <c r="N793" s="164"/>
      <c r="O793" s="164"/>
      <c r="P793" s="164"/>
      <c r="Q793" s="164"/>
      <c r="R793" s="164"/>
      <c r="S793" s="164"/>
      <c r="T793" s="164"/>
    </row>
    <row r="794" spans="1:20" ht="14.5" x14ac:dyDescent="0.35">
      <c r="A794" s="164"/>
      <c r="B794" s="164"/>
      <c r="C794" s="164"/>
      <c r="D794" s="164"/>
      <c r="E794" s="164"/>
      <c r="F794" s="164"/>
      <c r="G794" s="164"/>
      <c r="H794" s="164"/>
      <c r="I794" s="164"/>
      <c r="J794" s="164"/>
      <c r="K794" s="164"/>
      <c r="L794" s="164"/>
      <c r="M794" s="164"/>
      <c r="N794" s="164"/>
      <c r="O794" s="164"/>
      <c r="P794" s="164"/>
      <c r="Q794" s="164"/>
      <c r="R794" s="164"/>
      <c r="S794" s="164"/>
      <c r="T794" s="164"/>
    </row>
    <row r="795" spans="1:20" ht="14.5" x14ac:dyDescent="0.35">
      <c r="A795" s="164"/>
      <c r="B795" s="164"/>
      <c r="C795" s="164"/>
      <c r="D795" s="164"/>
      <c r="E795" s="164"/>
      <c r="F795" s="164"/>
      <c r="G795" s="164"/>
      <c r="H795" s="164"/>
      <c r="I795" s="164"/>
      <c r="J795" s="164"/>
      <c r="K795" s="164"/>
      <c r="L795" s="164"/>
      <c r="M795" s="164"/>
      <c r="N795" s="164"/>
      <c r="O795" s="164"/>
      <c r="P795" s="164"/>
      <c r="Q795" s="164"/>
      <c r="R795" s="164"/>
      <c r="S795" s="164"/>
      <c r="T795" s="164"/>
    </row>
    <row r="796" spans="1:20" ht="14.5" x14ac:dyDescent="0.35">
      <c r="A796" s="164"/>
      <c r="B796" s="164"/>
      <c r="C796" s="164"/>
      <c r="D796" s="164"/>
      <c r="E796" s="164"/>
      <c r="F796" s="164"/>
      <c r="G796" s="164"/>
      <c r="H796" s="164"/>
      <c r="I796" s="164"/>
      <c r="J796" s="164"/>
      <c r="K796" s="164"/>
      <c r="L796" s="164"/>
      <c r="M796" s="164"/>
      <c r="N796" s="164"/>
      <c r="O796" s="164"/>
      <c r="P796" s="164"/>
      <c r="Q796" s="164"/>
      <c r="R796" s="164"/>
      <c r="S796" s="164"/>
      <c r="T796" s="164"/>
    </row>
    <row r="797" spans="1:20" ht="14.5" x14ac:dyDescent="0.35">
      <c r="A797" s="164"/>
      <c r="B797" s="164"/>
      <c r="C797" s="164"/>
      <c r="D797" s="164"/>
      <c r="E797" s="164"/>
      <c r="F797" s="164"/>
      <c r="G797" s="164"/>
      <c r="H797" s="164"/>
      <c r="I797" s="164"/>
      <c r="J797" s="164"/>
      <c r="K797" s="164"/>
      <c r="L797" s="164"/>
      <c r="M797" s="164"/>
      <c r="N797" s="164"/>
      <c r="O797" s="164"/>
      <c r="P797" s="164"/>
      <c r="Q797" s="164"/>
      <c r="R797" s="164"/>
      <c r="S797" s="164"/>
      <c r="T797" s="164"/>
    </row>
    <row r="798" spans="1:20" ht="14.5" x14ac:dyDescent="0.35">
      <c r="A798" s="164"/>
      <c r="B798" s="164"/>
      <c r="C798" s="164"/>
      <c r="D798" s="164"/>
      <c r="E798" s="164"/>
      <c r="F798" s="164"/>
      <c r="G798" s="164"/>
      <c r="H798" s="164"/>
      <c r="I798" s="164"/>
      <c r="J798" s="164"/>
      <c r="K798" s="164"/>
      <c r="L798" s="164"/>
      <c r="M798" s="164"/>
      <c r="N798" s="164"/>
      <c r="O798" s="164"/>
      <c r="P798" s="164"/>
      <c r="Q798" s="164"/>
      <c r="R798" s="164"/>
      <c r="S798" s="164"/>
      <c r="T798" s="164"/>
    </row>
    <row r="799" spans="1:20" ht="14.5" x14ac:dyDescent="0.35">
      <c r="A799" s="164"/>
      <c r="B799" s="164"/>
      <c r="C799" s="164"/>
      <c r="D799" s="164"/>
      <c r="E799" s="164"/>
      <c r="F799" s="164"/>
      <c r="G799" s="164"/>
      <c r="H799" s="164"/>
      <c r="I799" s="164"/>
      <c r="J799" s="164"/>
      <c r="K799" s="164"/>
      <c r="L799" s="164"/>
      <c r="M799" s="164"/>
      <c r="N799" s="164"/>
      <c r="O799" s="164"/>
      <c r="P799" s="164"/>
      <c r="Q799" s="164"/>
      <c r="R799" s="164"/>
      <c r="S799" s="164"/>
      <c r="T799" s="164"/>
    </row>
    <row r="800" spans="1:20" ht="14.5" x14ac:dyDescent="0.35">
      <c r="A800" s="164"/>
      <c r="B800" s="164"/>
      <c r="C800" s="164"/>
      <c r="D800" s="164"/>
      <c r="E800" s="164"/>
      <c r="F800" s="164"/>
      <c r="G800" s="164"/>
      <c r="H800" s="164"/>
      <c r="I800" s="164"/>
      <c r="J800" s="164"/>
      <c r="K800" s="164"/>
      <c r="L800" s="164"/>
      <c r="M800" s="164"/>
      <c r="N800" s="164"/>
      <c r="O800" s="164"/>
      <c r="P800" s="164"/>
      <c r="Q800" s="164"/>
      <c r="R800" s="164"/>
      <c r="S800" s="164"/>
      <c r="T800" s="164"/>
    </row>
    <row r="801" spans="1:20" ht="14.5" x14ac:dyDescent="0.35">
      <c r="A801" s="164"/>
      <c r="B801" s="164"/>
      <c r="C801" s="164"/>
      <c r="D801" s="164"/>
      <c r="E801" s="164"/>
      <c r="F801" s="164"/>
      <c r="G801" s="164"/>
      <c r="H801" s="164"/>
      <c r="I801" s="164"/>
      <c r="J801" s="164"/>
      <c r="K801" s="164"/>
      <c r="L801" s="164"/>
      <c r="M801" s="164"/>
      <c r="N801" s="164"/>
      <c r="O801" s="164"/>
      <c r="P801" s="164"/>
      <c r="Q801" s="164"/>
      <c r="R801" s="164"/>
      <c r="S801" s="164"/>
      <c r="T801" s="164"/>
    </row>
    <row r="802" spans="1:20" ht="14.5" x14ac:dyDescent="0.35">
      <c r="A802" s="164"/>
      <c r="B802" s="164"/>
      <c r="C802" s="164"/>
      <c r="D802" s="164"/>
      <c r="E802" s="164"/>
      <c r="F802" s="164"/>
      <c r="G802" s="164"/>
      <c r="H802" s="164"/>
      <c r="I802" s="164"/>
      <c r="J802" s="164"/>
      <c r="K802" s="164"/>
      <c r="L802" s="164"/>
      <c r="M802" s="164"/>
      <c r="N802" s="164"/>
      <c r="O802" s="164"/>
      <c r="P802" s="164"/>
      <c r="Q802" s="164"/>
      <c r="R802" s="164"/>
      <c r="S802" s="164"/>
      <c r="T802" s="164"/>
    </row>
    <row r="803" spans="1:20" ht="14.5" x14ac:dyDescent="0.35">
      <c r="A803" s="164"/>
      <c r="B803" s="164"/>
      <c r="C803" s="164"/>
      <c r="D803" s="164"/>
      <c r="E803" s="164"/>
      <c r="F803" s="164"/>
      <c r="G803" s="164"/>
      <c r="H803" s="164"/>
      <c r="I803" s="164"/>
      <c r="J803" s="164"/>
      <c r="K803" s="164"/>
      <c r="L803" s="164"/>
      <c r="M803" s="164"/>
      <c r="N803" s="164"/>
      <c r="O803" s="164"/>
      <c r="P803" s="164"/>
      <c r="Q803" s="164"/>
      <c r="R803" s="164"/>
      <c r="S803" s="164"/>
      <c r="T803" s="164"/>
    </row>
    <row r="804" spans="1:20" ht="14.5" x14ac:dyDescent="0.35">
      <c r="A804" s="164"/>
      <c r="B804" s="164"/>
      <c r="C804" s="164"/>
      <c r="D804" s="164"/>
      <c r="E804" s="164"/>
      <c r="F804" s="164"/>
      <c r="G804" s="164"/>
      <c r="H804" s="164"/>
      <c r="I804" s="164"/>
      <c r="J804" s="164"/>
      <c r="K804" s="164"/>
      <c r="L804" s="164"/>
      <c r="M804" s="164"/>
      <c r="N804" s="164"/>
      <c r="O804" s="164"/>
      <c r="P804" s="164"/>
      <c r="Q804" s="164"/>
      <c r="R804" s="164"/>
      <c r="S804" s="164"/>
      <c r="T804" s="164"/>
    </row>
    <row r="805" spans="1:20" ht="14.5" x14ac:dyDescent="0.35">
      <c r="A805" s="164"/>
      <c r="B805" s="164"/>
      <c r="C805" s="164"/>
      <c r="D805" s="164"/>
      <c r="E805" s="164"/>
      <c r="F805" s="164"/>
      <c r="G805" s="164"/>
      <c r="H805" s="164"/>
      <c r="I805" s="164"/>
      <c r="J805" s="164"/>
      <c r="K805" s="164"/>
      <c r="L805" s="164"/>
      <c r="M805" s="164"/>
      <c r="N805" s="164"/>
      <c r="O805" s="164"/>
      <c r="P805" s="164"/>
      <c r="Q805" s="164"/>
      <c r="R805" s="164"/>
      <c r="S805" s="164"/>
      <c r="T805" s="164"/>
    </row>
    <row r="806" spans="1:20" ht="14.5" x14ac:dyDescent="0.35">
      <c r="A806" s="164"/>
      <c r="B806" s="164"/>
      <c r="C806" s="164"/>
      <c r="D806" s="164"/>
      <c r="E806" s="164"/>
      <c r="F806" s="164"/>
      <c r="G806" s="164"/>
      <c r="H806" s="164"/>
      <c r="I806" s="164"/>
      <c r="J806" s="164"/>
      <c r="K806" s="164"/>
      <c r="L806" s="164"/>
      <c r="M806" s="164"/>
      <c r="N806" s="164"/>
      <c r="O806" s="164"/>
      <c r="P806" s="164"/>
      <c r="Q806" s="164"/>
      <c r="R806" s="164"/>
      <c r="S806" s="164"/>
      <c r="T806" s="164"/>
    </row>
    <row r="807" spans="1:20" ht="14.5" x14ac:dyDescent="0.35">
      <c r="A807" s="164"/>
      <c r="B807" s="164"/>
      <c r="C807" s="164"/>
      <c r="D807" s="164"/>
      <c r="E807" s="164"/>
      <c r="F807" s="164"/>
      <c r="G807" s="164"/>
      <c r="H807" s="164"/>
      <c r="I807" s="164"/>
      <c r="J807" s="164"/>
      <c r="K807" s="164"/>
      <c r="L807" s="164"/>
      <c r="M807" s="164"/>
      <c r="N807" s="164"/>
      <c r="O807" s="164"/>
      <c r="P807" s="164"/>
      <c r="Q807" s="164"/>
      <c r="R807" s="164"/>
      <c r="S807" s="164"/>
      <c r="T807" s="164"/>
    </row>
    <row r="808" spans="1:20" ht="14.5" x14ac:dyDescent="0.35">
      <c r="A808" s="164"/>
      <c r="B808" s="164"/>
      <c r="C808" s="164"/>
      <c r="D808" s="164"/>
      <c r="E808" s="164"/>
      <c r="F808" s="164"/>
      <c r="G808" s="164"/>
      <c r="H808" s="164"/>
      <c r="I808" s="164"/>
      <c r="J808" s="164"/>
      <c r="K808" s="164"/>
      <c r="L808" s="164"/>
      <c r="M808" s="164"/>
      <c r="N808" s="164"/>
      <c r="O808" s="164"/>
      <c r="P808" s="164"/>
      <c r="Q808" s="164"/>
      <c r="R808" s="164"/>
      <c r="S808" s="164"/>
      <c r="T808" s="164"/>
    </row>
    <row r="809" spans="1:20" ht="14.5" x14ac:dyDescent="0.35">
      <c r="A809" s="164"/>
      <c r="B809" s="164"/>
      <c r="C809" s="164"/>
      <c r="D809" s="164"/>
      <c r="E809" s="164"/>
      <c r="F809" s="164"/>
      <c r="G809" s="164"/>
      <c r="H809" s="164"/>
      <c r="I809" s="164"/>
      <c r="J809" s="164"/>
      <c r="K809" s="164"/>
      <c r="L809" s="164"/>
      <c r="M809" s="164"/>
      <c r="N809" s="164"/>
      <c r="O809" s="164"/>
      <c r="P809" s="164"/>
      <c r="Q809" s="164"/>
      <c r="R809" s="164"/>
      <c r="S809" s="164"/>
      <c r="T809" s="164"/>
    </row>
    <row r="810" spans="1:20" ht="14.5" x14ac:dyDescent="0.35">
      <c r="A810" s="164"/>
      <c r="B810" s="164"/>
      <c r="C810" s="164"/>
      <c r="D810" s="164"/>
      <c r="E810" s="164"/>
      <c r="F810" s="164"/>
      <c r="G810" s="164"/>
      <c r="H810" s="164"/>
      <c r="I810" s="164"/>
      <c r="J810" s="164"/>
      <c r="K810" s="164"/>
      <c r="L810" s="164"/>
      <c r="M810" s="164"/>
      <c r="N810" s="164"/>
      <c r="O810" s="164"/>
      <c r="P810" s="164"/>
      <c r="Q810" s="164"/>
      <c r="R810" s="164"/>
      <c r="S810" s="164"/>
      <c r="T810" s="164"/>
    </row>
    <row r="811" spans="1:20" ht="14.5" x14ac:dyDescent="0.35">
      <c r="A811" s="164"/>
      <c r="B811" s="164"/>
      <c r="C811" s="164"/>
      <c r="D811" s="164"/>
      <c r="E811" s="164"/>
      <c r="F811" s="164"/>
      <c r="G811" s="164"/>
      <c r="H811" s="164"/>
      <c r="I811" s="164"/>
      <c r="J811" s="164"/>
      <c r="K811" s="164"/>
      <c r="L811" s="164"/>
      <c r="M811" s="164"/>
      <c r="N811" s="164"/>
      <c r="O811" s="164"/>
      <c r="P811" s="164"/>
      <c r="Q811" s="164"/>
      <c r="R811" s="164"/>
      <c r="S811" s="164"/>
      <c r="T811" s="164"/>
    </row>
    <row r="812" spans="1:20" ht="14.5" x14ac:dyDescent="0.35">
      <c r="A812" s="164"/>
      <c r="B812" s="164"/>
      <c r="C812" s="164"/>
      <c r="D812" s="164"/>
      <c r="E812" s="164"/>
      <c r="F812" s="164"/>
      <c r="G812" s="164"/>
      <c r="H812" s="164"/>
      <c r="I812" s="164"/>
      <c r="J812" s="164"/>
      <c r="K812" s="164"/>
      <c r="L812" s="164"/>
      <c r="M812" s="164"/>
      <c r="N812" s="164"/>
      <c r="O812" s="164"/>
      <c r="P812" s="164"/>
      <c r="Q812" s="164"/>
      <c r="R812" s="164"/>
      <c r="S812" s="164"/>
      <c r="T812" s="164"/>
    </row>
    <row r="813" spans="1:20" ht="14.5" x14ac:dyDescent="0.35">
      <c r="A813" s="164"/>
      <c r="B813" s="164"/>
      <c r="C813" s="164"/>
      <c r="D813" s="164"/>
      <c r="E813" s="164"/>
      <c r="F813" s="164"/>
      <c r="G813" s="164"/>
      <c r="H813" s="164"/>
      <c r="I813" s="164"/>
      <c r="J813" s="164"/>
      <c r="K813" s="164"/>
      <c r="L813" s="164"/>
      <c r="M813" s="164"/>
      <c r="N813" s="164"/>
      <c r="O813" s="164"/>
      <c r="P813" s="164"/>
      <c r="Q813" s="164"/>
      <c r="R813" s="164"/>
      <c r="S813" s="164"/>
      <c r="T813" s="164"/>
    </row>
    <row r="814" spans="1:20" ht="14.5" x14ac:dyDescent="0.35">
      <c r="A814" s="164"/>
      <c r="B814" s="164"/>
      <c r="C814" s="164"/>
      <c r="D814" s="164"/>
      <c r="E814" s="164"/>
      <c r="F814" s="164"/>
      <c r="G814" s="164"/>
      <c r="H814" s="164"/>
      <c r="I814" s="164"/>
      <c r="J814" s="164"/>
      <c r="K814" s="164"/>
      <c r="L814" s="164"/>
      <c r="M814" s="164"/>
      <c r="N814" s="164"/>
      <c r="O814" s="164"/>
      <c r="P814" s="164"/>
      <c r="Q814" s="164"/>
      <c r="R814" s="164"/>
      <c r="S814" s="164"/>
      <c r="T814" s="164"/>
    </row>
    <row r="815" spans="1:20" ht="14.5" x14ac:dyDescent="0.35">
      <c r="A815" s="164"/>
      <c r="B815" s="164"/>
      <c r="C815" s="164"/>
      <c r="D815" s="164"/>
      <c r="E815" s="164"/>
      <c r="F815" s="164"/>
      <c r="G815" s="164"/>
      <c r="H815" s="164"/>
      <c r="I815" s="164"/>
      <c r="J815" s="164"/>
      <c r="K815" s="164"/>
      <c r="L815" s="164"/>
      <c r="M815" s="164"/>
      <c r="N815" s="164"/>
      <c r="O815" s="164"/>
      <c r="P815" s="164"/>
      <c r="Q815" s="164"/>
      <c r="R815" s="164"/>
      <c r="S815" s="164"/>
      <c r="T815" s="164"/>
    </row>
    <row r="816" spans="1:20" ht="14.5" x14ac:dyDescent="0.35">
      <c r="A816" s="164"/>
      <c r="B816" s="164"/>
      <c r="C816" s="164"/>
      <c r="D816" s="164"/>
      <c r="E816" s="164"/>
      <c r="F816" s="164"/>
      <c r="G816" s="164"/>
      <c r="H816" s="164"/>
      <c r="I816" s="164"/>
      <c r="J816" s="164"/>
      <c r="K816" s="164"/>
      <c r="L816" s="164"/>
      <c r="M816" s="164"/>
      <c r="N816" s="164"/>
      <c r="O816" s="164"/>
      <c r="P816" s="164"/>
      <c r="Q816" s="164"/>
      <c r="R816" s="164"/>
      <c r="S816" s="164"/>
      <c r="T816" s="164"/>
    </row>
    <row r="817" spans="1:20" ht="14.5" x14ac:dyDescent="0.35">
      <c r="A817" s="164"/>
      <c r="B817" s="164"/>
      <c r="C817" s="164"/>
      <c r="D817" s="164"/>
      <c r="E817" s="164"/>
      <c r="F817" s="164"/>
      <c r="G817" s="164"/>
      <c r="H817" s="164"/>
      <c r="I817" s="164"/>
      <c r="J817" s="164"/>
      <c r="K817" s="164"/>
      <c r="L817" s="164"/>
      <c r="M817" s="164"/>
      <c r="N817" s="164"/>
      <c r="O817" s="164"/>
      <c r="P817" s="164"/>
      <c r="Q817" s="164"/>
      <c r="R817" s="164"/>
      <c r="S817" s="164"/>
      <c r="T817" s="164"/>
    </row>
    <row r="818" spans="1:20" ht="14.5" x14ac:dyDescent="0.35">
      <c r="A818" s="164"/>
      <c r="B818" s="164"/>
      <c r="C818" s="164"/>
      <c r="D818" s="164"/>
      <c r="E818" s="164"/>
      <c r="F818" s="164"/>
      <c r="G818" s="164"/>
      <c r="H818" s="164"/>
      <c r="I818" s="164"/>
      <c r="J818" s="164"/>
      <c r="K818" s="164"/>
      <c r="L818" s="164"/>
      <c r="M818" s="164"/>
      <c r="N818" s="164"/>
      <c r="O818" s="164"/>
      <c r="P818" s="164"/>
      <c r="Q818" s="164"/>
      <c r="R818" s="164"/>
      <c r="S818" s="164"/>
      <c r="T818" s="164"/>
    </row>
    <row r="819" spans="1:20" ht="14.5" x14ac:dyDescent="0.35">
      <c r="A819" s="164"/>
      <c r="B819" s="164"/>
      <c r="C819" s="164"/>
      <c r="D819" s="164"/>
      <c r="E819" s="164"/>
      <c r="F819" s="164"/>
      <c r="G819" s="164"/>
      <c r="H819" s="164"/>
      <c r="I819" s="164"/>
      <c r="J819" s="164"/>
      <c r="K819" s="164"/>
      <c r="L819" s="164"/>
      <c r="M819" s="164"/>
      <c r="N819" s="164"/>
      <c r="O819" s="164"/>
      <c r="P819" s="164"/>
      <c r="Q819" s="164"/>
      <c r="R819" s="164"/>
      <c r="S819" s="164"/>
      <c r="T819" s="164"/>
    </row>
    <row r="820" spans="1:20" ht="14.5" x14ac:dyDescent="0.35">
      <c r="A820" s="164"/>
      <c r="B820" s="164"/>
      <c r="C820" s="164"/>
      <c r="D820" s="164"/>
      <c r="E820" s="164"/>
      <c r="F820" s="164"/>
      <c r="G820" s="164"/>
      <c r="H820" s="164"/>
      <c r="I820" s="164"/>
      <c r="J820" s="164"/>
      <c r="K820" s="164"/>
      <c r="L820" s="164"/>
      <c r="M820" s="164"/>
      <c r="N820" s="164"/>
      <c r="O820" s="164"/>
      <c r="P820" s="164"/>
      <c r="Q820" s="164"/>
      <c r="R820" s="164"/>
      <c r="S820" s="164"/>
      <c r="T820" s="164"/>
    </row>
    <row r="821" spans="1:20" ht="14.5" x14ac:dyDescent="0.35">
      <c r="A821" s="164"/>
      <c r="B821" s="164"/>
      <c r="C821" s="164"/>
      <c r="D821" s="164"/>
      <c r="E821" s="164"/>
      <c r="F821" s="164"/>
      <c r="G821" s="164"/>
      <c r="H821" s="164"/>
      <c r="I821" s="164"/>
      <c r="J821" s="164"/>
      <c r="K821" s="164"/>
      <c r="L821" s="164"/>
      <c r="M821" s="164"/>
      <c r="N821" s="164"/>
      <c r="O821" s="164"/>
      <c r="P821" s="164"/>
      <c r="Q821" s="164"/>
      <c r="R821" s="164"/>
      <c r="S821" s="164"/>
      <c r="T821" s="164"/>
    </row>
    <row r="822" spans="1:20" ht="14.5" x14ac:dyDescent="0.35">
      <c r="A822" s="164"/>
      <c r="B822" s="164"/>
      <c r="C822" s="164"/>
      <c r="D822" s="164"/>
      <c r="E822" s="164"/>
      <c r="F822" s="164"/>
      <c r="G822" s="164"/>
      <c r="H822" s="164"/>
      <c r="I822" s="164"/>
      <c r="J822" s="164"/>
      <c r="K822" s="164"/>
      <c r="L822" s="164"/>
      <c r="M822" s="164"/>
      <c r="N822" s="164"/>
      <c r="O822" s="164"/>
      <c r="P822" s="164"/>
      <c r="Q822" s="164"/>
      <c r="R822" s="164"/>
      <c r="S822" s="164"/>
      <c r="T822" s="164"/>
    </row>
    <row r="823" spans="1:20" ht="14.5" x14ac:dyDescent="0.35">
      <c r="A823" s="164"/>
      <c r="B823" s="164"/>
      <c r="C823" s="164"/>
      <c r="D823" s="164"/>
      <c r="E823" s="164"/>
      <c r="F823" s="164"/>
      <c r="G823" s="164"/>
      <c r="H823" s="164"/>
      <c r="I823" s="164"/>
      <c r="J823" s="164"/>
      <c r="K823" s="164"/>
      <c r="L823" s="164"/>
      <c r="M823" s="164"/>
      <c r="N823" s="164"/>
      <c r="O823" s="164"/>
      <c r="P823" s="164"/>
      <c r="Q823" s="164"/>
      <c r="R823" s="164"/>
      <c r="S823" s="164"/>
      <c r="T823" s="164"/>
    </row>
    <row r="824" spans="1:20" ht="14.5" x14ac:dyDescent="0.35">
      <c r="A824" s="164"/>
      <c r="B824" s="164"/>
      <c r="C824" s="164"/>
      <c r="D824" s="164"/>
      <c r="E824" s="164"/>
      <c r="F824" s="164"/>
      <c r="G824" s="164"/>
      <c r="H824" s="164"/>
      <c r="I824" s="164"/>
      <c r="J824" s="164"/>
      <c r="K824" s="164"/>
      <c r="L824" s="164"/>
      <c r="M824" s="164"/>
      <c r="N824" s="164"/>
      <c r="O824" s="164"/>
      <c r="P824" s="164"/>
      <c r="Q824" s="164"/>
      <c r="R824" s="164"/>
      <c r="S824" s="164"/>
      <c r="T824" s="164"/>
    </row>
    <row r="825" spans="1:20" ht="14.5" x14ac:dyDescent="0.35">
      <c r="A825" s="164"/>
      <c r="B825" s="164"/>
      <c r="C825" s="164"/>
      <c r="D825" s="164"/>
      <c r="E825" s="164"/>
      <c r="F825" s="164"/>
      <c r="G825" s="164"/>
      <c r="H825" s="164"/>
      <c r="I825" s="164"/>
      <c r="J825" s="164"/>
      <c r="K825" s="164"/>
      <c r="L825" s="164"/>
      <c r="M825" s="164"/>
      <c r="N825" s="164"/>
      <c r="O825" s="164"/>
      <c r="P825" s="164"/>
      <c r="Q825" s="164"/>
      <c r="R825" s="164"/>
      <c r="S825" s="164"/>
      <c r="T825" s="164"/>
    </row>
    <row r="826" spans="1:20" ht="14.5" x14ac:dyDescent="0.35">
      <c r="A826" s="164"/>
      <c r="B826" s="164"/>
      <c r="C826" s="164"/>
      <c r="D826" s="164"/>
      <c r="E826" s="164"/>
      <c r="F826" s="164"/>
      <c r="G826" s="164"/>
      <c r="H826" s="164"/>
      <c r="I826" s="164"/>
      <c r="J826" s="164"/>
      <c r="K826" s="164"/>
      <c r="L826" s="164"/>
      <c r="M826" s="164"/>
      <c r="N826" s="164"/>
      <c r="O826" s="164"/>
      <c r="P826" s="164"/>
      <c r="Q826" s="164"/>
      <c r="R826" s="164"/>
      <c r="S826" s="164"/>
      <c r="T826" s="164"/>
    </row>
    <row r="827" spans="1:20" ht="14.5" x14ac:dyDescent="0.35">
      <c r="A827" s="164"/>
      <c r="B827" s="164"/>
      <c r="C827" s="164"/>
      <c r="D827" s="164"/>
      <c r="E827" s="164"/>
      <c r="F827" s="164"/>
      <c r="G827" s="164"/>
      <c r="H827" s="164"/>
      <c r="I827" s="164"/>
      <c r="J827" s="164"/>
      <c r="K827" s="164"/>
      <c r="L827" s="164"/>
      <c r="M827" s="164"/>
      <c r="N827" s="164"/>
      <c r="O827" s="164"/>
      <c r="P827" s="164"/>
      <c r="Q827" s="164"/>
      <c r="R827" s="164"/>
      <c r="S827" s="164"/>
      <c r="T827" s="164"/>
    </row>
    <row r="828" spans="1:20" ht="14.5" x14ac:dyDescent="0.35">
      <c r="A828" s="164"/>
      <c r="B828" s="164"/>
      <c r="C828" s="164"/>
      <c r="D828" s="164"/>
      <c r="E828" s="164"/>
      <c r="F828" s="164"/>
      <c r="G828" s="164"/>
      <c r="H828" s="164"/>
      <c r="I828" s="164"/>
      <c r="J828" s="164"/>
      <c r="K828" s="164"/>
      <c r="L828" s="164"/>
      <c r="M828" s="164"/>
      <c r="N828" s="164"/>
      <c r="O828" s="164"/>
      <c r="P828" s="164"/>
      <c r="Q828" s="164"/>
      <c r="R828" s="164"/>
      <c r="S828" s="164"/>
      <c r="T828" s="164"/>
    </row>
    <row r="829" spans="1:20" ht="14.5" x14ac:dyDescent="0.35">
      <c r="A829" s="164"/>
      <c r="B829" s="164"/>
      <c r="C829" s="164"/>
      <c r="D829" s="164"/>
      <c r="E829" s="164"/>
      <c r="F829" s="164"/>
      <c r="G829" s="164"/>
      <c r="H829" s="164"/>
      <c r="I829" s="164"/>
      <c r="J829" s="164"/>
      <c r="K829" s="164"/>
      <c r="L829" s="164"/>
      <c r="M829" s="164"/>
      <c r="N829" s="164"/>
      <c r="O829" s="164"/>
      <c r="P829" s="164"/>
      <c r="Q829" s="164"/>
      <c r="R829" s="164"/>
      <c r="S829" s="164"/>
      <c r="T829" s="164"/>
    </row>
    <row r="830" spans="1:20" ht="14.5" x14ac:dyDescent="0.35">
      <c r="A830" s="164"/>
      <c r="B830" s="164"/>
      <c r="C830" s="164"/>
      <c r="D830" s="164"/>
      <c r="E830" s="164"/>
      <c r="F830" s="164"/>
      <c r="G830" s="164"/>
      <c r="H830" s="164"/>
      <c r="I830" s="164"/>
      <c r="J830" s="164"/>
      <c r="K830" s="164"/>
      <c r="L830" s="164"/>
      <c r="M830" s="164"/>
      <c r="N830" s="164"/>
      <c r="O830" s="164"/>
      <c r="P830" s="164"/>
      <c r="Q830" s="164"/>
      <c r="R830" s="164"/>
      <c r="S830" s="164"/>
      <c r="T830" s="164"/>
    </row>
    <row r="831" spans="1:20" ht="14.5" x14ac:dyDescent="0.35">
      <c r="A831" s="164"/>
      <c r="B831" s="164"/>
      <c r="C831" s="164"/>
      <c r="D831" s="164"/>
      <c r="E831" s="164"/>
      <c r="F831" s="164"/>
      <c r="G831" s="164"/>
      <c r="H831" s="164"/>
      <c r="I831" s="164"/>
      <c r="J831" s="164"/>
      <c r="K831" s="164"/>
      <c r="L831" s="164"/>
      <c r="M831" s="164"/>
      <c r="N831" s="164"/>
      <c r="O831" s="164"/>
      <c r="P831" s="164"/>
      <c r="Q831" s="164"/>
      <c r="R831" s="164"/>
      <c r="S831" s="164"/>
      <c r="T831" s="164"/>
    </row>
    <row r="832" spans="1:20" ht="14.5" x14ac:dyDescent="0.35">
      <c r="A832" s="164"/>
      <c r="B832" s="164"/>
      <c r="C832" s="164"/>
      <c r="D832" s="164"/>
      <c r="E832" s="164"/>
      <c r="F832" s="164"/>
      <c r="G832" s="164"/>
      <c r="H832" s="164"/>
      <c r="I832" s="164"/>
      <c r="J832" s="164"/>
      <c r="K832" s="164"/>
      <c r="L832" s="164"/>
      <c r="M832" s="164"/>
      <c r="N832" s="164"/>
      <c r="O832" s="164"/>
      <c r="P832" s="164"/>
      <c r="Q832" s="164"/>
      <c r="R832" s="164"/>
      <c r="S832" s="164"/>
      <c r="T832" s="164"/>
    </row>
    <row r="833" spans="1:20" ht="14.5" x14ac:dyDescent="0.35">
      <c r="A833" s="164"/>
      <c r="B833" s="164"/>
      <c r="C833" s="164"/>
      <c r="D833" s="164"/>
      <c r="E833" s="164"/>
      <c r="F833" s="164"/>
      <c r="G833" s="164"/>
      <c r="H833" s="164"/>
      <c r="I833" s="164"/>
      <c r="J833" s="164"/>
      <c r="K833" s="164"/>
      <c r="L833" s="164"/>
      <c r="M833" s="164"/>
      <c r="N833" s="164"/>
      <c r="O833" s="164"/>
      <c r="P833" s="164"/>
      <c r="Q833" s="164"/>
      <c r="R833" s="164"/>
      <c r="S833" s="164"/>
      <c r="T833" s="164"/>
    </row>
    <row r="834" spans="1:20" ht="14.5" x14ac:dyDescent="0.35">
      <c r="A834" s="164"/>
      <c r="B834" s="164"/>
      <c r="C834" s="164"/>
      <c r="D834" s="164"/>
      <c r="E834" s="164"/>
      <c r="F834" s="164"/>
      <c r="G834" s="164"/>
      <c r="H834" s="164"/>
      <c r="I834" s="164"/>
      <c r="J834" s="164"/>
      <c r="K834" s="164"/>
      <c r="L834" s="164"/>
      <c r="M834" s="164"/>
      <c r="N834" s="164"/>
      <c r="O834" s="164"/>
      <c r="P834" s="164"/>
      <c r="Q834" s="164"/>
      <c r="R834" s="164"/>
      <c r="S834" s="164"/>
      <c r="T834" s="164"/>
    </row>
    <row r="835" spans="1:20" ht="14.5" x14ac:dyDescent="0.35">
      <c r="A835" s="164"/>
      <c r="B835" s="164"/>
      <c r="C835" s="164"/>
      <c r="D835" s="164"/>
      <c r="E835" s="164"/>
      <c r="F835" s="164"/>
      <c r="G835" s="164"/>
      <c r="H835" s="164"/>
      <c r="I835" s="164"/>
      <c r="J835" s="164"/>
      <c r="K835" s="164"/>
      <c r="L835" s="164"/>
      <c r="M835" s="164"/>
      <c r="N835" s="164"/>
      <c r="O835" s="164"/>
      <c r="P835" s="164"/>
      <c r="Q835" s="164"/>
      <c r="R835" s="164"/>
      <c r="S835" s="164"/>
      <c r="T835" s="164"/>
    </row>
    <row r="836" spans="1:20" ht="14.5" x14ac:dyDescent="0.35">
      <c r="A836" s="164"/>
      <c r="B836" s="164"/>
      <c r="C836" s="164"/>
      <c r="D836" s="164"/>
      <c r="E836" s="164"/>
      <c r="F836" s="164"/>
      <c r="G836" s="164"/>
      <c r="H836" s="164"/>
      <c r="I836" s="164"/>
      <c r="J836" s="164"/>
      <c r="K836" s="164"/>
      <c r="L836" s="164"/>
      <c r="M836" s="164"/>
      <c r="N836" s="164"/>
      <c r="O836" s="164"/>
      <c r="P836" s="164"/>
      <c r="Q836" s="164"/>
      <c r="R836" s="164"/>
      <c r="S836" s="164"/>
      <c r="T836" s="164"/>
    </row>
    <row r="837" spans="1:20" ht="14.5" x14ac:dyDescent="0.35">
      <c r="A837" s="164"/>
      <c r="B837" s="164"/>
      <c r="C837" s="164"/>
      <c r="D837" s="164"/>
      <c r="E837" s="164"/>
      <c r="F837" s="164"/>
      <c r="G837" s="164"/>
      <c r="H837" s="164"/>
      <c r="I837" s="164"/>
      <c r="J837" s="164"/>
      <c r="K837" s="164"/>
      <c r="L837" s="164"/>
      <c r="M837" s="164"/>
      <c r="N837" s="164"/>
      <c r="O837" s="164"/>
      <c r="P837" s="164"/>
      <c r="Q837" s="164"/>
      <c r="R837" s="164"/>
      <c r="S837" s="164"/>
      <c r="T837" s="164"/>
    </row>
    <row r="838" spans="1:20" ht="14.5" x14ac:dyDescent="0.35">
      <c r="A838" s="164"/>
      <c r="B838" s="164"/>
      <c r="C838" s="164"/>
      <c r="D838" s="164"/>
      <c r="E838" s="164"/>
      <c r="F838" s="164"/>
      <c r="G838" s="164"/>
      <c r="H838" s="164"/>
      <c r="I838" s="164"/>
      <c r="J838" s="164"/>
      <c r="K838" s="164"/>
      <c r="L838" s="164"/>
      <c r="M838" s="164"/>
      <c r="N838" s="164"/>
      <c r="O838" s="164"/>
      <c r="P838" s="164"/>
      <c r="Q838" s="164"/>
      <c r="R838" s="164"/>
      <c r="S838" s="164"/>
      <c r="T838" s="164"/>
    </row>
    <row r="839" spans="1:20" ht="14.5" x14ac:dyDescent="0.35">
      <c r="A839" s="164"/>
      <c r="B839" s="164"/>
      <c r="C839" s="164"/>
      <c r="D839" s="164"/>
      <c r="E839" s="164"/>
      <c r="F839" s="164"/>
      <c r="G839" s="164"/>
      <c r="H839" s="164"/>
      <c r="I839" s="164"/>
      <c r="J839" s="164"/>
      <c r="K839" s="164"/>
      <c r="L839" s="164"/>
      <c r="M839" s="164"/>
      <c r="N839" s="164"/>
      <c r="O839" s="164"/>
      <c r="P839" s="164"/>
      <c r="Q839" s="164"/>
      <c r="R839" s="164"/>
      <c r="S839" s="164"/>
      <c r="T839" s="164"/>
    </row>
    <row r="840" spans="1:20" ht="14.5" x14ac:dyDescent="0.35">
      <c r="A840" s="164"/>
      <c r="B840" s="164"/>
      <c r="C840" s="164"/>
      <c r="D840" s="164"/>
      <c r="E840" s="164"/>
      <c r="F840" s="164"/>
      <c r="G840" s="164"/>
      <c r="H840" s="164"/>
      <c r="I840" s="164"/>
      <c r="J840" s="164"/>
      <c r="K840" s="164"/>
      <c r="L840" s="164"/>
      <c r="M840" s="164"/>
      <c r="N840" s="164"/>
      <c r="O840" s="164"/>
      <c r="P840" s="164"/>
      <c r="Q840" s="164"/>
      <c r="R840" s="164"/>
      <c r="S840" s="164"/>
      <c r="T840" s="164"/>
    </row>
    <row r="841" spans="1:20" ht="14.5" x14ac:dyDescent="0.35">
      <c r="A841" s="164"/>
      <c r="B841" s="164"/>
      <c r="C841" s="164"/>
      <c r="D841" s="164"/>
      <c r="E841" s="164"/>
      <c r="F841" s="164"/>
      <c r="G841" s="164"/>
      <c r="H841" s="164"/>
      <c r="I841" s="164"/>
      <c r="J841" s="164"/>
      <c r="K841" s="164"/>
      <c r="L841" s="164"/>
      <c r="M841" s="164"/>
      <c r="N841" s="164"/>
      <c r="O841" s="164"/>
      <c r="P841" s="164"/>
      <c r="Q841" s="164"/>
      <c r="R841" s="164"/>
      <c r="S841" s="164"/>
      <c r="T841" s="164"/>
    </row>
    <row r="842" spans="1:20" ht="14.5" x14ac:dyDescent="0.35">
      <c r="A842" s="164"/>
      <c r="B842" s="164"/>
      <c r="C842" s="164"/>
      <c r="D842" s="164"/>
      <c r="E842" s="164"/>
      <c r="F842" s="164"/>
      <c r="G842" s="164"/>
      <c r="H842" s="164"/>
      <c r="I842" s="164"/>
      <c r="J842" s="164"/>
      <c r="K842" s="164"/>
      <c r="L842" s="164"/>
      <c r="M842" s="164"/>
      <c r="N842" s="164"/>
      <c r="O842" s="164"/>
      <c r="P842" s="164"/>
      <c r="Q842" s="164"/>
      <c r="R842" s="164"/>
      <c r="S842" s="164"/>
      <c r="T842" s="164"/>
    </row>
    <row r="843" spans="1:20" ht="14.5" x14ac:dyDescent="0.35">
      <c r="A843" s="164"/>
      <c r="B843" s="164"/>
      <c r="C843" s="164"/>
      <c r="D843" s="164"/>
      <c r="E843" s="164"/>
      <c r="F843" s="164"/>
      <c r="G843" s="164"/>
      <c r="H843" s="164"/>
      <c r="I843" s="164"/>
      <c r="J843" s="164"/>
      <c r="K843" s="164"/>
      <c r="L843" s="164"/>
      <c r="M843" s="164"/>
      <c r="N843" s="164"/>
      <c r="O843" s="164"/>
      <c r="P843" s="164"/>
      <c r="Q843" s="164"/>
      <c r="R843" s="164"/>
      <c r="S843" s="164"/>
      <c r="T843" s="164"/>
    </row>
    <row r="844" spans="1:20" ht="14.5" x14ac:dyDescent="0.35">
      <c r="A844" s="164"/>
      <c r="B844" s="164"/>
      <c r="C844" s="164"/>
      <c r="D844" s="164"/>
      <c r="E844" s="164"/>
      <c r="F844" s="164"/>
      <c r="G844" s="164"/>
      <c r="H844" s="164"/>
      <c r="I844" s="164"/>
      <c r="J844" s="164"/>
      <c r="K844" s="164"/>
      <c r="L844" s="164"/>
      <c r="M844" s="164"/>
      <c r="N844" s="164"/>
      <c r="O844" s="164"/>
      <c r="P844" s="164"/>
      <c r="Q844" s="164"/>
      <c r="R844" s="164"/>
      <c r="S844" s="164"/>
      <c r="T844" s="164"/>
    </row>
    <row r="845" spans="1:20" ht="14.5" x14ac:dyDescent="0.35">
      <c r="A845" s="164"/>
      <c r="B845" s="164"/>
      <c r="C845" s="164"/>
      <c r="D845" s="164"/>
      <c r="E845" s="164"/>
      <c r="F845" s="164"/>
      <c r="G845" s="164"/>
      <c r="H845" s="164"/>
      <c r="I845" s="164"/>
      <c r="J845" s="164"/>
      <c r="K845" s="164"/>
      <c r="L845" s="164"/>
      <c r="M845" s="164"/>
      <c r="N845" s="164"/>
      <c r="O845" s="164"/>
      <c r="P845" s="164"/>
      <c r="Q845" s="164"/>
      <c r="R845" s="164"/>
      <c r="S845" s="164"/>
      <c r="T845" s="164"/>
    </row>
    <row r="846" spans="1:20" ht="14.5" x14ac:dyDescent="0.35">
      <c r="A846" s="164"/>
      <c r="B846" s="164"/>
      <c r="C846" s="164"/>
      <c r="D846" s="164"/>
      <c r="E846" s="164"/>
      <c r="F846" s="164"/>
      <c r="G846" s="164"/>
      <c r="H846" s="164"/>
      <c r="I846" s="164"/>
      <c r="J846" s="164"/>
      <c r="K846" s="164"/>
      <c r="L846" s="164"/>
      <c r="M846" s="164"/>
      <c r="N846" s="164"/>
      <c r="O846" s="164"/>
      <c r="P846" s="164"/>
      <c r="Q846" s="164"/>
      <c r="R846" s="164"/>
      <c r="S846" s="164"/>
      <c r="T846" s="164"/>
    </row>
    <row r="847" spans="1:20" ht="14.5" x14ac:dyDescent="0.35">
      <c r="A847" s="164"/>
      <c r="B847" s="164"/>
      <c r="C847" s="164"/>
      <c r="D847" s="164"/>
      <c r="E847" s="164"/>
      <c r="F847" s="164"/>
      <c r="G847" s="164"/>
      <c r="H847" s="164"/>
      <c r="I847" s="164"/>
      <c r="J847" s="164"/>
      <c r="K847" s="164"/>
      <c r="L847" s="164"/>
      <c r="M847" s="164"/>
      <c r="N847" s="164"/>
      <c r="O847" s="164"/>
      <c r="P847" s="164"/>
      <c r="Q847" s="164"/>
      <c r="R847" s="164"/>
      <c r="S847" s="164"/>
      <c r="T847" s="164"/>
    </row>
    <row r="848" spans="1:20" ht="14.5" x14ac:dyDescent="0.35">
      <c r="A848" s="164"/>
      <c r="B848" s="164"/>
      <c r="C848" s="164"/>
      <c r="D848" s="164"/>
      <c r="E848" s="164"/>
      <c r="F848" s="164"/>
      <c r="G848" s="164"/>
      <c r="H848" s="164"/>
      <c r="I848" s="164"/>
      <c r="J848" s="164"/>
      <c r="K848" s="164"/>
      <c r="L848" s="164"/>
      <c r="M848" s="164"/>
      <c r="N848" s="164"/>
      <c r="O848" s="164"/>
      <c r="P848" s="164"/>
      <c r="Q848" s="164"/>
      <c r="R848" s="164"/>
      <c r="S848" s="164"/>
      <c r="T848" s="164"/>
    </row>
    <row r="849" spans="1:20" ht="14.5" x14ac:dyDescent="0.35">
      <c r="A849" s="164"/>
      <c r="B849" s="164"/>
      <c r="C849" s="164"/>
      <c r="D849" s="164"/>
      <c r="E849" s="164"/>
      <c r="F849" s="164"/>
      <c r="G849" s="164"/>
      <c r="H849" s="164"/>
      <c r="I849" s="164"/>
      <c r="J849" s="164"/>
      <c r="K849" s="164"/>
      <c r="L849" s="164"/>
      <c r="M849" s="164"/>
      <c r="N849" s="164"/>
      <c r="O849" s="164"/>
      <c r="P849" s="164"/>
      <c r="Q849" s="164"/>
      <c r="R849" s="164"/>
      <c r="S849" s="164"/>
      <c r="T849" s="164"/>
    </row>
    <row r="850" spans="1:20" ht="14.5" x14ac:dyDescent="0.35">
      <c r="A850" s="164"/>
      <c r="B850" s="164"/>
      <c r="C850" s="164"/>
      <c r="D850" s="164"/>
      <c r="E850" s="164"/>
      <c r="F850" s="164"/>
      <c r="G850" s="164"/>
      <c r="H850" s="164"/>
      <c r="I850" s="164"/>
      <c r="J850" s="164"/>
      <c r="K850" s="164"/>
      <c r="L850" s="164"/>
      <c r="M850" s="164"/>
      <c r="N850" s="164"/>
      <c r="O850" s="164"/>
      <c r="P850" s="164"/>
      <c r="Q850" s="164"/>
      <c r="R850" s="164"/>
      <c r="S850" s="164"/>
      <c r="T850" s="164"/>
    </row>
    <row r="851" spans="1:20" ht="14.5" x14ac:dyDescent="0.35">
      <c r="A851" s="164"/>
      <c r="B851" s="164"/>
      <c r="C851" s="164"/>
      <c r="D851" s="164"/>
      <c r="E851" s="164"/>
      <c r="F851" s="164"/>
      <c r="G851" s="164"/>
      <c r="H851" s="164"/>
      <c r="I851" s="164"/>
      <c r="J851" s="164"/>
      <c r="K851" s="164"/>
      <c r="L851" s="164"/>
      <c r="M851" s="164"/>
      <c r="N851" s="164"/>
      <c r="O851" s="164"/>
      <c r="P851" s="164"/>
      <c r="Q851" s="164"/>
      <c r="R851" s="164"/>
      <c r="S851" s="164"/>
      <c r="T851" s="164"/>
    </row>
    <row r="852" spans="1:20" ht="14.5" x14ac:dyDescent="0.35">
      <c r="A852" s="164"/>
      <c r="B852" s="164"/>
      <c r="C852" s="164"/>
      <c r="D852" s="164"/>
      <c r="E852" s="164"/>
      <c r="F852" s="164"/>
      <c r="G852" s="164"/>
      <c r="H852" s="164"/>
      <c r="I852" s="164"/>
      <c r="J852" s="164"/>
      <c r="K852" s="164"/>
      <c r="L852" s="164"/>
      <c r="M852" s="164"/>
      <c r="N852" s="164"/>
      <c r="O852" s="164"/>
      <c r="P852" s="164"/>
      <c r="Q852" s="164"/>
      <c r="R852" s="164"/>
      <c r="S852" s="164"/>
      <c r="T852" s="164"/>
    </row>
    <row r="853" spans="1:20" ht="14.5" x14ac:dyDescent="0.35">
      <c r="A853" s="164"/>
      <c r="B853" s="164"/>
      <c r="C853" s="164"/>
      <c r="D853" s="164"/>
      <c r="E853" s="164"/>
      <c r="F853" s="164"/>
      <c r="G853" s="164"/>
      <c r="H853" s="164"/>
      <c r="I853" s="164"/>
      <c r="J853" s="164"/>
      <c r="K853" s="164"/>
      <c r="L853" s="164"/>
      <c r="M853" s="164"/>
      <c r="N853" s="164"/>
      <c r="O853" s="164"/>
      <c r="P853" s="164"/>
      <c r="Q853" s="164"/>
      <c r="R853" s="164"/>
      <c r="S853" s="164"/>
      <c r="T853" s="164"/>
    </row>
    <row r="854" spans="1:20" ht="14.5" x14ac:dyDescent="0.35">
      <c r="A854" s="164"/>
      <c r="B854" s="164"/>
      <c r="C854" s="164"/>
      <c r="D854" s="164"/>
      <c r="E854" s="164"/>
      <c r="F854" s="164"/>
      <c r="G854" s="164"/>
      <c r="H854" s="164"/>
      <c r="I854" s="164"/>
      <c r="J854" s="164"/>
      <c r="K854" s="164"/>
      <c r="L854" s="164"/>
      <c r="M854" s="164"/>
      <c r="N854" s="164"/>
      <c r="O854" s="164"/>
      <c r="P854" s="164"/>
      <c r="Q854" s="164"/>
      <c r="R854" s="164"/>
      <c r="S854" s="164"/>
      <c r="T854" s="164"/>
    </row>
    <row r="855" spans="1:20" ht="14.5" x14ac:dyDescent="0.35">
      <c r="A855" s="164"/>
      <c r="B855" s="164"/>
      <c r="C855" s="164"/>
      <c r="D855" s="164"/>
      <c r="E855" s="164"/>
      <c r="F855" s="164"/>
      <c r="G855" s="164"/>
      <c r="H855" s="164"/>
      <c r="I855" s="164"/>
      <c r="J855" s="164"/>
      <c r="K855" s="164"/>
      <c r="L855" s="164"/>
      <c r="M855" s="164"/>
      <c r="N855" s="164"/>
      <c r="O855" s="164"/>
      <c r="P855" s="164"/>
      <c r="Q855" s="164"/>
      <c r="R855" s="164"/>
      <c r="S855" s="164"/>
      <c r="T855" s="164"/>
    </row>
    <row r="856" spans="1:20" ht="14.5" x14ac:dyDescent="0.35">
      <c r="A856" s="164"/>
      <c r="B856" s="164"/>
      <c r="C856" s="164"/>
      <c r="D856" s="164"/>
      <c r="E856" s="164"/>
      <c r="F856" s="164"/>
      <c r="G856" s="164"/>
      <c r="H856" s="164"/>
      <c r="I856" s="164"/>
      <c r="J856" s="164"/>
      <c r="K856" s="164"/>
      <c r="L856" s="164"/>
      <c r="M856" s="164"/>
      <c r="N856" s="164"/>
      <c r="O856" s="164"/>
      <c r="P856" s="164"/>
      <c r="Q856" s="164"/>
      <c r="R856" s="164"/>
      <c r="S856" s="164"/>
      <c r="T856" s="164"/>
    </row>
    <row r="857" spans="1:20" ht="14.5" x14ac:dyDescent="0.35">
      <c r="A857" s="164"/>
      <c r="B857" s="164"/>
      <c r="C857" s="164"/>
      <c r="D857" s="164"/>
      <c r="E857" s="164"/>
      <c r="F857" s="164"/>
      <c r="G857" s="164"/>
      <c r="H857" s="164"/>
      <c r="I857" s="164"/>
      <c r="J857" s="164"/>
      <c r="K857" s="164"/>
      <c r="L857" s="164"/>
      <c r="M857" s="164"/>
      <c r="N857" s="164"/>
      <c r="O857" s="164"/>
      <c r="P857" s="164"/>
      <c r="Q857" s="164"/>
      <c r="R857" s="164"/>
      <c r="S857" s="164"/>
      <c r="T857" s="164"/>
    </row>
    <row r="858" spans="1:20" ht="14.5" x14ac:dyDescent="0.35">
      <c r="A858" s="164"/>
      <c r="B858" s="164"/>
      <c r="C858" s="164"/>
      <c r="D858" s="164"/>
      <c r="E858" s="164"/>
      <c r="F858" s="164"/>
      <c r="G858" s="164"/>
      <c r="H858" s="164"/>
      <c r="I858" s="164"/>
      <c r="J858" s="164"/>
      <c r="K858" s="164"/>
      <c r="L858" s="164"/>
      <c r="M858" s="164"/>
      <c r="N858" s="164"/>
      <c r="O858" s="164"/>
      <c r="P858" s="164"/>
      <c r="Q858" s="164"/>
      <c r="R858" s="164"/>
      <c r="S858" s="164"/>
      <c r="T858" s="164"/>
    </row>
    <row r="859" spans="1:20" ht="14.5" x14ac:dyDescent="0.35">
      <c r="A859" s="164"/>
      <c r="B859" s="164"/>
      <c r="C859" s="164"/>
      <c r="D859" s="164"/>
      <c r="E859" s="164"/>
      <c r="F859" s="164"/>
      <c r="G859" s="164"/>
      <c r="H859" s="164"/>
      <c r="I859" s="164"/>
      <c r="J859" s="164"/>
      <c r="K859" s="164"/>
      <c r="L859" s="164"/>
      <c r="M859" s="164"/>
      <c r="N859" s="164"/>
      <c r="O859" s="164"/>
      <c r="P859" s="164"/>
      <c r="Q859" s="164"/>
      <c r="R859" s="164"/>
      <c r="S859" s="164"/>
      <c r="T859" s="164"/>
    </row>
    <row r="860" spans="1:20" ht="14.5" x14ac:dyDescent="0.35">
      <c r="A860" s="164"/>
      <c r="B860" s="164"/>
      <c r="C860" s="164"/>
      <c r="D860" s="164"/>
      <c r="E860" s="164"/>
      <c r="F860" s="164"/>
      <c r="G860" s="164"/>
      <c r="H860" s="164"/>
      <c r="I860" s="164"/>
      <c r="J860" s="164"/>
      <c r="K860" s="164"/>
      <c r="L860" s="164"/>
      <c r="M860" s="164"/>
      <c r="N860" s="164"/>
      <c r="O860" s="164"/>
      <c r="P860" s="164"/>
      <c r="Q860" s="164"/>
      <c r="R860" s="164"/>
      <c r="S860" s="164"/>
      <c r="T860" s="164"/>
    </row>
    <row r="861" spans="1:20" ht="14.5" x14ac:dyDescent="0.35">
      <c r="A861" s="164"/>
      <c r="B861" s="164"/>
      <c r="C861" s="164"/>
      <c r="D861" s="164"/>
      <c r="E861" s="164"/>
      <c r="F861" s="164"/>
      <c r="G861" s="164"/>
      <c r="H861" s="164"/>
      <c r="I861" s="164"/>
      <c r="J861" s="164"/>
      <c r="K861" s="164"/>
      <c r="L861" s="164"/>
      <c r="M861" s="164"/>
      <c r="N861" s="164"/>
      <c r="O861" s="164"/>
      <c r="P861" s="164"/>
      <c r="Q861" s="164"/>
      <c r="R861" s="164"/>
      <c r="S861" s="164"/>
      <c r="T861" s="164"/>
    </row>
    <row r="862" spans="1:20" ht="14.5" x14ac:dyDescent="0.35">
      <c r="A862" s="164"/>
      <c r="B862" s="164"/>
      <c r="C862" s="164"/>
      <c r="D862" s="164"/>
      <c r="E862" s="164"/>
      <c r="F862" s="164"/>
      <c r="G862" s="164"/>
      <c r="H862" s="164"/>
      <c r="I862" s="164"/>
      <c r="J862" s="164"/>
      <c r="K862" s="164"/>
      <c r="L862" s="164"/>
      <c r="M862" s="164"/>
      <c r="N862" s="164"/>
      <c r="O862" s="164"/>
      <c r="P862" s="164"/>
      <c r="Q862" s="164"/>
      <c r="R862" s="164"/>
      <c r="S862" s="164"/>
      <c r="T862" s="164"/>
    </row>
    <row r="863" spans="1:20" ht="14.5" x14ac:dyDescent="0.35">
      <c r="A863" s="164"/>
      <c r="B863" s="164"/>
      <c r="C863" s="164"/>
      <c r="D863" s="164"/>
      <c r="E863" s="164"/>
      <c r="F863" s="164"/>
      <c r="G863" s="164"/>
      <c r="H863" s="164"/>
      <c r="I863" s="164"/>
      <c r="J863" s="164"/>
      <c r="K863" s="164"/>
      <c r="L863" s="164"/>
      <c r="M863" s="164"/>
      <c r="N863" s="164"/>
      <c r="O863" s="164"/>
      <c r="P863" s="164"/>
      <c r="Q863" s="164"/>
      <c r="R863" s="164"/>
      <c r="S863" s="164"/>
      <c r="T863" s="164"/>
    </row>
    <row r="864" spans="1:20" ht="14.5" x14ac:dyDescent="0.35">
      <c r="A864" s="164"/>
      <c r="B864" s="164"/>
      <c r="C864" s="164"/>
      <c r="D864" s="164"/>
      <c r="E864" s="164"/>
      <c r="F864" s="164"/>
      <c r="G864" s="164"/>
      <c r="H864" s="164"/>
      <c r="I864" s="164"/>
      <c r="J864" s="164"/>
      <c r="K864" s="164"/>
      <c r="L864" s="164"/>
      <c r="M864" s="164"/>
      <c r="N864" s="164"/>
      <c r="O864" s="164"/>
      <c r="P864" s="164"/>
      <c r="Q864" s="164"/>
      <c r="R864" s="164"/>
      <c r="S864" s="164"/>
      <c r="T864" s="164"/>
    </row>
    <row r="865" spans="1:20" ht="14.5" x14ac:dyDescent="0.35">
      <c r="A865" s="164"/>
      <c r="B865" s="164"/>
      <c r="C865" s="164"/>
      <c r="D865" s="164"/>
      <c r="E865" s="164"/>
      <c r="F865" s="164"/>
      <c r="G865" s="164"/>
      <c r="H865" s="164"/>
      <c r="I865" s="164"/>
      <c r="J865" s="164"/>
      <c r="K865" s="164"/>
      <c r="L865" s="164"/>
      <c r="M865" s="164"/>
      <c r="N865" s="164"/>
      <c r="O865" s="164"/>
      <c r="P865" s="164"/>
      <c r="Q865" s="164"/>
      <c r="R865" s="164"/>
      <c r="S865" s="164"/>
      <c r="T865" s="164"/>
    </row>
    <row r="866" spans="1:20" ht="14.5" x14ac:dyDescent="0.35">
      <c r="A866" s="164"/>
      <c r="B866" s="164"/>
      <c r="C866" s="164"/>
      <c r="D866" s="164"/>
      <c r="E866" s="164"/>
      <c r="F866" s="164"/>
      <c r="G866" s="164"/>
      <c r="H866" s="164"/>
      <c r="I866" s="164"/>
      <c r="J866" s="164"/>
      <c r="K866" s="164"/>
      <c r="L866" s="164"/>
      <c r="M866" s="164"/>
      <c r="N866" s="164"/>
      <c r="O866" s="164"/>
      <c r="P866" s="164"/>
      <c r="Q866" s="164"/>
      <c r="R866" s="164"/>
      <c r="S866" s="164"/>
      <c r="T866" s="164"/>
    </row>
    <row r="867" spans="1:20" ht="14.5" x14ac:dyDescent="0.35">
      <c r="A867" s="164"/>
      <c r="B867" s="164"/>
      <c r="C867" s="164"/>
      <c r="D867" s="164"/>
      <c r="E867" s="164"/>
      <c r="F867" s="164"/>
      <c r="G867" s="164"/>
      <c r="H867" s="164"/>
      <c r="I867" s="164"/>
      <c r="J867" s="164"/>
      <c r="K867" s="164"/>
      <c r="L867" s="164"/>
      <c r="M867" s="164"/>
      <c r="N867" s="164"/>
      <c r="O867" s="164"/>
      <c r="P867" s="164"/>
      <c r="Q867" s="164"/>
      <c r="R867" s="164"/>
      <c r="S867" s="164"/>
      <c r="T867" s="164"/>
    </row>
    <row r="868" spans="1:20" ht="14.5" x14ac:dyDescent="0.35">
      <c r="A868" s="164"/>
      <c r="B868" s="164"/>
      <c r="C868" s="164"/>
      <c r="D868" s="164"/>
      <c r="E868" s="164"/>
      <c r="F868" s="164"/>
      <c r="G868" s="164"/>
      <c r="H868" s="164"/>
      <c r="I868" s="164"/>
      <c r="J868" s="164"/>
      <c r="K868" s="164"/>
      <c r="L868" s="164"/>
      <c r="M868" s="164"/>
      <c r="N868" s="164"/>
      <c r="O868" s="164"/>
      <c r="P868" s="164"/>
      <c r="Q868" s="164"/>
      <c r="R868" s="164"/>
      <c r="S868" s="164"/>
      <c r="T868" s="164"/>
    </row>
    <row r="869" spans="1:20" ht="14.5" x14ac:dyDescent="0.35">
      <c r="A869" s="164"/>
      <c r="B869" s="164"/>
      <c r="C869" s="164"/>
      <c r="D869" s="164"/>
      <c r="E869" s="164"/>
      <c r="F869" s="164"/>
      <c r="G869" s="164"/>
      <c r="H869" s="164"/>
      <c r="I869" s="164"/>
      <c r="J869" s="164"/>
      <c r="K869" s="164"/>
      <c r="L869" s="164"/>
      <c r="M869" s="164"/>
      <c r="N869" s="164"/>
      <c r="O869" s="164"/>
      <c r="P869" s="164"/>
      <c r="Q869" s="164"/>
      <c r="R869" s="164"/>
      <c r="S869" s="164"/>
      <c r="T869" s="164"/>
    </row>
    <row r="870" spans="1:20" ht="14.5" x14ac:dyDescent="0.35">
      <c r="A870" s="164"/>
      <c r="B870" s="164"/>
      <c r="C870" s="164"/>
      <c r="D870" s="164"/>
      <c r="E870" s="164"/>
      <c r="F870" s="164"/>
      <c r="G870" s="164"/>
      <c r="H870" s="164"/>
      <c r="I870" s="164"/>
      <c r="J870" s="164"/>
      <c r="K870" s="164"/>
      <c r="L870" s="164"/>
      <c r="M870" s="164"/>
      <c r="N870" s="164"/>
      <c r="O870" s="164"/>
      <c r="P870" s="164"/>
      <c r="Q870" s="164"/>
      <c r="R870" s="164"/>
      <c r="S870" s="164"/>
      <c r="T870" s="164"/>
    </row>
    <row r="871" spans="1:20" ht="14.5" x14ac:dyDescent="0.35">
      <c r="A871" s="164"/>
      <c r="B871" s="164"/>
      <c r="C871" s="164"/>
      <c r="D871" s="164"/>
      <c r="E871" s="164"/>
      <c r="F871" s="164"/>
      <c r="G871" s="164"/>
      <c r="H871" s="164"/>
      <c r="I871" s="164"/>
      <c r="J871" s="164"/>
      <c r="K871" s="164"/>
      <c r="L871" s="164"/>
      <c r="M871" s="164"/>
      <c r="N871" s="164"/>
      <c r="O871" s="164"/>
      <c r="P871" s="164"/>
      <c r="Q871" s="164"/>
      <c r="R871" s="164"/>
      <c r="S871" s="164"/>
      <c r="T871" s="164"/>
    </row>
    <row r="872" spans="1:20" ht="14.5" x14ac:dyDescent="0.35">
      <c r="A872" s="164"/>
      <c r="B872" s="164"/>
      <c r="C872" s="164"/>
      <c r="D872" s="164"/>
      <c r="E872" s="164"/>
      <c r="F872" s="164"/>
      <c r="G872" s="164"/>
      <c r="H872" s="164"/>
      <c r="I872" s="164"/>
      <c r="J872" s="164"/>
      <c r="K872" s="164"/>
      <c r="L872" s="164"/>
      <c r="M872" s="164"/>
      <c r="N872" s="164"/>
      <c r="O872" s="164"/>
      <c r="P872" s="164"/>
      <c r="Q872" s="164"/>
      <c r="R872" s="164"/>
      <c r="S872" s="164"/>
      <c r="T872" s="164"/>
    </row>
    <row r="873" spans="1:20" ht="14.5" x14ac:dyDescent="0.35">
      <c r="A873" s="164"/>
      <c r="B873" s="164"/>
      <c r="C873" s="164"/>
      <c r="D873" s="164"/>
      <c r="E873" s="164"/>
      <c r="F873" s="164"/>
      <c r="G873" s="164"/>
      <c r="H873" s="164"/>
      <c r="I873" s="164"/>
      <c r="J873" s="164"/>
      <c r="K873" s="164"/>
      <c r="L873" s="164"/>
      <c r="M873" s="164"/>
      <c r="N873" s="164"/>
      <c r="O873" s="164"/>
      <c r="P873" s="164"/>
      <c r="Q873" s="164"/>
      <c r="R873" s="164"/>
      <c r="S873" s="164"/>
      <c r="T873" s="164"/>
    </row>
    <row r="874" spans="1:20" ht="14.5" x14ac:dyDescent="0.35">
      <c r="A874" s="164"/>
      <c r="B874" s="164"/>
      <c r="C874" s="164"/>
      <c r="D874" s="164"/>
      <c r="E874" s="164"/>
      <c r="F874" s="164"/>
      <c r="G874" s="164"/>
      <c r="H874" s="164"/>
      <c r="I874" s="164"/>
      <c r="J874" s="164"/>
      <c r="K874" s="164"/>
      <c r="L874" s="164"/>
      <c r="M874" s="164"/>
      <c r="N874" s="164"/>
      <c r="O874" s="164"/>
      <c r="P874" s="164"/>
      <c r="Q874" s="164"/>
      <c r="R874" s="164"/>
      <c r="S874" s="164"/>
      <c r="T874" s="164"/>
    </row>
    <row r="875" spans="1:20" ht="14.5" x14ac:dyDescent="0.35">
      <c r="A875" s="164"/>
      <c r="B875" s="164"/>
      <c r="C875" s="164"/>
      <c r="D875" s="164"/>
      <c r="E875" s="164"/>
      <c r="F875" s="164"/>
      <c r="G875" s="164"/>
      <c r="H875" s="164"/>
      <c r="I875" s="164"/>
      <c r="J875" s="164"/>
      <c r="K875" s="164"/>
      <c r="L875" s="164"/>
      <c r="M875" s="164"/>
      <c r="N875" s="164"/>
      <c r="O875" s="164"/>
      <c r="P875" s="164"/>
      <c r="Q875" s="164"/>
      <c r="R875" s="164"/>
      <c r="S875" s="164"/>
      <c r="T875" s="164"/>
    </row>
    <row r="876" spans="1:20" ht="14.5" x14ac:dyDescent="0.35">
      <c r="A876" s="164"/>
      <c r="B876" s="164"/>
      <c r="C876" s="164"/>
      <c r="D876" s="164"/>
      <c r="E876" s="164"/>
      <c r="F876" s="164"/>
      <c r="G876" s="164"/>
      <c r="H876" s="164"/>
      <c r="I876" s="164"/>
      <c r="J876" s="164"/>
      <c r="K876" s="164"/>
      <c r="L876" s="164"/>
      <c r="M876" s="164"/>
      <c r="N876" s="164"/>
      <c r="O876" s="164"/>
      <c r="P876" s="164"/>
      <c r="Q876" s="164"/>
      <c r="R876" s="164"/>
      <c r="S876" s="164"/>
      <c r="T876" s="164"/>
    </row>
    <row r="877" spans="1:20" ht="14.5" x14ac:dyDescent="0.35">
      <c r="A877" s="164"/>
      <c r="B877" s="164"/>
      <c r="C877" s="164"/>
      <c r="D877" s="164"/>
      <c r="E877" s="164"/>
      <c r="F877" s="164"/>
      <c r="G877" s="164"/>
      <c r="H877" s="164"/>
      <c r="I877" s="164"/>
      <c r="J877" s="164"/>
      <c r="K877" s="164"/>
      <c r="L877" s="164"/>
      <c r="M877" s="164"/>
      <c r="N877" s="164"/>
      <c r="O877" s="164"/>
      <c r="P877" s="164"/>
      <c r="Q877" s="164"/>
      <c r="R877" s="164"/>
      <c r="S877" s="164"/>
      <c r="T877" s="164"/>
    </row>
    <row r="878" spans="1:20" ht="14.5" x14ac:dyDescent="0.35">
      <c r="A878" s="164"/>
      <c r="B878" s="164"/>
      <c r="C878" s="164"/>
      <c r="D878" s="164"/>
      <c r="E878" s="164"/>
      <c r="F878" s="164"/>
      <c r="G878" s="164"/>
      <c r="H878" s="164"/>
      <c r="I878" s="164"/>
      <c r="J878" s="164"/>
      <c r="K878" s="164"/>
      <c r="L878" s="164"/>
      <c r="M878" s="164"/>
      <c r="N878" s="164"/>
      <c r="O878" s="164"/>
      <c r="P878" s="164"/>
      <c r="Q878" s="164"/>
      <c r="R878" s="164"/>
      <c r="S878" s="164"/>
      <c r="T878" s="164"/>
    </row>
    <row r="879" spans="1:20" ht="14.5" x14ac:dyDescent="0.35">
      <c r="A879" s="164"/>
      <c r="B879" s="164"/>
      <c r="C879" s="164"/>
      <c r="D879" s="164"/>
      <c r="E879" s="164"/>
      <c r="F879" s="164"/>
      <c r="G879" s="164"/>
      <c r="H879" s="164"/>
      <c r="I879" s="164"/>
      <c r="J879" s="164"/>
      <c r="K879" s="164"/>
      <c r="L879" s="164"/>
      <c r="M879" s="164"/>
      <c r="N879" s="164"/>
      <c r="O879" s="164"/>
      <c r="P879" s="164"/>
      <c r="Q879" s="164"/>
      <c r="R879" s="164"/>
      <c r="S879" s="164"/>
      <c r="T879" s="164"/>
    </row>
    <row r="880" spans="1:20" ht="14.5" x14ac:dyDescent="0.35">
      <c r="A880" s="164"/>
      <c r="B880" s="164"/>
      <c r="C880" s="164"/>
      <c r="D880" s="164"/>
      <c r="E880" s="164"/>
      <c r="F880" s="164"/>
      <c r="G880" s="164"/>
      <c r="H880" s="164"/>
      <c r="I880" s="164"/>
      <c r="J880" s="164"/>
      <c r="K880" s="164"/>
      <c r="L880" s="164"/>
      <c r="M880" s="164"/>
      <c r="N880" s="164"/>
      <c r="O880" s="164"/>
      <c r="P880" s="164"/>
      <c r="Q880" s="164"/>
      <c r="R880" s="164"/>
      <c r="S880" s="164"/>
      <c r="T880" s="164"/>
    </row>
    <row r="881" spans="1:20" ht="14.5" x14ac:dyDescent="0.35">
      <c r="A881" s="164"/>
      <c r="B881" s="164"/>
      <c r="C881" s="164"/>
      <c r="D881" s="164"/>
      <c r="E881" s="164"/>
      <c r="F881" s="164"/>
      <c r="G881" s="164"/>
      <c r="H881" s="164"/>
      <c r="I881" s="164"/>
      <c r="J881" s="164"/>
      <c r="K881" s="164"/>
      <c r="L881" s="164"/>
      <c r="M881" s="164"/>
      <c r="N881" s="164"/>
      <c r="O881" s="164"/>
      <c r="P881" s="164"/>
      <c r="Q881" s="164"/>
      <c r="R881" s="164"/>
      <c r="S881" s="164"/>
      <c r="T881" s="164"/>
    </row>
    <row r="882" spans="1:20" ht="14.5" x14ac:dyDescent="0.35">
      <c r="A882" s="164"/>
      <c r="B882" s="164"/>
      <c r="C882" s="164"/>
      <c r="D882" s="164"/>
      <c r="E882" s="164"/>
      <c r="F882" s="164"/>
      <c r="G882" s="164"/>
      <c r="H882" s="164"/>
      <c r="I882" s="164"/>
      <c r="J882" s="164"/>
      <c r="K882" s="164"/>
      <c r="L882" s="164"/>
      <c r="M882" s="164"/>
      <c r="N882" s="164"/>
      <c r="O882" s="164"/>
      <c r="P882" s="164"/>
      <c r="Q882" s="164"/>
      <c r="R882" s="164"/>
      <c r="S882" s="164"/>
      <c r="T882" s="164"/>
    </row>
    <row r="883" spans="1:20" ht="14.5" x14ac:dyDescent="0.35">
      <c r="A883" s="164"/>
      <c r="B883" s="164"/>
      <c r="C883" s="164"/>
      <c r="D883" s="164"/>
      <c r="E883" s="164"/>
      <c r="F883" s="164"/>
      <c r="G883" s="164"/>
      <c r="H883" s="164"/>
      <c r="I883" s="164"/>
      <c r="J883" s="164"/>
      <c r="K883" s="164"/>
      <c r="L883" s="164"/>
      <c r="M883" s="164"/>
      <c r="N883" s="164"/>
      <c r="O883" s="164"/>
      <c r="P883" s="164"/>
      <c r="Q883" s="164"/>
      <c r="R883" s="164"/>
      <c r="S883" s="164"/>
      <c r="T883" s="164"/>
    </row>
    <row r="884" spans="1:20" ht="14.5" x14ac:dyDescent="0.35">
      <c r="A884" s="164"/>
      <c r="B884" s="164"/>
      <c r="C884" s="164"/>
      <c r="D884" s="164"/>
      <c r="E884" s="164"/>
      <c r="F884" s="164"/>
      <c r="G884" s="164"/>
      <c r="H884" s="164"/>
      <c r="I884" s="164"/>
      <c r="J884" s="164"/>
      <c r="K884" s="164"/>
      <c r="L884" s="164"/>
      <c r="M884" s="164"/>
      <c r="N884" s="164"/>
      <c r="O884" s="164"/>
      <c r="P884" s="164"/>
      <c r="Q884" s="164"/>
      <c r="R884" s="164"/>
      <c r="S884" s="164"/>
      <c r="T884" s="164"/>
    </row>
    <row r="885" spans="1:20" ht="14.5" x14ac:dyDescent="0.35">
      <c r="A885" s="164"/>
      <c r="B885" s="164"/>
      <c r="C885" s="164"/>
      <c r="D885" s="164"/>
      <c r="E885" s="164"/>
      <c r="F885" s="164"/>
      <c r="G885" s="164"/>
      <c r="H885" s="164"/>
      <c r="I885" s="164"/>
      <c r="J885" s="164"/>
      <c r="K885" s="164"/>
      <c r="L885" s="164"/>
      <c r="M885" s="164"/>
      <c r="N885" s="164"/>
      <c r="O885" s="164"/>
      <c r="P885" s="164"/>
      <c r="Q885" s="164"/>
      <c r="R885" s="164"/>
      <c r="S885" s="164"/>
      <c r="T885" s="164"/>
    </row>
    <row r="886" spans="1:20" ht="14.5" x14ac:dyDescent="0.35">
      <c r="A886" s="164"/>
      <c r="B886" s="164"/>
      <c r="C886" s="164"/>
      <c r="D886" s="164"/>
      <c r="E886" s="164"/>
      <c r="F886" s="164"/>
      <c r="G886" s="164"/>
      <c r="H886" s="164"/>
      <c r="I886" s="164"/>
      <c r="J886" s="164"/>
      <c r="K886" s="164"/>
      <c r="L886" s="164"/>
      <c r="M886" s="164"/>
      <c r="N886" s="164"/>
      <c r="O886" s="164"/>
      <c r="P886" s="164"/>
      <c r="Q886" s="164"/>
      <c r="R886" s="164"/>
      <c r="S886" s="164"/>
      <c r="T886" s="164"/>
    </row>
    <row r="887" spans="1:20" ht="14.5" x14ac:dyDescent="0.35">
      <c r="A887" s="164"/>
      <c r="B887" s="164"/>
      <c r="C887" s="164"/>
      <c r="D887" s="164"/>
      <c r="E887" s="164"/>
      <c r="F887" s="164"/>
      <c r="G887" s="164"/>
      <c r="H887" s="164"/>
      <c r="I887" s="164"/>
      <c r="J887" s="164"/>
      <c r="K887" s="164"/>
      <c r="L887" s="164"/>
      <c r="M887" s="164"/>
      <c r="N887" s="164"/>
      <c r="O887" s="164"/>
      <c r="P887" s="164"/>
      <c r="Q887" s="164"/>
      <c r="R887" s="164"/>
      <c r="S887" s="164"/>
      <c r="T887" s="164"/>
    </row>
    <row r="888" spans="1:20" ht="14.5" x14ac:dyDescent="0.35">
      <c r="A888" s="164"/>
      <c r="B888" s="164"/>
      <c r="C888" s="164"/>
      <c r="D888" s="164"/>
      <c r="E888" s="164"/>
      <c r="F888" s="164"/>
      <c r="G888" s="164"/>
      <c r="H888" s="164"/>
      <c r="I888" s="164"/>
      <c r="J888" s="164"/>
      <c r="K888" s="164"/>
      <c r="L888" s="164"/>
      <c r="M888" s="164"/>
      <c r="N888" s="164"/>
      <c r="O888" s="164"/>
      <c r="P888" s="164"/>
      <c r="Q888" s="164"/>
      <c r="R888" s="164"/>
      <c r="S888" s="164"/>
      <c r="T888" s="164"/>
    </row>
    <row r="889" spans="1:20" ht="14.5" x14ac:dyDescent="0.35">
      <c r="A889" s="164"/>
      <c r="B889" s="164"/>
      <c r="C889" s="164"/>
      <c r="D889" s="164"/>
      <c r="E889" s="164"/>
      <c r="F889" s="164"/>
      <c r="G889" s="164"/>
      <c r="H889" s="164"/>
      <c r="I889" s="164"/>
      <c r="J889" s="164"/>
      <c r="K889" s="164"/>
      <c r="L889" s="164"/>
      <c r="M889" s="164"/>
      <c r="N889" s="164"/>
      <c r="O889" s="164"/>
      <c r="P889" s="164"/>
      <c r="Q889" s="164"/>
      <c r="R889" s="164"/>
      <c r="S889" s="164"/>
      <c r="T889" s="164"/>
    </row>
    <row r="890" spans="1:20" ht="14.5" x14ac:dyDescent="0.35">
      <c r="A890" s="164"/>
      <c r="B890" s="164"/>
      <c r="C890" s="164"/>
      <c r="D890" s="164"/>
      <c r="E890" s="164"/>
      <c r="F890" s="164"/>
      <c r="G890" s="164"/>
      <c r="H890" s="164"/>
      <c r="I890" s="164"/>
      <c r="J890" s="164"/>
      <c r="K890" s="164"/>
      <c r="L890" s="164"/>
      <c r="M890" s="164"/>
      <c r="N890" s="164"/>
      <c r="O890" s="164"/>
      <c r="P890" s="164"/>
      <c r="Q890" s="164"/>
      <c r="R890" s="164"/>
      <c r="S890" s="164"/>
      <c r="T890" s="164"/>
    </row>
    <row r="891" spans="1:20" ht="14.5" x14ac:dyDescent="0.35">
      <c r="A891" s="164"/>
      <c r="B891" s="164"/>
      <c r="C891" s="164"/>
      <c r="D891" s="164"/>
      <c r="E891" s="164"/>
      <c r="F891" s="164"/>
      <c r="G891" s="164"/>
      <c r="H891" s="164"/>
      <c r="I891" s="164"/>
      <c r="J891" s="164"/>
      <c r="K891" s="164"/>
      <c r="L891" s="164"/>
      <c r="M891" s="164"/>
      <c r="N891" s="164"/>
      <c r="O891" s="164"/>
      <c r="P891" s="164"/>
      <c r="Q891" s="164"/>
      <c r="R891" s="164"/>
      <c r="S891" s="164"/>
      <c r="T891" s="164"/>
    </row>
    <row r="892" spans="1:20" ht="14.5" x14ac:dyDescent="0.35">
      <c r="A892" s="164"/>
      <c r="B892" s="164"/>
      <c r="C892" s="164"/>
      <c r="D892" s="164"/>
      <c r="E892" s="164"/>
      <c r="F892" s="164"/>
      <c r="G892" s="164"/>
      <c r="H892" s="164"/>
      <c r="I892" s="164"/>
      <c r="J892" s="164"/>
      <c r="K892" s="164"/>
      <c r="L892" s="164"/>
      <c r="M892" s="164"/>
      <c r="N892" s="164"/>
      <c r="O892" s="164"/>
      <c r="P892" s="164"/>
      <c r="Q892" s="164"/>
      <c r="R892" s="164"/>
      <c r="S892" s="164"/>
      <c r="T892" s="164"/>
    </row>
    <row r="893" spans="1:20" ht="14.5" x14ac:dyDescent="0.35">
      <c r="A893" s="164"/>
      <c r="B893" s="164"/>
      <c r="C893" s="164"/>
      <c r="D893" s="164"/>
      <c r="E893" s="164"/>
      <c r="F893" s="164"/>
      <c r="G893" s="164"/>
      <c r="H893" s="164"/>
      <c r="I893" s="164"/>
      <c r="J893" s="164"/>
      <c r="K893" s="164"/>
      <c r="L893" s="164"/>
      <c r="M893" s="164"/>
      <c r="N893" s="164"/>
      <c r="O893" s="164"/>
      <c r="P893" s="164"/>
      <c r="Q893" s="164"/>
      <c r="R893" s="164"/>
      <c r="S893" s="164"/>
      <c r="T893" s="164"/>
    </row>
    <row r="894" spans="1:20" ht="14.5" x14ac:dyDescent="0.35">
      <c r="A894" s="164"/>
      <c r="B894" s="164"/>
      <c r="C894" s="164"/>
      <c r="D894" s="164"/>
      <c r="E894" s="164"/>
      <c r="F894" s="164"/>
      <c r="G894" s="164"/>
      <c r="H894" s="164"/>
      <c r="I894" s="164"/>
      <c r="J894" s="164"/>
      <c r="K894" s="164"/>
      <c r="L894" s="164"/>
      <c r="M894" s="164"/>
      <c r="N894" s="164"/>
      <c r="O894" s="164"/>
      <c r="P894" s="164"/>
      <c r="Q894" s="164"/>
      <c r="R894" s="164"/>
      <c r="S894" s="164"/>
      <c r="T894" s="164"/>
    </row>
    <row r="895" spans="1:20" ht="14.5" x14ac:dyDescent="0.35">
      <c r="A895" s="164"/>
      <c r="B895" s="164"/>
      <c r="C895" s="164"/>
      <c r="D895" s="164"/>
      <c r="E895" s="164"/>
      <c r="F895" s="164"/>
      <c r="G895" s="164"/>
      <c r="H895" s="164"/>
      <c r="I895" s="164"/>
      <c r="J895" s="164"/>
      <c r="K895" s="164"/>
      <c r="L895" s="164"/>
      <c r="M895" s="164"/>
      <c r="N895" s="164"/>
      <c r="O895" s="164"/>
      <c r="P895" s="164"/>
      <c r="Q895" s="164"/>
      <c r="R895" s="164"/>
      <c r="S895" s="164"/>
      <c r="T895" s="164"/>
    </row>
    <row r="896" spans="1:20" ht="14.5" x14ac:dyDescent="0.35">
      <c r="A896" s="164"/>
      <c r="B896" s="164"/>
      <c r="C896" s="164"/>
      <c r="D896" s="164"/>
      <c r="E896" s="164"/>
      <c r="F896" s="164"/>
      <c r="G896" s="164"/>
      <c r="H896" s="164"/>
      <c r="I896" s="164"/>
      <c r="J896" s="164"/>
      <c r="K896" s="164"/>
      <c r="L896" s="164"/>
      <c r="M896" s="164"/>
      <c r="N896" s="164"/>
      <c r="O896" s="164"/>
      <c r="P896" s="164"/>
      <c r="Q896" s="164"/>
      <c r="R896" s="164"/>
      <c r="S896" s="164"/>
      <c r="T896" s="164"/>
    </row>
    <row r="897" spans="1:20" ht="14.5" x14ac:dyDescent="0.35">
      <c r="A897" s="164"/>
      <c r="B897" s="164"/>
      <c r="C897" s="164"/>
      <c r="D897" s="164"/>
      <c r="E897" s="164"/>
      <c r="F897" s="164"/>
      <c r="G897" s="164"/>
      <c r="H897" s="164"/>
      <c r="I897" s="164"/>
      <c r="J897" s="164"/>
      <c r="K897" s="164"/>
      <c r="L897" s="164"/>
      <c r="M897" s="164"/>
      <c r="N897" s="164"/>
      <c r="O897" s="164"/>
      <c r="P897" s="164"/>
      <c r="Q897" s="164"/>
      <c r="R897" s="164"/>
      <c r="S897" s="164"/>
      <c r="T897" s="164"/>
    </row>
    <row r="898" spans="1:20" ht="14.5" x14ac:dyDescent="0.35">
      <c r="A898" s="164"/>
      <c r="B898" s="164"/>
      <c r="C898" s="164"/>
      <c r="D898" s="164"/>
      <c r="E898" s="164"/>
      <c r="F898" s="164"/>
      <c r="G898" s="164"/>
      <c r="H898" s="164"/>
      <c r="I898" s="164"/>
      <c r="J898" s="164"/>
      <c r="K898" s="164"/>
      <c r="L898" s="164"/>
      <c r="M898" s="164"/>
      <c r="N898" s="164"/>
      <c r="O898" s="164"/>
      <c r="P898" s="164"/>
      <c r="Q898" s="164"/>
      <c r="R898" s="164"/>
      <c r="S898" s="164"/>
      <c r="T898" s="164"/>
    </row>
    <row r="899" spans="1:20" ht="14.5" x14ac:dyDescent="0.35">
      <c r="A899" s="164"/>
      <c r="B899" s="164"/>
      <c r="C899" s="164"/>
      <c r="D899" s="164"/>
      <c r="E899" s="164"/>
      <c r="F899" s="164"/>
      <c r="G899" s="164"/>
      <c r="H899" s="164"/>
      <c r="I899" s="164"/>
      <c r="J899" s="164"/>
      <c r="K899" s="164"/>
      <c r="L899" s="164"/>
      <c r="M899" s="164"/>
      <c r="N899" s="164"/>
      <c r="O899" s="164"/>
      <c r="P899" s="164"/>
      <c r="Q899" s="164"/>
      <c r="R899" s="164"/>
      <c r="S899" s="164"/>
      <c r="T899" s="164"/>
    </row>
    <row r="900" spans="1:20" ht="14.5" x14ac:dyDescent="0.35">
      <c r="A900" s="164"/>
      <c r="B900" s="164"/>
      <c r="C900" s="164"/>
      <c r="D900" s="164"/>
      <c r="E900" s="164"/>
      <c r="F900" s="164"/>
      <c r="G900" s="164"/>
      <c r="H900" s="164"/>
      <c r="I900" s="164"/>
      <c r="J900" s="164"/>
      <c r="K900" s="164"/>
      <c r="L900" s="164"/>
      <c r="M900" s="164"/>
      <c r="N900" s="164"/>
      <c r="O900" s="164"/>
      <c r="P900" s="164"/>
      <c r="Q900" s="164"/>
      <c r="R900" s="164"/>
      <c r="S900" s="164"/>
      <c r="T900" s="164"/>
    </row>
    <row r="901" spans="1:20" ht="14.5" x14ac:dyDescent="0.35">
      <c r="A901" s="164"/>
      <c r="B901" s="164"/>
      <c r="C901" s="164"/>
      <c r="D901" s="164"/>
      <c r="E901" s="164"/>
      <c r="F901" s="164"/>
      <c r="G901" s="164"/>
      <c r="H901" s="164"/>
      <c r="I901" s="164"/>
      <c r="J901" s="164"/>
      <c r="K901" s="164"/>
      <c r="L901" s="164"/>
      <c r="M901" s="164"/>
      <c r="N901" s="164"/>
      <c r="O901" s="164"/>
      <c r="P901" s="164"/>
      <c r="Q901" s="164"/>
      <c r="R901" s="164"/>
      <c r="S901" s="164"/>
      <c r="T901" s="164"/>
    </row>
    <row r="902" spans="1:20" ht="14.5" x14ac:dyDescent="0.35">
      <c r="A902" s="164"/>
      <c r="B902" s="164"/>
      <c r="C902" s="164"/>
      <c r="D902" s="164"/>
      <c r="E902" s="164"/>
      <c r="F902" s="164"/>
      <c r="G902" s="164"/>
      <c r="H902" s="164"/>
      <c r="I902" s="164"/>
      <c r="J902" s="164"/>
      <c r="K902" s="164"/>
      <c r="L902" s="164"/>
      <c r="M902" s="164"/>
      <c r="N902" s="164"/>
      <c r="O902" s="164"/>
      <c r="P902" s="164"/>
      <c r="Q902" s="164"/>
      <c r="R902" s="164"/>
      <c r="S902" s="164"/>
      <c r="T902" s="164"/>
    </row>
    <row r="903" spans="1:20" ht="14.5" x14ac:dyDescent="0.35">
      <c r="A903" s="164"/>
      <c r="B903" s="164"/>
      <c r="C903" s="164"/>
      <c r="D903" s="164"/>
      <c r="E903" s="164"/>
      <c r="F903" s="164"/>
      <c r="G903" s="164"/>
      <c r="H903" s="164"/>
      <c r="I903" s="164"/>
      <c r="J903" s="164"/>
      <c r="K903" s="164"/>
      <c r="L903" s="164"/>
      <c r="M903" s="164"/>
      <c r="N903" s="164"/>
      <c r="O903" s="164"/>
      <c r="P903" s="164"/>
      <c r="Q903" s="164"/>
      <c r="R903" s="164"/>
      <c r="S903" s="164"/>
      <c r="T903" s="164"/>
    </row>
    <row r="904" spans="1:20" ht="14.5" x14ac:dyDescent="0.35">
      <c r="A904" s="164"/>
      <c r="B904" s="164"/>
      <c r="C904" s="164"/>
      <c r="D904" s="164"/>
      <c r="E904" s="164"/>
      <c r="F904" s="164"/>
      <c r="G904" s="164"/>
      <c r="H904" s="164"/>
      <c r="I904" s="164"/>
      <c r="J904" s="164"/>
      <c r="K904" s="164"/>
      <c r="L904" s="164"/>
      <c r="M904" s="164"/>
      <c r="N904" s="164"/>
      <c r="O904" s="164"/>
      <c r="P904" s="164"/>
      <c r="Q904" s="164"/>
      <c r="R904" s="164"/>
      <c r="S904" s="164"/>
      <c r="T904" s="164"/>
    </row>
    <row r="905" spans="1:20" ht="14.5" x14ac:dyDescent="0.35">
      <c r="A905" s="164"/>
      <c r="B905" s="164"/>
      <c r="C905" s="164"/>
      <c r="D905" s="164"/>
      <c r="E905" s="164"/>
      <c r="F905" s="164"/>
      <c r="G905" s="164"/>
      <c r="H905" s="164"/>
      <c r="I905" s="164"/>
      <c r="J905" s="164"/>
      <c r="K905" s="164"/>
      <c r="L905" s="164"/>
      <c r="M905" s="164"/>
      <c r="N905" s="164"/>
      <c r="O905" s="164"/>
      <c r="P905" s="164"/>
      <c r="Q905" s="164"/>
      <c r="R905" s="164"/>
      <c r="S905" s="164"/>
      <c r="T905" s="164"/>
    </row>
    <row r="906" spans="1:20" ht="14.5" x14ac:dyDescent="0.35">
      <c r="A906" s="164"/>
      <c r="B906" s="164"/>
      <c r="C906" s="164"/>
      <c r="D906" s="164"/>
      <c r="E906" s="164"/>
      <c r="F906" s="164"/>
      <c r="G906" s="164"/>
      <c r="H906" s="164"/>
      <c r="I906" s="164"/>
      <c r="J906" s="164"/>
      <c r="K906" s="164"/>
      <c r="L906" s="164"/>
      <c r="M906" s="164"/>
      <c r="N906" s="164"/>
      <c r="O906" s="164"/>
      <c r="P906" s="164"/>
      <c r="Q906" s="164"/>
      <c r="R906" s="164"/>
      <c r="S906" s="164"/>
      <c r="T906" s="164"/>
    </row>
    <row r="907" spans="1:20" ht="14.5" x14ac:dyDescent="0.35">
      <c r="A907" s="164"/>
      <c r="B907" s="164"/>
      <c r="C907" s="164"/>
      <c r="D907" s="164"/>
      <c r="E907" s="164"/>
      <c r="F907" s="164"/>
      <c r="G907" s="164"/>
      <c r="H907" s="164"/>
      <c r="I907" s="164"/>
      <c r="J907" s="164"/>
      <c r="K907" s="164"/>
      <c r="L907" s="164"/>
      <c r="M907" s="164"/>
      <c r="N907" s="164"/>
      <c r="O907" s="164"/>
      <c r="P907" s="164"/>
      <c r="Q907" s="164"/>
      <c r="R907" s="164"/>
      <c r="S907" s="164"/>
      <c r="T907" s="164"/>
    </row>
    <row r="908" spans="1:20" ht="14.5" x14ac:dyDescent="0.35">
      <c r="A908" s="164"/>
      <c r="B908" s="164"/>
      <c r="C908" s="164"/>
      <c r="D908" s="164"/>
      <c r="E908" s="164"/>
      <c r="F908" s="164"/>
      <c r="G908" s="164"/>
      <c r="H908" s="164"/>
      <c r="I908" s="164"/>
      <c r="J908" s="164"/>
      <c r="K908" s="164"/>
      <c r="L908" s="164"/>
      <c r="M908" s="164"/>
      <c r="N908" s="164"/>
      <c r="O908" s="164"/>
      <c r="P908" s="164"/>
      <c r="Q908" s="164"/>
      <c r="R908" s="164"/>
      <c r="S908" s="164"/>
      <c r="T908" s="164"/>
    </row>
    <row r="909" spans="1:20" ht="14.5" x14ac:dyDescent="0.35">
      <c r="A909" s="164"/>
      <c r="B909" s="164"/>
      <c r="C909" s="164"/>
      <c r="D909" s="164"/>
      <c r="E909" s="164"/>
      <c r="F909" s="164"/>
      <c r="G909" s="164"/>
      <c r="H909" s="164"/>
      <c r="I909" s="164"/>
      <c r="J909" s="164"/>
      <c r="K909" s="164"/>
      <c r="L909" s="164"/>
      <c r="M909" s="164"/>
      <c r="N909" s="164"/>
      <c r="O909" s="164"/>
      <c r="P909" s="164"/>
      <c r="Q909" s="164"/>
      <c r="R909" s="164"/>
      <c r="S909" s="164"/>
      <c r="T909" s="164"/>
    </row>
    <row r="910" spans="1:20" ht="14.5" x14ac:dyDescent="0.35">
      <c r="A910" s="164"/>
      <c r="B910" s="164"/>
      <c r="C910" s="164"/>
      <c r="D910" s="164"/>
      <c r="E910" s="164"/>
      <c r="F910" s="164"/>
      <c r="G910" s="164"/>
      <c r="H910" s="164"/>
      <c r="I910" s="164"/>
      <c r="J910" s="164"/>
      <c r="K910" s="164"/>
      <c r="L910" s="164"/>
      <c r="M910" s="164"/>
      <c r="N910" s="164"/>
      <c r="O910" s="164"/>
      <c r="P910" s="164"/>
      <c r="Q910" s="164"/>
      <c r="R910" s="164"/>
      <c r="S910" s="164"/>
      <c r="T910" s="164"/>
    </row>
    <row r="911" spans="1:20" ht="14.5" x14ac:dyDescent="0.35">
      <c r="A911" s="164"/>
      <c r="B911" s="164"/>
      <c r="C911" s="164"/>
      <c r="D911" s="164"/>
      <c r="E911" s="164"/>
      <c r="F911" s="164"/>
      <c r="G911" s="164"/>
      <c r="H911" s="164"/>
      <c r="I911" s="164"/>
      <c r="J911" s="164"/>
      <c r="K911" s="164"/>
      <c r="L911" s="164"/>
      <c r="M911" s="164"/>
      <c r="N911" s="164"/>
      <c r="O911" s="164"/>
      <c r="P911" s="164"/>
      <c r="Q911" s="164"/>
      <c r="R911" s="164"/>
      <c r="S911" s="164"/>
      <c r="T911" s="164"/>
    </row>
    <row r="912" spans="1:20" ht="14.5" x14ac:dyDescent="0.35">
      <c r="A912" s="164"/>
      <c r="B912" s="164"/>
      <c r="C912" s="164"/>
      <c r="D912" s="164"/>
      <c r="E912" s="164"/>
      <c r="F912" s="164"/>
      <c r="G912" s="164"/>
      <c r="H912" s="164"/>
      <c r="I912" s="164"/>
      <c r="J912" s="164"/>
      <c r="K912" s="164"/>
      <c r="L912" s="164"/>
      <c r="M912" s="164"/>
      <c r="N912" s="164"/>
      <c r="O912" s="164"/>
      <c r="P912" s="164"/>
      <c r="Q912" s="164"/>
      <c r="R912" s="164"/>
      <c r="S912" s="164"/>
      <c r="T912" s="164"/>
    </row>
    <row r="913" spans="1:20" ht="14.5" x14ac:dyDescent="0.35">
      <c r="A913" s="164"/>
      <c r="B913" s="164"/>
      <c r="C913" s="164"/>
      <c r="D913" s="164"/>
      <c r="E913" s="164"/>
      <c r="F913" s="164"/>
      <c r="G913" s="164"/>
      <c r="H913" s="164"/>
      <c r="I913" s="164"/>
      <c r="J913" s="164"/>
      <c r="K913" s="164"/>
      <c r="L913" s="164"/>
      <c r="M913" s="164"/>
      <c r="N913" s="164"/>
      <c r="O913" s="164"/>
      <c r="P913" s="164"/>
      <c r="Q913" s="164"/>
      <c r="R913" s="164"/>
      <c r="S913" s="164"/>
      <c r="T913" s="164"/>
    </row>
    <row r="914" spans="1:20" ht="14.5" x14ac:dyDescent="0.35">
      <c r="A914" s="164"/>
      <c r="B914" s="164"/>
      <c r="C914" s="164"/>
      <c r="D914" s="164"/>
      <c r="E914" s="164"/>
      <c r="F914" s="164"/>
      <c r="G914" s="164"/>
      <c r="H914" s="164"/>
      <c r="I914" s="164"/>
      <c r="J914" s="164"/>
      <c r="K914" s="164"/>
      <c r="L914" s="164"/>
      <c r="M914" s="164"/>
      <c r="N914" s="164"/>
      <c r="O914" s="164"/>
      <c r="P914" s="164"/>
      <c r="Q914" s="164"/>
      <c r="R914" s="164"/>
      <c r="S914" s="164"/>
      <c r="T914" s="164"/>
    </row>
    <row r="915" spans="1:20" ht="14.5" x14ac:dyDescent="0.35">
      <c r="A915" s="164"/>
      <c r="B915" s="164"/>
      <c r="C915" s="164"/>
      <c r="D915" s="164"/>
      <c r="E915" s="164"/>
      <c r="F915" s="164"/>
      <c r="G915" s="164"/>
      <c r="H915" s="164"/>
      <c r="I915" s="164"/>
      <c r="J915" s="164"/>
      <c r="K915" s="164"/>
      <c r="L915" s="164"/>
      <c r="M915" s="164"/>
      <c r="N915" s="164"/>
      <c r="O915" s="164"/>
      <c r="P915" s="164"/>
      <c r="Q915" s="164"/>
      <c r="R915" s="164"/>
      <c r="S915" s="164"/>
      <c r="T915" s="164"/>
    </row>
    <row r="916" spans="1:20" ht="14.5" x14ac:dyDescent="0.35">
      <c r="A916" s="164"/>
      <c r="B916" s="164"/>
      <c r="C916" s="164"/>
      <c r="D916" s="164"/>
      <c r="E916" s="164"/>
      <c r="F916" s="164"/>
      <c r="G916" s="164"/>
      <c r="H916" s="164"/>
      <c r="I916" s="164"/>
      <c r="J916" s="164"/>
      <c r="K916" s="164"/>
      <c r="L916" s="164"/>
      <c r="M916" s="164"/>
      <c r="N916" s="164"/>
      <c r="O916" s="164"/>
      <c r="P916" s="164"/>
      <c r="Q916" s="164"/>
      <c r="R916" s="164"/>
      <c r="S916" s="164"/>
      <c r="T916" s="164"/>
    </row>
    <row r="917" spans="1:20" ht="14.5" x14ac:dyDescent="0.35">
      <c r="A917" s="164"/>
      <c r="B917" s="164"/>
      <c r="C917" s="164"/>
      <c r="D917" s="164"/>
      <c r="E917" s="164"/>
      <c r="F917" s="164"/>
      <c r="G917" s="164"/>
      <c r="H917" s="164"/>
      <c r="I917" s="164"/>
      <c r="J917" s="164"/>
      <c r="K917" s="164"/>
      <c r="L917" s="164"/>
      <c r="M917" s="164"/>
      <c r="N917" s="164"/>
      <c r="O917" s="164"/>
      <c r="P917" s="164"/>
      <c r="Q917" s="164"/>
      <c r="R917" s="164"/>
      <c r="S917" s="164"/>
      <c r="T917" s="164"/>
    </row>
    <row r="918" spans="1:20" ht="14.5" x14ac:dyDescent="0.35">
      <c r="A918" s="164"/>
      <c r="B918" s="164"/>
      <c r="C918" s="164"/>
      <c r="D918" s="164"/>
      <c r="E918" s="164"/>
      <c r="F918" s="164"/>
      <c r="G918" s="164"/>
      <c r="H918" s="164"/>
      <c r="I918" s="164"/>
      <c r="J918" s="164"/>
      <c r="K918" s="164"/>
      <c r="L918" s="164"/>
      <c r="M918" s="164"/>
      <c r="N918" s="164"/>
      <c r="O918" s="164"/>
      <c r="P918" s="164"/>
      <c r="Q918" s="164"/>
      <c r="R918" s="164"/>
      <c r="S918" s="164"/>
      <c r="T918" s="164"/>
    </row>
    <row r="919" spans="1:20" ht="14.5" x14ac:dyDescent="0.35">
      <c r="A919" s="164"/>
      <c r="B919" s="164"/>
      <c r="C919" s="164"/>
      <c r="D919" s="164"/>
      <c r="E919" s="164"/>
      <c r="F919" s="164"/>
      <c r="G919" s="164"/>
      <c r="H919" s="164"/>
      <c r="I919" s="164"/>
      <c r="J919" s="164"/>
      <c r="K919" s="164"/>
      <c r="L919" s="164"/>
      <c r="M919" s="164"/>
      <c r="N919" s="164"/>
      <c r="O919" s="164"/>
      <c r="P919" s="164"/>
      <c r="Q919" s="164"/>
      <c r="R919" s="164"/>
      <c r="S919" s="164"/>
      <c r="T919" s="164"/>
    </row>
    <row r="920" spans="1:20" ht="14.5" x14ac:dyDescent="0.35">
      <c r="A920" s="164"/>
      <c r="B920" s="164"/>
      <c r="C920" s="164"/>
      <c r="D920" s="164"/>
      <c r="E920" s="164"/>
      <c r="F920" s="164"/>
      <c r="G920" s="164"/>
      <c r="H920" s="164"/>
      <c r="I920" s="164"/>
      <c r="J920" s="164"/>
      <c r="K920" s="164"/>
      <c r="L920" s="164"/>
      <c r="M920" s="164"/>
      <c r="N920" s="164"/>
      <c r="O920" s="164"/>
      <c r="P920" s="164"/>
      <c r="Q920" s="164"/>
      <c r="R920" s="164"/>
      <c r="S920" s="164"/>
      <c r="T920" s="164"/>
    </row>
    <row r="921" spans="1:20" ht="14.5" x14ac:dyDescent="0.35">
      <c r="A921" s="164"/>
      <c r="B921" s="164"/>
      <c r="C921" s="164"/>
      <c r="D921" s="164"/>
      <c r="E921" s="164"/>
      <c r="F921" s="164"/>
      <c r="G921" s="164"/>
      <c r="H921" s="164"/>
      <c r="I921" s="164"/>
      <c r="J921" s="164"/>
      <c r="K921" s="164"/>
      <c r="L921" s="164"/>
      <c r="M921" s="164"/>
      <c r="N921" s="164"/>
      <c r="O921" s="164"/>
      <c r="P921" s="164"/>
      <c r="Q921" s="164"/>
      <c r="R921" s="164"/>
      <c r="S921" s="164"/>
      <c r="T921" s="164"/>
    </row>
    <row r="922" spans="1:20" ht="14.5" x14ac:dyDescent="0.35">
      <c r="A922" s="164"/>
      <c r="B922" s="164"/>
      <c r="C922" s="164"/>
      <c r="D922" s="164"/>
      <c r="E922" s="164"/>
      <c r="F922" s="164"/>
      <c r="G922" s="164"/>
      <c r="H922" s="164"/>
      <c r="I922" s="164"/>
      <c r="J922" s="164"/>
      <c r="K922" s="164"/>
      <c r="L922" s="164"/>
      <c r="M922" s="164"/>
      <c r="N922" s="164"/>
      <c r="O922" s="164"/>
      <c r="P922" s="164"/>
      <c r="Q922" s="164"/>
      <c r="R922" s="164"/>
      <c r="S922" s="164"/>
      <c r="T922" s="164"/>
    </row>
    <row r="923" spans="1:20" ht="14.5" x14ac:dyDescent="0.35">
      <c r="A923" s="164"/>
      <c r="B923" s="164"/>
      <c r="C923" s="164"/>
      <c r="D923" s="164"/>
      <c r="E923" s="164"/>
      <c r="F923" s="164"/>
      <c r="G923" s="164"/>
      <c r="H923" s="164"/>
      <c r="I923" s="164"/>
      <c r="J923" s="164"/>
      <c r="K923" s="164"/>
      <c r="L923" s="164"/>
      <c r="M923" s="164"/>
      <c r="N923" s="164"/>
      <c r="O923" s="164"/>
      <c r="P923" s="164"/>
      <c r="Q923" s="164"/>
      <c r="R923" s="164"/>
      <c r="S923" s="164"/>
      <c r="T923" s="164"/>
    </row>
    <row r="924" spans="1:20" ht="14.5" x14ac:dyDescent="0.35">
      <c r="A924" s="164"/>
      <c r="B924" s="164"/>
      <c r="C924" s="164"/>
      <c r="D924" s="164"/>
      <c r="E924" s="164"/>
      <c r="F924" s="164"/>
      <c r="G924" s="164"/>
      <c r="H924" s="164"/>
      <c r="I924" s="164"/>
      <c r="J924" s="164"/>
      <c r="K924" s="164"/>
      <c r="L924" s="164"/>
      <c r="M924" s="164"/>
      <c r="N924" s="164"/>
      <c r="O924" s="164"/>
      <c r="P924" s="164"/>
      <c r="Q924" s="164"/>
      <c r="R924" s="164"/>
      <c r="S924" s="164"/>
      <c r="T924" s="164"/>
    </row>
    <row r="925" spans="1:20" ht="14.5" x14ac:dyDescent="0.35">
      <c r="A925" s="164"/>
      <c r="B925" s="164"/>
      <c r="C925" s="164"/>
      <c r="D925" s="164"/>
      <c r="E925" s="164"/>
      <c r="F925" s="164"/>
      <c r="G925" s="164"/>
      <c r="H925" s="164"/>
      <c r="I925" s="164"/>
      <c r="J925" s="164"/>
      <c r="K925" s="164"/>
      <c r="L925" s="164"/>
      <c r="M925" s="164"/>
      <c r="N925" s="164"/>
      <c r="O925" s="164"/>
      <c r="P925" s="164"/>
      <c r="Q925" s="164"/>
      <c r="R925" s="164"/>
      <c r="S925" s="164"/>
      <c r="T925" s="164"/>
    </row>
    <row r="926" spans="1:20" ht="14.5" x14ac:dyDescent="0.35">
      <c r="A926" s="164"/>
      <c r="B926" s="164"/>
      <c r="C926" s="164"/>
      <c r="D926" s="164"/>
      <c r="E926" s="164"/>
      <c r="F926" s="164"/>
      <c r="G926" s="164"/>
      <c r="H926" s="164"/>
      <c r="I926" s="164"/>
      <c r="J926" s="164"/>
      <c r="K926" s="164"/>
      <c r="L926" s="164"/>
      <c r="M926" s="164"/>
      <c r="N926" s="164"/>
      <c r="O926" s="164"/>
      <c r="P926" s="164"/>
      <c r="Q926" s="164"/>
      <c r="R926" s="164"/>
      <c r="S926" s="164"/>
      <c r="T926" s="164"/>
    </row>
    <row r="927" spans="1:20" ht="14.5" x14ac:dyDescent="0.35">
      <c r="A927" s="164"/>
      <c r="B927" s="164"/>
      <c r="C927" s="164"/>
      <c r="D927" s="164"/>
      <c r="E927" s="164"/>
      <c r="F927" s="164"/>
      <c r="G927" s="164"/>
      <c r="H927" s="164"/>
      <c r="I927" s="164"/>
      <c r="J927" s="164"/>
      <c r="K927" s="164"/>
      <c r="L927" s="164"/>
      <c r="M927" s="164"/>
      <c r="N927" s="164"/>
      <c r="O927" s="164"/>
      <c r="P927" s="164"/>
      <c r="Q927" s="164"/>
      <c r="R927" s="164"/>
      <c r="S927" s="164"/>
      <c r="T927" s="164"/>
    </row>
    <row r="928" spans="1:20" ht="14.5" x14ac:dyDescent="0.35">
      <c r="A928" s="164"/>
      <c r="B928" s="164"/>
      <c r="C928" s="164"/>
      <c r="D928" s="164"/>
      <c r="E928" s="164"/>
      <c r="F928" s="164"/>
      <c r="G928" s="164"/>
      <c r="H928" s="164"/>
      <c r="I928" s="164"/>
      <c r="J928" s="164"/>
      <c r="K928" s="164"/>
      <c r="L928" s="164"/>
      <c r="M928" s="164"/>
      <c r="N928" s="164"/>
      <c r="O928" s="164"/>
      <c r="P928" s="164"/>
      <c r="Q928" s="164"/>
      <c r="R928" s="164"/>
      <c r="S928" s="164"/>
      <c r="T928" s="164"/>
    </row>
    <row r="929" spans="1:20" ht="14.5" x14ac:dyDescent="0.35">
      <c r="A929" s="164"/>
      <c r="B929" s="164"/>
      <c r="C929" s="164"/>
      <c r="D929" s="164"/>
      <c r="E929" s="164"/>
      <c r="F929" s="164"/>
      <c r="G929" s="164"/>
      <c r="H929" s="164"/>
      <c r="I929" s="164"/>
      <c r="J929" s="164"/>
      <c r="K929" s="164"/>
      <c r="L929" s="164"/>
      <c r="M929" s="164"/>
      <c r="N929" s="164"/>
      <c r="O929" s="164"/>
      <c r="P929" s="164"/>
      <c r="Q929" s="164"/>
      <c r="R929" s="164"/>
      <c r="S929" s="164"/>
      <c r="T929" s="164"/>
    </row>
    <row r="930" spans="1:20" ht="14.5" x14ac:dyDescent="0.35">
      <c r="A930" s="164"/>
      <c r="B930" s="164"/>
      <c r="C930" s="164"/>
      <c r="D930" s="164"/>
      <c r="E930" s="164"/>
      <c r="F930" s="164"/>
      <c r="G930" s="164"/>
      <c r="H930" s="164"/>
      <c r="I930" s="164"/>
      <c r="J930" s="164"/>
      <c r="K930" s="164"/>
      <c r="L930" s="164"/>
      <c r="M930" s="164"/>
      <c r="N930" s="164"/>
      <c r="O930" s="164"/>
      <c r="P930" s="164"/>
      <c r="Q930" s="164"/>
      <c r="R930" s="164"/>
      <c r="S930" s="164"/>
      <c r="T930" s="164"/>
    </row>
    <row r="931" spans="1:20" ht="14.5" x14ac:dyDescent="0.35">
      <c r="A931" s="164"/>
      <c r="B931" s="164"/>
      <c r="C931" s="164"/>
      <c r="D931" s="164"/>
      <c r="E931" s="164"/>
      <c r="F931" s="164"/>
      <c r="G931" s="164"/>
      <c r="H931" s="164"/>
      <c r="I931" s="164"/>
      <c r="J931" s="164"/>
      <c r="K931" s="164"/>
      <c r="L931" s="164"/>
      <c r="M931" s="164"/>
      <c r="N931" s="164"/>
      <c r="O931" s="164"/>
      <c r="P931" s="164"/>
      <c r="Q931" s="164"/>
      <c r="R931" s="164"/>
      <c r="S931" s="164"/>
      <c r="T931" s="164"/>
    </row>
    <row r="932" spans="1:20" ht="14.5" x14ac:dyDescent="0.35">
      <c r="A932" s="164"/>
      <c r="B932" s="164"/>
      <c r="C932" s="164"/>
      <c r="D932" s="164"/>
      <c r="E932" s="164"/>
      <c r="F932" s="164"/>
      <c r="G932" s="164"/>
      <c r="H932" s="164"/>
      <c r="I932" s="164"/>
      <c r="J932" s="164"/>
      <c r="K932" s="164"/>
      <c r="L932" s="164"/>
      <c r="M932" s="164"/>
      <c r="N932" s="164"/>
      <c r="O932" s="164"/>
      <c r="P932" s="164"/>
      <c r="Q932" s="164"/>
      <c r="R932" s="164"/>
      <c r="S932" s="164"/>
      <c r="T932" s="164"/>
    </row>
    <row r="933" spans="1:20" ht="14.5" x14ac:dyDescent="0.35">
      <c r="A933" s="164"/>
      <c r="B933" s="164"/>
      <c r="C933" s="164"/>
      <c r="D933" s="164"/>
      <c r="E933" s="164"/>
      <c r="F933" s="164"/>
      <c r="G933" s="164"/>
      <c r="H933" s="164"/>
      <c r="I933" s="164"/>
      <c r="J933" s="164"/>
      <c r="K933" s="164"/>
      <c r="L933" s="164"/>
      <c r="M933" s="164"/>
      <c r="N933" s="164"/>
      <c r="O933" s="164"/>
      <c r="P933" s="164"/>
      <c r="Q933" s="164"/>
      <c r="R933" s="164"/>
      <c r="S933" s="164"/>
      <c r="T933" s="164"/>
    </row>
    <row r="934" spans="1:20" ht="14.5" x14ac:dyDescent="0.35">
      <c r="A934" s="164"/>
      <c r="B934" s="164"/>
      <c r="C934" s="164"/>
      <c r="D934" s="164"/>
      <c r="E934" s="164"/>
      <c r="F934" s="164"/>
      <c r="G934" s="164"/>
      <c r="H934" s="164"/>
      <c r="I934" s="164"/>
      <c r="J934" s="164"/>
      <c r="K934" s="164"/>
      <c r="L934" s="164"/>
      <c r="M934" s="164"/>
      <c r="N934" s="164"/>
      <c r="O934" s="164"/>
      <c r="P934" s="164"/>
      <c r="Q934" s="164"/>
      <c r="R934" s="164"/>
      <c r="S934" s="164"/>
      <c r="T934" s="164"/>
    </row>
    <row r="935" spans="1:20" ht="14.5" x14ac:dyDescent="0.35">
      <c r="A935" s="164"/>
      <c r="B935" s="164"/>
      <c r="C935" s="164"/>
      <c r="D935" s="164"/>
      <c r="E935" s="164"/>
      <c r="F935" s="164"/>
      <c r="G935" s="164"/>
      <c r="H935" s="164"/>
      <c r="I935" s="164"/>
      <c r="J935" s="164"/>
      <c r="K935" s="164"/>
      <c r="L935" s="164"/>
      <c r="M935" s="164"/>
      <c r="N935" s="164"/>
      <c r="O935" s="164"/>
      <c r="P935" s="164"/>
      <c r="Q935" s="164"/>
      <c r="R935" s="164"/>
      <c r="S935" s="164"/>
      <c r="T935" s="164"/>
    </row>
    <row r="936" spans="1:20" ht="14.5" x14ac:dyDescent="0.35">
      <c r="A936" s="164"/>
      <c r="B936" s="164"/>
      <c r="C936" s="164"/>
      <c r="D936" s="164"/>
      <c r="E936" s="164"/>
      <c r="F936" s="164"/>
      <c r="G936" s="164"/>
      <c r="H936" s="164"/>
      <c r="I936" s="164"/>
      <c r="J936" s="164"/>
      <c r="K936" s="164"/>
      <c r="L936" s="164"/>
      <c r="M936" s="164"/>
      <c r="N936" s="164"/>
      <c r="O936" s="164"/>
      <c r="P936" s="164"/>
      <c r="Q936" s="164"/>
      <c r="R936" s="164"/>
      <c r="S936" s="164"/>
      <c r="T936" s="164"/>
    </row>
    <row r="937" spans="1:20" ht="14.5" x14ac:dyDescent="0.35">
      <c r="A937" s="164"/>
      <c r="B937" s="164"/>
      <c r="C937" s="164"/>
      <c r="D937" s="164"/>
      <c r="E937" s="164"/>
      <c r="F937" s="164"/>
      <c r="G937" s="164"/>
      <c r="H937" s="164"/>
      <c r="I937" s="164"/>
      <c r="J937" s="164"/>
      <c r="K937" s="164"/>
      <c r="L937" s="164"/>
      <c r="M937" s="164"/>
      <c r="N937" s="164"/>
      <c r="O937" s="164"/>
      <c r="P937" s="164"/>
      <c r="Q937" s="164"/>
      <c r="R937" s="164"/>
      <c r="S937" s="164"/>
      <c r="T937" s="164"/>
    </row>
    <row r="938" spans="1:20" ht="14.5" x14ac:dyDescent="0.35">
      <c r="A938" s="164"/>
      <c r="B938" s="164"/>
      <c r="C938" s="164"/>
      <c r="D938" s="164"/>
      <c r="E938" s="164"/>
      <c r="F938" s="164"/>
      <c r="G938" s="164"/>
      <c r="H938" s="164"/>
      <c r="I938" s="164"/>
      <c r="J938" s="164"/>
      <c r="K938" s="164"/>
      <c r="L938" s="164"/>
      <c r="M938" s="164"/>
      <c r="N938" s="164"/>
      <c r="O938" s="164"/>
      <c r="P938" s="164"/>
      <c r="Q938" s="164"/>
      <c r="R938" s="164"/>
      <c r="S938" s="164"/>
      <c r="T938" s="164"/>
    </row>
    <row r="939" spans="1:20" ht="14.5" x14ac:dyDescent="0.35">
      <c r="A939" s="164"/>
      <c r="B939" s="164"/>
      <c r="C939" s="164"/>
      <c r="D939" s="164"/>
      <c r="E939" s="164"/>
      <c r="F939" s="164"/>
      <c r="G939" s="164"/>
      <c r="H939" s="164"/>
      <c r="I939" s="164"/>
      <c r="J939" s="164"/>
      <c r="K939" s="164"/>
      <c r="L939" s="164"/>
      <c r="M939" s="164"/>
      <c r="N939" s="164"/>
      <c r="O939" s="164"/>
      <c r="P939" s="164"/>
      <c r="Q939" s="164"/>
      <c r="R939" s="164"/>
      <c r="S939" s="164"/>
      <c r="T939" s="164"/>
    </row>
    <row r="940" spans="1:20" ht="14.5" x14ac:dyDescent="0.35">
      <c r="A940" s="164"/>
      <c r="B940" s="164"/>
      <c r="C940" s="164"/>
      <c r="D940" s="164"/>
      <c r="E940" s="164"/>
      <c r="F940" s="164"/>
      <c r="G940" s="164"/>
      <c r="H940" s="164"/>
      <c r="I940" s="164"/>
      <c r="J940" s="164"/>
      <c r="K940" s="164"/>
      <c r="L940" s="164"/>
      <c r="M940" s="164"/>
      <c r="N940" s="164"/>
      <c r="O940" s="164"/>
      <c r="P940" s="164"/>
      <c r="Q940" s="164"/>
      <c r="R940" s="164"/>
      <c r="S940" s="164"/>
      <c r="T940" s="164"/>
    </row>
    <row r="941" spans="1:20" ht="14.5" x14ac:dyDescent="0.35">
      <c r="A941" s="164"/>
      <c r="B941" s="164"/>
      <c r="C941" s="164"/>
      <c r="D941" s="164"/>
      <c r="E941" s="164"/>
      <c r="F941" s="164"/>
      <c r="G941" s="164"/>
      <c r="H941" s="164"/>
      <c r="I941" s="164"/>
      <c r="J941" s="164"/>
      <c r="K941" s="164"/>
      <c r="L941" s="164"/>
      <c r="M941" s="164"/>
      <c r="N941" s="164"/>
      <c r="O941" s="164"/>
      <c r="P941" s="164"/>
      <c r="Q941" s="164"/>
      <c r="R941" s="164"/>
      <c r="S941" s="164"/>
      <c r="T941" s="164"/>
    </row>
    <row r="942" spans="1:20" ht="14.5" x14ac:dyDescent="0.35">
      <c r="A942" s="164"/>
      <c r="B942" s="164"/>
      <c r="C942" s="164"/>
      <c r="D942" s="164"/>
      <c r="E942" s="164"/>
      <c r="F942" s="164"/>
      <c r="G942" s="164"/>
      <c r="H942" s="164"/>
      <c r="I942" s="164"/>
      <c r="J942" s="164"/>
      <c r="K942" s="164"/>
      <c r="L942" s="164"/>
      <c r="M942" s="164"/>
      <c r="N942" s="164"/>
      <c r="O942" s="164"/>
      <c r="P942" s="164"/>
      <c r="Q942" s="164"/>
      <c r="R942" s="164"/>
      <c r="S942" s="164"/>
      <c r="T942" s="164"/>
    </row>
    <row r="943" spans="1:20" ht="14.5" x14ac:dyDescent="0.35">
      <c r="A943" s="164"/>
      <c r="B943" s="164"/>
      <c r="C943" s="164"/>
      <c r="D943" s="164"/>
      <c r="E943" s="164"/>
      <c r="F943" s="164"/>
      <c r="G943" s="164"/>
      <c r="H943" s="164"/>
      <c r="I943" s="164"/>
      <c r="J943" s="164"/>
      <c r="K943" s="164"/>
      <c r="L943" s="164"/>
      <c r="M943" s="164"/>
      <c r="N943" s="164"/>
      <c r="O943" s="164"/>
      <c r="P943" s="164"/>
      <c r="Q943" s="164"/>
      <c r="R943" s="164"/>
      <c r="S943" s="164"/>
      <c r="T943" s="164"/>
    </row>
    <row r="944" spans="1:20" ht="14.5" x14ac:dyDescent="0.35">
      <c r="A944" s="164"/>
      <c r="B944" s="164"/>
      <c r="C944" s="164"/>
      <c r="D944" s="164"/>
      <c r="E944" s="164"/>
      <c r="F944" s="164"/>
      <c r="G944" s="164"/>
      <c r="H944" s="164"/>
      <c r="I944" s="164"/>
      <c r="J944" s="164"/>
      <c r="K944" s="164"/>
      <c r="L944" s="164"/>
      <c r="M944" s="164"/>
      <c r="N944" s="164"/>
      <c r="O944" s="164"/>
      <c r="P944" s="164"/>
      <c r="Q944" s="164"/>
      <c r="R944" s="164"/>
      <c r="S944" s="164"/>
      <c r="T944" s="164"/>
    </row>
    <row r="945" spans="1:20" ht="14.5" x14ac:dyDescent="0.35">
      <c r="A945" s="164"/>
      <c r="B945" s="164"/>
      <c r="C945" s="164"/>
      <c r="D945" s="164"/>
      <c r="E945" s="164"/>
      <c r="F945" s="164"/>
      <c r="G945" s="164"/>
      <c r="H945" s="164"/>
      <c r="I945" s="164"/>
      <c r="J945" s="164"/>
      <c r="K945" s="164"/>
      <c r="L945" s="164"/>
      <c r="M945" s="164"/>
      <c r="N945" s="164"/>
      <c r="O945" s="164"/>
      <c r="P945" s="164"/>
      <c r="Q945" s="164"/>
      <c r="R945" s="164"/>
      <c r="S945" s="164"/>
      <c r="T945" s="164"/>
    </row>
    <row r="946" spans="1:20" ht="14.5" x14ac:dyDescent="0.35">
      <c r="A946" s="164"/>
      <c r="B946" s="164"/>
      <c r="C946" s="164"/>
      <c r="D946" s="164"/>
      <c r="E946" s="164"/>
      <c r="F946" s="164"/>
      <c r="G946" s="164"/>
      <c r="H946" s="164"/>
      <c r="I946" s="164"/>
      <c r="J946" s="164"/>
      <c r="K946" s="164"/>
      <c r="L946" s="164"/>
      <c r="M946" s="164"/>
      <c r="N946" s="164"/>
      <c r="O946" s="164"/>
      <c r="P946" s="164"/>
      <c r="Q946" s="164"/>
      <c r="R946" s="164"/>
      <c r="S946" s="164"/>
      <c r="T946" s="164"/>
    </row>
    <row r="947" spans="1:20" ht="14.5" x14ac:dyDescent="0.35">
      <c r="A947" s="164"/>
      <c r="B947" s="164"/>
      <c r="C947" s="164"/>
      <c r="D947" s="164"/>
      <c r="E947" s="164"/>
      <c r="F947" s="164"/>
      <c r="G947" s="164"/>
      <c r="H947" s="164"/>
      <c r="I947" s="164"/>
      <c r="J947" s="164"/>
      <c r="K947" s="164"/>
      <c r="L947" s="164"/>
      <c r="M947" s="164"/>
      <c r="N947" s="164"/>
      <c r="O947" s="164"/>
      <c r="P947" s="164"/>
      <c r="Q947" s="164"/>
      <c r="R947" s="164"/>
      <c r="S947" s="164"/>
      <c r="T947" s="164"/>
    </row>
    <row r="948" spans="1:20" ht="14.5" x14ac:dyDescent="0.35">
      <c r="A948" s="164"/>
      <c r="B948" s="164"/>
      <c r="C948" s="164"/>
      <c r="D948" s="164"/>
      <c r="E948" s="164"/>
      <c r="F948" s="164"/>
      <c r="G948" s="164"/>
      <c r="H948" s="164"/>
      <c r="I948" s="164"/>
      <c r="J948" s="164"/>
      <c r="K948" s="164"/>
      <c r="L948" s="164"/>
      <c r="M948" s="164"/>
      <c r="N948" s="164"/>
      <c r="O948" s="164"/>
      <c r="P948" s="164"/>
      <c r="Q948" s="164"/>
      <c r="R948" s="164"/>
      <c r="S948" s="164"/>
      <c r="T948" s="164"/>
    </row>
    <row r="949" spans="1:20" ht="14.5" x14ac:dyDescent="0.35">
      <c r="A949" s="164"/>
      <c r="B949" s="164"/>
      <c r="C949" s="164"/>
      <c r="D949" s="164"/>
      <c r="E949" s="164"/>
      <c r="F949" s="164"/>
      <c r="G949" s="164"/>
      <c r="H949" s="164"/>
      <c r="I949" s="164"/>
      <c r="J949" s="164"/>
      <c r="K949" s="164"/>
      <c r="L949" s="164"/>
      <c r="M949" s="164"/>
      <c r="N949" s="164"/>
      <c r="O949" s="164"/>
      <c r="P949" s="164"/>
      <c r="Q949" s="164"/>
      <c r="R949" s="164"/>
      <c r="S949" s="164"/>
      <c r="T949" s="164"/>
    </row>
    <row r="950" spans="1:20" ht="14.5" x14ac:dyDescent="0.35">
      <c r="A950" s="164"/>
      <c r="B950" s="164"/>
      <c r="C950" s="164"/>
      <c r="D950" s="164"/>
      <c r="E950" s="164"/>
      <c r="F950" s="164"/>
      <c r="G950" s="164"/>
      <c r="H950" s="164"/>
      <c r="I950" s="164"/>
      <c r="J950" s="164"/>
      <c r="K950" s="164"/>
      <c r="L950" s="164"/>
      <c r="M950" s="164"/>
      <c r="N950" s="164"/>
      <c r="O950" s="164"/>
      <c r="P950" s="164"/>
      <c r="Q950" s="164"/>
      <c r="R950" s="164"/>
      <c r="S950" s="164"/>
      <c r="T950" s="164"/>
    </row>
    <row r="951" spans="1:20" ht="14.5" x14ac:dyDescent="0.35">
      <c r="A951" s="164"/>
      <c r="B951" s="164"/>
      <c r="C951" s="164"/>
      <c r="D951" s="164"/>
      <c r="E951" s="164"/>
      <c r="F951" s="164"/>
      <c r="G951" s="164"/>
      <c r="H951" s="164"/>
      <c r="I951" s="164"/>
      <c r="J951" s="164"/>
      <c r="K951" s="164"/>
      <c r="L951" s="164"/>
      <c r="M951" s="164"/>
      <c r="N951" s="164"/>
      <c r="O951" s="164"/>
      <c r="P951" s="164"/>
      <c r="Q951" s="164"/>
      <c r="R951" s="164"/>
      <c r="S951" s="164"/>
      <c r="T951" s="164"/>
    </row>
    <row r="952" spans="1:20" ht="14.5" x14ac:dyDescent="0.35">
      <c r="A952" s="164"/>
      <c r="B952" s="164"/>
      <c r="C952" s="164"/>
      <c r="D952" s="164"/>
      <c r="E952" s="164"/>
      <c r="F952" s="164"/>
      <c r="G952" s="164"/>
      <c r="H952" s="164"/>
      <c r="I952" s="164"/>
      <c r="J952" s="164"/>
      <c r="K952" s="164"/>
      <c r="L952" s="164"/>
      <c r="M952" s="164"/>
      <c r="N952" s="164"/>
      <c r="O952" s="164"/>
      <c r="P952" s="164"/>
      <c r="Q952" s="164"/>
      <c r="R952" s="164"/>
      <c r="S952" s="164"/>
      <c r="T952" s="164"/>
    </row>
    <row r="953" spans="1:20" ht="14.5" x14ac:dyDescent="0.35">
      <c r="A953" s="164"/>
      <c r="B953" s="164"/>
      <c r="C953" s="164"/>
      <c r="D953" s="164"/>
      <c r="E953" s="164"/>
      <c r="F953" s="164"/>
      <c r="G953" s="164"/>
      <c r="H953" s="164"/>
      <c r="I953" s="164"/>
      <c r="J953" s="164"/>
      <c r="K953" s="164"/>
      <c r="L953" s="164"/>
      <c r="M953" s="164"/>
      <c r="N953" s="164"/>
      <c r="O953" s="164"/>
      <c r="P953" s="164"/>
      <c r="Q953" s="164"/>
      <c r="R953" s="164"/>
      <c r="S953" s="164"/>
      <c r="T953" s="164"/>
    </row>
    <row r="954" spans="1:20" ht="14.5" x14ac:dyDescent="0.35">
      <c r="A954" s="164"/>
      <c r="B954" s="164"/>
      <c r="C954" s="164"/>
      <c r="D954" s="164"/>
      <c r="E954" s="164"/>
      <c r="F954" s="164"/>
      <c r="G954" s="164"/>
      <c r="H954" s="164"/>
      <c r="I954" s="164"/>
      <c r="J954" s="164"/>
      <c r="K954" s="164"/>
      <c r="L954" s="164"/>
      <c r="M954" s="164"/>
      <c r="N954" s="164"/>
      <c r="O954" s="164"/>
      <c r="P954" s="164"/>
      <c r="Q954" s="164"/>
      <c r="R954" s="164"/>
      <c r="S954" s="164"/>
      <c r="T954" s="164"/>
    </row>
    <row r="955" spans="1:20" ht="14.5" x14ac:dyDescent="0.35">
      <c r="A955" s="164"/>
      <c r="B955" s="164"/>
      <c r="C955" s="164"/>
      <c r="D955" s="164"/>
      <c r="E955" s="164"/>
      <c r="F955" s="164"/>
      <c r="G955" s="164"/>
      <c r="H955" s="164"/>
      <c r="I955" s="164"/>
      <c r="J955" s="164"/>
      <c r="K955" s="164"/>
      <c r="L955" s="164"/>
      <c r="M955" s="164"/>
      <c r="N955" s="164"/>
      <c r="O955" s="164"/>
      <c r="P955" s="164"/>
      <c r="Q955" s="164"/>
      <c r="R955" s="164"/>
      <c r="S955" s="164"/>
      <c r="T955" s="164"/>
    </row>
    <row r="956" spans="1:20" ht="14.5" x14ac:dyDescent="0.35">
      <c r="A956" s="164"/>
      <c r="B956" s="164"/>
      <c r="C956" s="164"/>
      <c r="D956" s="164"/>
      <c r="E956" s="164"/>
      <c r="F956" s="164"/>
      <c r="G956" s="164"/>
      <c r="H956" s="164"/>
      <c r="I956" s="164"/>
      <c r="J956" s="164"/>
      <c r="K956" s="164"/>
      <c r="L956" s="164"/>
      <c r="M956" s="164"/>
      <c r="N956" s="164"/>
      <c r="O956" s="164"/>
      <c r="P956" s="164"/>
      <c r="Q956" s="164"/>
      <c r="R956" s="164"/>
      <c r="S956" s="164"/>
      <c r="T956" s="164"/>
    </row>
    <row r="957" spans="1:20" ht="14.5" x14ac:dyDescent="0.35">
      <c r="A957" s="164"/>
      <c r="B957" s="164"/>
      <c r="C957" s="164"/>
      <c r="D957" s="164"/>
      <c r="E957" s="164"/>
      <c r="F957" s="164"/>
      <c r="G957" s="164"/>
      <c r="H957" s="164"/>
      <c r="I957" s="164"/>
      <c r="J957" s="164"/>
      <c r="K957" s="164"/>
      <c r="L957" s="164"/>
      <c r="M957" s="164"/>
      <c r="N957" s="164"/>
      <c r="O957" s="164"/>
      <c r="P957" s="164"/>
      <c r="Q957" s="164"/>
      <c r="R957" s="164"/>
      <c r="S957" s="164"/>
      <c r="T957" s="164"/>
    </row>
    <row r="958" spans="1:20" ht="14.5" x14ac:dyDescent="0.35">
      <c r="A958" s="164"/>
      <c r="B958" s="164"/>
      <c r="C958" s="164"/>
      <c r="D958" s="164"/>
      <c r="E958" s="164"/>
      <c r="F958" s="164"/>
      <c r="G958" s="164"/>
      <c r="H958" s="164"/>
      <c r="I958" s="164"/>
      <c r="J958" s="164"/>
      <c r="K958" s="164"/>
      <c r="L958" s="164"/>
      <c r="M958" s="164"/>
      <c r="N958" s="164"/>
      <c r="O958" s="164"/>
      <c r="P958" s="164"/>
      <c r="Q958" s="164"/>
      <c r="R958" s="164"/>
      <c r="S958" s="164"/>
      <c r="T958" s="164"/>
    </row>
    <row r="959" spans="1:20" ht="14.5" x14ac:dyDescent="0.35">
      <c r="A959" s="164"/>
      <c r="B959" s="164"/>
      <c r="C959" s="164"/>
      <c r="D959" s="164"/>
      <c r="E959" s="164"/>
      <c r="F959" s="164"/>
      <c r="G959" s="164"/>
      <c r="H959" s="164"/>
      <c r="I959" s="164"/>
      <c r="J959" s="164"/>
      <c r="K959" s="164"/>
      <c r="L959" s="164"/>
      <c r="M959" s="164"/>
      <c r="N959" s="164"/>
      <c r="O959" s="164"/>
      <c r="P959" s="164"/>
      <c r="Q959" s="164"/>
      <c r="R959" s="164"/>
      <c r="S959" s="164"/>
      <c r="T959" s="164"/>
    </row>
    <row r="960" spans="1:20" ht="14.5" x14ac:dyDescent="0.35">
      <c r="A960" s="164"/>
      <c r="B960" s="164"/>
      <c r="C960" s="164"/>
      <c r="D960" s="164"/>
      <c r="E960" s="164"/>
      <c r="F960" s="164"/>
      <c r="G960" s="164"/>
      <c r="H960" s="164"/>
      <c r="I960" s="164"/>
      <c r="J960" s="164"/>
      <c r="K960" s="164"/>
      <c r="L960" s="164"/>
      <c r="M960" s="164"/>
      <c r="N960" s="164"/>
      <c r="O960" s="164"/>
      <c r="P960" s="164"/>
      <c r="Q960" s="164"/>
      <c r="R960" s="164"/>
      <c r="S960" s="164"/>
      <c r="T960" s="164"/>
    </row>
    <row r="961" spans="1:20" ht="14.5" x14ac:dyDescent="0.35">
      <c r="A961" s="164"/>
      <c r="B961" s="164"/>
      <c r="C961" s="164"/>
      <c r="D961" s="164"/>
      <c r="E961" s="164"/>
      <c r="F961" s="164"/>
      <c r="G961" s="164"/>
      <c r="H961" s="164"/>
      <c r="I961" s="164"/>
      <c r="J961" s="164"/>
      <c r="K961" s="164"/>
      <c r="L961" s="164"/>
      <c r="M961" s="164"/>
      <c r="N961" s="164"/>
      <c r="O961" s="164"/>
      <c r="P961" s="164"/>
      <c r="Q961" s="164"/>
      <c r="R961" s="164"/>
      <c r="S961" s="164"/>
      <c r="T961" s="164"/>
    </row>
    <row r="962" spans="1:20" ht="14.5" x14ac:dyDescent="0.35">
      <c r="A962" s="164"/>
      <c r="B962" s="164"/>
      <c r="C962" s="164"/>
      <c r="D962" s="164"/>
      <c r="E962" s="164"/>
      <c r="F962" s="164"/>
      <c r="G962" s="164"/>
      <c r="H962" s="164"/>
      <c r="I962" s="164"/>
      <c r="J962" s="164"/>
      <c r="K962" s="164"/>
      <c r="L962" s="164"/>
      <c r="M962" s="164"/>
      <c r="N962" s="164"/>
      <c r="O962" s="164"/>
      <c r="P962" s="164"/>
      <c r="Q962" s="164"/>
      <c r="R962" s="164"/>
      <c r="S962" s="164"/>
      <c r="T962" s="164"/>
    </row>
    <row r="963" spans="1:20" ht="14.5" x14ac:dyDescent="0.35">
      <c r="A963" s="164"/>
      <c r="B963" s="164"/>
      <c r="C963" s="164"/>
      <c r="D963" s="164"/>
      <c r="E963" s="164"/>
      <c r="F963" s="164"/>
      <c r="G963" s="164"/>
      <c r="H963" s="164"/>
      <c r="I963" s="164"/>
      <c r="J963" s="164"/>
      <c r="K963" s="164"/>
      <c r="L963" s="164"/>
      <c r="M963" s="164"/>
      <c r="N963" s="164"/>
      <c r="O963" s="164"/>
      <c r="P963" s="164"/>
      <c r="Q963" s="164"/>
      <c r="R963" s="164"/>
      <c r="S963" s="164"/>
      <c r="T963" s="164"/>
    </row>
    <row r="964" spans="1:20" ht="14.5" x14ac:dyDescent="0.35">
      <c r="A964" s="164"/>
      <c r="B964" s="164"/>
      <c r="C964" s="164"/>
      <c r="D964" s="164"/>
      <c r="E964" s="164"/>
      <c r="F964" s="164"/>
      <c r="G964" s="164"/>
      <c r="H964" s="164"/>
      <c r="I964" s="164"/>
      <c r="J964" s="164"/>
      <c r="K964" s="164"/>
      <c r="L964" s="164"/>
      <c r="M964" s="164"/>
      <c r="N964" s="164"/>
      <c r="O964" s="164"/>
      <c r="P964" s="164"/>
      <c r="Q964" s="164"/>
      <c r="R964" s="164"/>
      <c r="S964" s="164"/>
      <c r="T964" s="164"/>
    </row>
    <row r="965" spans="1:20" ht="14.5" x14ac:dyDescent="0.35">
      <c r="A965" s="164"/>
      <c r="B965" s="164"/>
      <c r="C965" s="164"/>
      <c r="D965" s="164"/>
      <c r="E965" s="164"/>
      <c r="F965" s="164"/>
      <c r="G965" s="164"/>
      <c r="H965" s="164"/>
      <c r="I965" s="164"/>
      <c r="J965" s="164"/>
      <c r="K965" s="164"/>
      <c r="L965" s="164"/>
      <c r="M965" s="164"/>
      <c r="N965" s="164"/>
      <c r="O965" s="164"/>
      <c r="P965" s="164"/>
      <c r="Q965" s="164"/>
      <c r="R965" s="164"/>
      <c r="S965" s="164"/>
      <c r="T965" s="164"/>
    </row>
    <row r="966" spans="1:20" ht="14.5" x14ac:dyDescent="0.35">
      <c r="A966" s="164"/>
      <c r="B966" s="164"/>
      <c r="C966" s="164"/>
      <c r="D966" s="164"/>
      <c r="E966" s="164"/>
      <c r="F966" s="164"/>
      <c r="G966" s="164"/>
      <c r="H966" s="164"/>
      <c r="I966" s="164"/>
      <c r="J966" s="164"/>
      <c r="K966" s="164"/>
      <c r="L966" s="164"/>
      <c r="M966" s="164"/>
      <c r="N966" s="164"/>
      <c r="O966" s="164"/>
      <c r="P966" s="164"/>
      <c r="Q966" s="164"/>
      <c r="R966" s="164"/>
      <c r="S966" s="164"/>
      <c r="T966" s="164"/>
    </row>
    <row r="967" spans="1:20" ht="14.5" x14ac:dyDescent="0.35">
      <c r="A967" s="164"/>
      <c r="B967" s="164"/>
      <c r="C967" s="164"/>
      <c r="D967" s="164"/>
      <c r="E967" s="164"/>
      <c r="F967" s="164"/>
      <c r="G967" s="164"/>
      <c r="H967" s="164"/>
      <c r="I967" s="164"/>
      <c r="J967" s="164"/>
      <c r="K967" s="164"/>
      <c r="L967" s="164"/>
      <c r="M967" s="164"/>
      <c r="N967" s="164"/>
      <c r="O967" s="164"/>
      <c r="P967" s="164"/>
      <c r="Q967" s="164"/>
      <c r="R967" s="164"/>
      <c r="S967" s="164"/>
      <c r="T967" s="164"/>
    </row>
    <row r="968" spans="1:20" ht="14.5" x14ac:dyDescent="0.35">
      <c r="A968" s="164"/>
      <c r="B968" s="164"/>
      <c r="C968" s="164"/>
      <c r="D968" s="164"/>
      <c r="E968" s="164"/>
      <c r="F968" s="164"/>
      <c r="G968" s="164"/>
      <c r="H968" s="164"/>
      <c r="I968" s="164"/>
      <c r="J968" s="164"/>
      <c r="K968" s="164"/>
      <c r="L968" s="164"/>
      <c r="M968" s="164"/>
      <c r="N968" s="164"/>
      <c r="O968" s="164"/>
      <c r="P968" s="164"/>
      <c r="Q968" s="164"/>
      <c r="R968" s="164"/>
      <c r="S968" s="164"/>
      <c r="T968" s="164"/>
    </row>
    <row r="969" spans="1:20" ht="14.5" x14ac:dyDescent="0.35">
      <c r="A969" s="164"/>
      <c r="B969" s="164"/>
      <c r="C969" s="164"/>
      <c r="D969" s="164"/>
      <c r="E969" s="164"/>
      <c r="F969" s="164"/>
      <c r="G969" s="164"/>
      <c r="H969" s="164"/>
      <c r="I969" s="164"/>
      <c r="J969" s="164"/>
      <c r="K969" s="164"/>
      <c r="L969" s="164"/>
      <c r="M969" s="164"/>
      <c r="N969" s="164"/>
      <c r="O969" s="164"/>
      <c r="P969" s="164"/>
      <c r="Q969" s="164"/>
      <c r="R969" s="164"/>
      <c r="S969" s="164"/>
      <c r="T969" s="164"/>
    </row>
    <row r="970" spans="1:20" ht="14.5" x14ac:dyDescent="0.35">
      <c r="A970" s="164"/>
      <c r="B970" s="164"/>
      <c r="C970" s="164"/>
      <c r="D970" s="164"/>
      <c r="E970" s="164"/>
      <c r="F970" s="164"/>
      <c r="G970" s="164"/>
      <c r="H970" s="164"/>
      <c r="I970" s="164"/>
      <c r="J970" s="164"/>
      <c r="K970" s="164"/>
      <c r="L970" s="164"/>
      <c r="M970" s="164"/>
      <c r="N970" s="164"/>
      <c r="O970" s="164"/>
      <c r="P970" s="164"/>
      <c r="Q970" s="164"/>
      <c r="R970" s="164"/>
      <c r="S970" s="164"/>
      <c r="T970" s="164"/>
    </row>
    <row r="971" spans="1:20" ht="14.5" x14ac:dyDescent="0.35">
      <c r="A971" s="164"/>
      <c r="B971" s="164"/>
      <c r="C971" s="164"/>
      <c r="D971" s="164"/>
      <c r="E971" s="164"/>
      <c r="F971" s="164"/>
      <c r="G971" s="164"/>
      <c r="H971" s="164"/>
      <c r="I971" s="164"/>
      <c r="J971" s="164"/>
      <c r="K971" s="164"/>
      <c r="L971" s="164"/>
      <c r="M971" s="164"/>
      <c r="N971" s="164"/>
      <c r="O971" s="164"/>
      <c r="P971" s="164"/>
      <c r="Q971" s="164"/>
      <c r="R971" s="164"/>
      <c r="S971" s="164"/>
      <c r="T971" s="164"/>
    </row>
    <row r="972" spans="1:20" ht="14.5" x14ac:dyDescent="0.35">
      <c r="A972" s="164"/>
      <c r="B972" s="164"/>
      <c r="C972" s="164"/>
      <c r="D972" s="164"/>
      <c r="E972" s="164"/>
      <c r="F972" s="164"/>
      <c r="G972" s="164"/>
      <c r="H972" s="164"/>
      <c r="I972" s="164"/>
      <c r="J972" s="164"/>
      <c r="K972" s="164"/>
      <c r="L972" s="164"/>
      <c r="M972" s="164"/>
      <c r="N972" s="164"/>
      <c r="O972" s="164"/>
      <c r="P972" s="164"/>
      <c r="Q972" s="164"/>
      <c r="R972" s="164"/>
      <c r="S972" s="164"/>
      <c r="T972" s="164"/>
    </row>
    <row r="973" spans="1:20" ht="14.5" x14ac:dyDescent="0.35">
      <c r="A973" s="164"/>
      <c r="B973" s="164"/>
      <c r="C973" s="164"/>
      <c r="D973" s="164"/>
      <c r="E973" s="164"/>
      <c r="F973" s="164"/>
      <c r="G973" s="164"/>
      <c r="H973" s="164"/>
      <c r="I973" s="164"/>
      <c r="J973" s="164"/>
      <c r="K973" s="164"/>
      <c r="L973" s="164"/>
      <c r="M973" s="164"/>
      <c r="N973" s="164"/>
      <c r="O973" s="164"/>
      <c r="P973" s="164"/>
      <c r="Q973" s="164"/>
      <c r="R973" s="164"/>
      <c r="S973" s="164"/>
      <c r="T973" s="164"/>
    </row>
    <row r="974" spans="1:20" ht="14.5" x14ac:dyDescent="0.35">
      <c r="A974" s="164"/>
      <c r="B974" s="164"/>
      <c r="C974" s="164"/>
      <c r="D974" s="164"/>
      <c r="E974" s="164"/>
      <c r="F974" s="164"/>
      <c r="G974" s="164"/>
      <c r="H974" s="164"/>
      <c r="I974" s="164"/>
      <c r="J974" s="164"/>
      <c r="K974" s="164"/>
      <c r="L974" s="164"/>
      <c r="M974" s="164"/>
      <c r="N974" s="164"/>
      <c r="O974" s="164"/>
      <c r="P974" s="164"/>
      <c r="Q974" s="164"/>
      <c r="R974" s="164"/>
      <c r="S974" s="164"/>
      <c r="T974" s="164"/>
    </row>
    <row r="975" spans="1:20" ht="14.5" x14ac:dyDescent="0.35">
      <c r="A975" s="164"/>
      <c r="B975" s="164"/>
      <c r="C975" s="164"/>
      <c r="D975" s="164"/>
      <c r="E975" s="164"/>
      <c r="F975" s="164"/>
      <c r="G975" s="164"/>
      <c r="H975" s="164"/>
      <c r="I975" s="164"/>
      <c r="J975" s="164"/>
      <c r="K975" s="164"/>
      <c r="L975" s="164"/>
      <c r="M975" s="164"/>
      <c r="N975" s="164"/>
      <c r="O975" s="164"/>
      <c r="P975" s="164"/>
      <c r="Q975" s="164"/>
      <c r="R975" s="164"/>
      <c r="S975" s="164"/>
      <c r="T975" s="164"/>
    </row>
    <row r="976" spans="1:20" ht="14.5" x14ac:dyDescent="0.35">
      <c r="A976" s="164"/>
      <c r="B976" s="164"/>
      <c r="C976" s="164"/>
      <c r="D976" s="164"/>
      <c r="E976" s="164"/>
      <c r="F976" s="164"/>
      <c r="G976" s="164"/>
      <c r="H976" s="164"/>
      <c r="I976" s="164"/>
      <c r="J976" s="164"/>
      <c r="K976" s="164"/>
      <c r="L976" s="164"/>
      <c r="M976" s="164"/>
      <c r="N976" s="164"/>
      <c r="O976" s="164"/>
      <c r="P976" s="164"/>
      <c r="Q976" s="164"/>
      <c r="R976" s="164"/>
      <c r="S976" s="164"/>
      <c r="T976" s="164"/>
    </row>
    <row r="977" spans="1:20" ht="14.5" x14ac:dyDescent="0.35">
      <c r="A977" s="164"/>
      <c r="B977" s="164"/>
      <c r="C977" s="164"/>
      <c r="D977" s="164"/>
      <c r="E977" s="164"/>
      <c r="F977" s="164"/>
      <c r="G977" s="164"/>
      <c r="H977" s="164"/>
      <c r="I977" s="164"/>
      <c r="J977" s="164"/>
      <c r="K977" s="164"/>
      <c r="L977" s="164"/>
      <c r="M977" s="164"/>
      <c r="N977" s="164"/>
      <c r="O977" s="164"/>
      <c r="P977" s="164"/>
      <c r="Q977" s="164"/>
      <c r="R977" s="164"/>
      <c r="S977" s="164"/>
      <c r="T977" s="164"/>
    </row>
    <row r="978" spans="1:20" ht="14.5" x14ac:dyDescent="0.35">
      <c r="A978" s="164"/>
      <c r="B978" s="164"/>
      <c r="C978" s="164"/>
      <c r="D978" s="164"/>
      <c r="E978" s="164"/>
      <c r="F978" s="164"/>
      <c r="G978" s="164"/>
      <c r="H978" s="164"/>
      <c r="I978" s="164"/>
      <c r="J978" s="164"/>
      <c r="K978" s="164"/>
      <c r="L978" s="164"/>
      <c r="M978" s="164"/>
      <c r="N978" s="164"/>
      <c r="O978" s="164"/>
      <c r="P978" s="164"/>
      <c r="Q978" s="164"/>
      <c r="R978" s="164"/>
      <c r="S978" s="164"/>
      <c r="T978" s="164"/>
    </row>
    <row r="979" spans="1:20" ht="14.5" x14ac:dyDescent="0.35">
      <c r="A979" s="164"/>
      <c r="B979" s="164"/>
      <c r="C979" s="164"/>
      <c r="D979" s="164"/>
      <c r="E979" s="164"/>
      <c r="F979" s="164"/>
      <c r="G979" s="164"/>
      <c r="H979" s="164"/>
      <c r="I979" s="164"/>
      <c r="J979" s="164"/>
      <c r="K979" s="164"/>
      <c r="L979" s="164"/>
      <c r="M979" s="164"/>
      <c r="N979" s="164"/>
      <c r="O979" s="164"/>
      <c r="P979" s="164"/>
      <c r="Q979" s="164"/>
      <c r="R979" s="164"/>
      <c r="S979" s="164"/>
      <c r="T979" s="164"/>
    </row>
    <row r="980" spans="1:20" ht="14.5" x14ac:dyDescent="0.35">
      <c r="A980" s="164"/>
      <c r="B980" s="164"/>
      <c r="C980" s="164"/>
      <c r="D980" s="164"/>
      <c r="E980" s="164"/>
      <c r="F980" s="164"/>
      <c r="G980" s="164"/>
      <c r="H980" s="164"/>
      <c r="I980" s="164"/>
      <c r="J980" s="164"/>
      <c r="K980" s="164"/>
      <c r="L980" s="164"/>
      <c r="M980" s="164"/>
      <c r="N980" s="164"/>
      <c r="O980" s="164"/>
      <c r="P980" s="164"/>
      <c r="Q980" s="164"/>
      <c r="R980" s="164"/>
      <c r="S980" s="164"/>
      <c r="T980" s="164"/>
    </row>
    <row r="981" spans="1:20" ht="14.5" x14ac:dyDescent="0.35">
      <c r="A981" s="164"/>
      <c r="B981" s="164"/>
      <c r="C981" s="164"/>
      <c r="D981" s="164"/>
      <c r="E981" s="164"/>
      <c r="F981" s="164"/>
      <c r="G981" s="164"/>
      <c r="H981" s="164"/>
      <c r="I981" s="164"/>
      <c r="J981" s="164"/>
      <c r="K981" s="164"/>
      <c r="L981" s="164"/>
      <c r="M981" s="164"/>
      <c r="N981" s="164"/>
      <c r="O981" s="164"/>
      <c r="P981" s="164"/>
      <c r="Q981" s="164"/>
      <c r="R981" s="164"/>
      <c r="S981" s="164"/>
      <c r="T981" s="164"/>
    </row>
    <row r="982" spans="1:20" ht="14.5" x14ac:dyDescent="0.35">
      <c r="A982" s="164"/>
      <c r="B982" s="164"/>
      <c r="C982" s="164"/>
      <c r="D982" s="164"/>
      <c r="E982" s="164"/>
      <c r="F982" s="164"/>
      <c r="G982" s="164"/>
      <c r="H982" s="164"/>
      <c r="I982" s="164"/>
      <c r="J982" s="164"/>
      <c r="K982" s="164"/>
      <c r="L982" s="164"/>
      <c r="M982" s="164"/>
      <c r="N982" s="164"/>
      <c r="O982" s="164"/>
      <c r="P982" s="164"/>
      <c r="Q982" s="164"/>
      <c r="R982" s="164"/>
      <c r="S982" s="164"/>
      <c r="T982" s="164"/>
    </row>
    <row r="983" spans="1:20" ht="14.5" x14ac:dyDescent="0.35">
      <c r="A983" s="164"/>
      <c r="B983" s="164"/>
      <c r="C983" s="164"/>
      <c r="D983" s="164"/>
      <c r="E983" s="164"/>
      <c r="F983" s="164"/>
      <c r="G983" s="164"/>
      <c r="H983" s="164"/>
      <c r="I983" s="164"/>
      <c r="J983" s="164"/>
      <c r="K983" s="164"/>
      <c r="L983" s="164"/>
      <c r="M983" s="164"/>
      <c r="N983" s="164"/>
      <c r="O983" s="164"/>
      <c r="P983" s="164"/>
      <c r="Q983" s="164"/>
      <c r="R983" s="164"/>
      <c r="S983" s="164"/>
      <c r="T983" s="164"/>
    </row>
    <row r="984" spans="1:20" ht="14.5" x14ac:dyDescent="0.35">
      <c r="A984" s="164"/>
      <c r="B984" s="164"/>
      <c r="C984" s="164"/>
      <c r="D984" s="164"/>
      <c r="E984" s="164"/>
      <c r="F984" s="164"/>
      <c r="G984" s="164"/>
      <c r="H984" s="164"/>
      <c r="I984" s="164"/>
      <c r="J984" s="164"/>
      <c r="K984" s="164"/>
      <c r="L984" s="164"/>
      <c r="M984" s="164"/>
      <c r="N984" s="164"/>
      <c r="O984" s="164"/>
      <c r="P984" s="164"/>
      <c r="Q984" s="164"/>
      <c r="R984" s="164"/>
      <c r="S984" s="164"/>
      <c r="T984" s="164"/>
    </row>
    <row r="985" spans="1:20" ht="14.5" x14ac:dyDescent="0.35">
      <c r="A985" s="164"/>
      <c r="B985" s="164"/>
      <c r="C985" s="164"/>
      <c r="D985" s="164"/>
      <c r="E985" s="164"/>
      <c r="F985" s="164"/>
      <c r="G985" s="164"/>
      <c r="H985" s="164"/>
      <c r="I985" s="164"/>
      <c r="J985" s="164"/>
      <c r="K985" s="164"/>
      <c r="L985" s="164"/>
      <c r="M985" s="164"/>
      <c r="N985" s="164"/>
      <c r="O985" s="164"/>
      <c r="P985" s="164"/>
      <c r="Q985" s="164"/>
      <c r="R985" s="164"/>
      <c r="S985" s="164"/>
      <c r="T985" s="164"/>
    </row>
    <row r="986" spans="1:20" ht="14.5" x14ac:dyDescent="0.35">
      <c r="A986" s="164"/>
      <c r="B986" s="164"/>
      <c r="C986" s="164"/>
      <c r="D986" s="164"/>
      <c r="E986" s="164"/>
      <c r="F986" s="164"/>
      <c r="G986" s="164"/>
      <c r="H986" s="164"/>
      <c r="I986" s="164"/>
      <c r="J986" s="164"/>
      <c r="K986" s="164"/>
      <c r="L986" s="164"/>
      <c r="M986" s="164"/>
      <c r="N986" s="164"/>
      <c r="O986" s="164"/>
      <c r="P986" s="164"/>
      <c r="Q986" s="164"/>
      <c r="R986" s="164"/>
      <c r="S986" s="164"/>
      <c r="T986" s="164"/>
    </row>
    <row r="987" spans="1:20" ht="14.5" x14ac:dyDescent="0.35">
      <c r="A987" s="164"/>
      <c r="B987" s="164"/>
      <c r="C987" s="164"/>
      <c r="D987" s="164"/>
      <c r="E987" s="164"/>
      <c r="F987" s="164"/>
      <c r="G987" s="164"/>
      <c r="H987" s="164"/>
      <c r="I987" s="164"/>
      <c r="J987" s="164"/>
      <c r="K987" s="164"/>
      <c r="L987" s="164"/>
      <c r="M987" s="164"/>
      <c r="N987" s="164"/>
      <c r="O987" s="164"/>
      <c r="P987" s="164"/>
      <c r="Q987" s="164"/>
      <c r="R987" s="164"/>
      <c r="S987" s="164"/>
      <c r="T987" s="164"/>
    </row>
    <row r="988" spans="1:20" ht="14.5" x14ac:dyDescent="0.35">
      <c r="A988" s="164"/>
      <c r="B988" s="164"/>
      <c r="C988" s="164"/>
      <c r="D988" s="164"/>
      <c r="E988" s="164"/>
      <c r="F988" s="164"/>
      <c r="G988" s="164"/>
      <c r="H988" s="164"/>
      <c r="I988" s="164"/>
      <c r="J988" s="164"/>
      <c r="K988" s="164"/>
      <c r="L988" s="164"/>
      <c r="M988" s="164"/>
      <c r="N988" s="164"/>
      <c r="O988" s="164"/>
      <c r="P988" s="164"/>
      <c r="Q988" s="164"/>
      <c r="R988" s="164"/>
      <c r="S988" s="164"/>
      <c r="T988" s="164"/>
    </row>
    <row r="989" spans="1:20" ht="14.5" x14ac:dyDescent="0.35">
      <c r="A989" s="164"/>
      <c r="B989" s="164"/>
      <c r="C989" s="164"/>
      <c r="D989" s="164"/>
      <c r="E989" s="164"/>
      <c r="F989" s="164"/>
      <c r="G989" s="164"/>
      <c r="H989" s="164"/>
      <c r="I989" s="164"/>
      <c r="J989" s="164"/>
      <c r="K989" s="164"/>
      <c r="L989" s="164"/>
      <c r="M989" s="164"/>
      <c r="N989" s="164"/>
      <c r="O989" s="164"/>
      <c r="P989" s="164"/>
      <c r="Q989" s="164"/>
      <c r="R989" s="164"/>
      <c r="S989" s="164"/>
      <c r="T989" s="164"/>
    </row>
    <row r="990" spans="1:20" ht="14.5" x14ac:dyDescent="0.35">
      <c r="A990" s="164"/>
      <c r="B990" s="164"/>
      <c r="C990" s="164"/>
      <c r="D990" s="164"/>
      <c r="E990" s="164"/>
      <c r="F990" s="164"/>
      <c r="G990" s="164"/>
      <c r="H990" s="164"/>
      <c r="I990" s="164"/>
      <c r="J990" s="164"/>
      <c r="K990" s="164"/>
      <c r="L990" s="164"/>
      <c r="M990" s="164"/>
      <c r="N990" s="164"/>
      <c r="O990" s="164"/>
      <c r="P990" s="164"/>
      <c r="Q990" s="164"/>
      <c r="R990" s="164"/>
      <c r="S990" s="164"/>
      <c r="T990" s="164"/>
    </row>
    <row r="991" spans="1:20" ht="14.5" x14ac:dyDescent="0.35">
      <c r="A991" s="164"/>
      <c r="B991" s="164"/>
      <c r="C991" s="164"/>
      <c r="D991" s="164"/>
      <c r="E991" s="164"/>
      <c r="F991" s="164"/>
      <c r="G991" s="164"/>
      <c r="H991" s="164"/>
      <c r="I991" s="164"/>
      <c r="J991" s="164"/>
      <c r="K991" s="164"/>
      <c r="L991" s="164"/>
      <c r="M991" s="164"/>
      <c r="N991" s="164"/>
      <c r="O991" s="164"/>
      <c r="P991" s="164"/>
      <c r="Q991" s="164"/>
      <c r="R991" s="164"/>
      <c r="S991" s="164"/>
      <c r="T991" s="164"/>
    </row>
    <row r="992" spans="1:20" ht="14.5" x14ac:dyDescent="0.35">
      <c r="A992" s="164"/>
      <c r="B992" s="164"/>
      <c r="C992" s="164"/>
      <c r="D992" s="164"/>
      <c r="E992" s="164"/>
      <c r="F992" s="164"/>
      <c r="G992" s="164"/>
      <c r="H992" s="164"/>
      <c r="I992" s="164"/>
      <c r="J992" s="164"/>
      <c r="K992" s="164"/>
      <c r="L992" s="164"/>
      <c r="M992" s="164"/>
      <c r="N992" s="164"/>
      <c r="O992" s="164"/>
      <c r="P992" s="164"/>
      <c r="Q992" s="164"/>
      <c r="R992" s="164"/>
      <c r="S992" s="164"/>
      <c r="T992" s="164"/>
    </row>
    <row r="993" spans="1:20" ht="14.5" x14ac:dyDescent="0.35">
      <c r="A993" s="164"/>
      <c r="B993" s="164"/>
      <c r="C993" s="164"/>
      <c r="D993" s="164"/>
      <c r="E993" s="164"/>
      <c r="F993" s="164"/>
      <c r="G993" s="164"/>
      <c r="H993" s="164"/>
      <c r="I993" s="164"/>
      <c r="J993" s="164"/>
      <c r="K993" s="164"/>
      <c r="L993" s="164"/>
      <c r="M993" s="164"/>
      <c r="N993" s="164"/>
      <c r="O993" s="164"/>
      <c r="P993" s="164"/>
      <c r="Q993" s="164"/>
      <c r="R993" s="164"/>
      <c r="S993" s="164"/>
      <c r="T993" s="164"/>
    </row>
    <row r="994" spans="1:20" ht="14.5" x14ac:dyDescent="0.35">
      <c r="A994" s="164"/>
      <c r="B994" s="164"/>
      <c r="C994" s="164"/>
      <c r="D994" s="164"/>
      <c r="E994" s="164"/>
      <c r="F994" s="164"/>
      <c r="G994" s="164"/>
      <c r="H994" s="164"/>
      <c r="I994" s="164"/>
      <c r="J994" s="164"/>
      <c r="K994" s="164"/>
      <c r="L994" s="164"/>
      <c r="M994" s="164"/>
      <c r="N994" s="164"/>
      <c r="O994" s="164"/>
      <c r="P994" s="164"/>
      <c r="Q994" s="164"/>
      <c r="R994" s="164"/>
      <c r="S994" s="164"/>
      <c r="T994" s="164"/>
    </row>
    <row r="995" spans="1:20" ht="14.5" x14ac:dyDescent="0.35">
      <c r="A995" s="164"/>
      <c r="B995" s="164"/>
      <c r="C995" s="164"/>
      <c r="D995" s="164"/>
      <c r="E995" s="164"/>
      <c r="F995" s="164"/>
      <c r="G995" s="164"/>
      <c r="H995" s="164"/>
      <c r="I995" s="164"/>
      <c r="J995" s="164"/>
      <c r="K995" s="164"/>
      <c r="L995" s="164"/>
      <c r="M995" s="164"/>
      <c r="N995" s="164"/>
      <c r="O995" s="164"/>
      <c r="P995" s="164"/>
      <c r="Q995" s="164"/>
      <c r="R995" s="164"/>
      <c r="S995" s="164"/>
      <c r="T995" s="164"/>
    </row>
    <row r="996" spans="1:20" ht="14.5" x14ac:dyDescent="0.35">
      <c r="A996" s="164"/>
      <c r="B996" s="164"/>
      <c r="C996" s="164"/>
      <c r="D996" s="164"/>
      <c r="E996" s="164"/>
      <c r="F996" s="164"/>
      <c r="G996" s="164"/>
      <c r="H996" s="164"/>
      <c r="I996" s="164"/>
      <c r="J996" s="164"/>
      <c r="K996" s="164"/>
      <c r="L996" s="164"/>
      <c r="M996" s="164"/>
      <c r="N996" s="164"/>
      <c r="O996" s="164"/>
      <c r="P996" s="164"/>
      <c r="Q996" s="164"/>
      <c r="R996" s="164"/>
      <c r="S996" s="164"/>
      <c r="T996" s="164"/>
    </row>
    <row r="997" spans="1:20" ht="14.5" x14ac:dyDescent="0.35">
      <c r="A997" s="164"/>
      <c r="B997" s="164"/>
      <c r="C997" s="164"/>
      <c r="D997" s="164"/>
      <c r="E997" s="164"/>
      <c r="F997" s="164"/>
      <c r="G997" s="164"/>
      <c r="H997" s="164"/>
      <c r="I997" s="164"/>
      <c r="J997" s="164"/>
      <c r="K997" s="164"/>
      <c r="L997" s="164"/>
      <c r="M997" s="164"/>
      <c r="N997" s="164"/>
      <c r="O997" s="164"/>
      <c r="P997" s="164"/>
      <c r="Q997" s="164"/>
      <c r="R997" s="164"/>
      <c r="S997" s="164"/>
      <c r="T997" s="164"/>
    </row>
    <row r="998" spans="1:20" ht="14.5" x14ac:dyDescent="0.35">
      <c r="A998" s="164"/>
      <c r="B998" s="164"/>
      <c r="C998" s="164"/>
      <c r="D998" s="164"/>
      <c r="E998" s="164"/>
      <c r="F998" s="164"/>
      <c r="G998" s="164"/>
      <c r="H998" s="164"/>
      <c r="I998" s="164"/>
      <c r="J998" s="164"/>
      <c r="K998" s="164"/>
      <c r="L998" s="164"/>
      <c r="M998" s="164"/>
      <c r="N998" s="164"/>
      <c r="O998" s="164"/>
      <c r="P998" s="164"/>
      <c r="Q998" s="164"/>
      <c r="R998" s="164"/>
      <c r="S998" s="164"/>
      <c r="T998" s="164"/>
    </row>
    <row r="999" spans="1:20" ht="14.5" x14ac:dyDescent="0.35">
      <c r="A999" s="164"/>
      <c r="B999" s="164"/>
      <c r="C999" s="164"/>
      <c r="D999" s="164"/>
      <c r="E999" s="164"/>
      <c r="F999" s="164"/>
      <c r="G999" s="164"/>
      <c r="H999" s="164"/>
      <c r="I999" s="164"/>
      <c r="J999" s="164"/>
      <c r="K999" s="164"/>
      <c r="L999" s="164"/>
      <c r="M999" s="164"/>
      <c r="N999" s="164"/>
      <c r="O999" s="164"/>
      <c r="P999" s="164"/>
      <c r="Q999" s="164"/>
      <c r="R999" s="164"/>
      <c r="S999" s="164"/>
      <c r="T999" s="164"/>
    </row>
    <row r="1000" spans="1:20" ht="14.5" x14ac:dyDescent="0.35">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row>
    <row r="1001" spans="1:20" ht="14.5" x14ac:dyDescent="0.35">
      <c r="A1001" s="164"/>
      <c r="B1001" s="164"/>
      <c r="C1001" s="164"/>
      <c r="D1001" s="164"/>
      <c r="E1001" s="164"/>
      <c r="F1001" s="164"/>
      <c r="G1001" s="164"/>
      <c r="H1001" s="164"/>
      <c r="I1001" s="164"/>
      <c r="J1001" s="164"/>
      <c r="K1001" s="164"/>
      <c r="L1001" s="164"/>
      <c r="M1001" s="164"/>
      <c r="N1001" s="164"/>
      <c r="O1001" s="164"/>
      <c r="P1001" s="164"/>
      <c r="Q1001" s="164"/>
      <c r="R1001" s="164"/>
      <c r="S1001" s="164"/>
      <c r="T1001" s="164"/>
    </row>
    <row r="1002" spans="1:20" ht="14.5" x14ac:dyDescent="0.35">
      <c r="A1002" s="164"/>
      <c r="B1002" s="164"/>
      <c r="C1002" s="164"/>
      <c r="D1002" s="164"/>
      <c r="E1002" s="164"/>
      <c r="F1002" s="164"/>
      <c r="G1002" s="164"/>
      <c r="H1002" s="164"/>
      <c r="I1002" s="164"/>
      <c r="J1002" s="164"/>
      <c r="K1002" s="164"/>
      <c r="L1002" s="164"/>
      <c r="M1002" s="164"/>
      <c r="N1002" s="164"/>
      <c r="O1002" s="164"/>
      <c r="P1002" s="164"/>
      <c r="Q1002" s="164"/>
      <c r="R1002" s="164"/>
      <c r="S1002" s="164"/>
      <c r="T1002"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15C0D-5EC5-4DDB-9181-914A1BC9C717}">
  <dimension ref="A1:O1000"/>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3" width="20.81640625" style="382" customWidth="1"/>
    <col min="4" max="15" width="9.1796875" style="382" customWidth="1"/>
    <col min="16" max="16384" width="14.453125" style="382"/>
  </cols>
  <sheetData>
    <row r="1" spans="1:15" ht="15" customHeight="1" x14ac:dyDescent="0.35">
      <c r="A1" s="163" t="str">
        <f>SOCE!A1</f>
        <v>L&amp;T ELECTROLYSERS LIMITED</v>
      </c>
      <c r="B1" s="164"/>
      <c r="C1" s="164"/>
      <c r="D1" s="164"/>
      <c r="E1" s="164"/>
      <c r="F1" s="164"/>
      <c r="G1" s="164"/>
      <c r="H1" s="164"/>
      <c r="I1" s="164"/>
      <c r="J1" s="164"/>
      <c r="K1" s="164"/>
      <c r="L1" s="164"/>
      <c r="M1" s="164"/>
      <c r="N1" s="164"/>
      <c r="O1" s="164"/>
    </row>
    <row r="2" spans="1:15" ht="15" customHeight="1" x14ac:dyDescent="0.35">
      <c r="A2" s="163" t="str">
        <f>'18'!A2</f>
        <v>Notes forming part of financial statement</v>
      </c>
      <c r="B2" s="164"/>
      <c r="C2" s="164"/>
      <c r="D2" s="164"/>
      <c r="E2" s="164"/>
      <c r="F2" s="164"/>
      <c r="G2" s="164"/>
      <c r="H2" s="164"/>
      <c r="I2" s="164"/>
      <c r="J2" s="164"/>
      <c r="K2" s="164"/>
      <c r="L2" s="164"/>
      <c r="M2" s="164"/>
      <c r="N2" s="164"/>
      <c r="O2" s="164"/>
    </row>
    <row r="3" spans="1:15" ht="15" customHeight="1" x14ac:dyDescent="0.35">
      <c r="A3" s="164"/>
      <c r="B3" s="164"/>
      <c r="C3" s="164"/>
      <c r="D3" s="164"/>
      <c r="E3" s="164"/>
      <c r="F3" s="164"/>
      <c r="G3" s="164"/>
      <c r="H3" s="164"/>
      <c r="I3" s="164"/>
      <c r="J3" s="164"/>
      <c r="K3" s="164"/>
      <c r="L3" s="164"/>
      <c r="M3" s="164"/>
      <c r="N3" s="164"/>
      <c r="O3" s="164"/>
    </row>
    <row r="4" spans="1:15" ht="15" customHeight="1" x14ac:dyDescent="0.35">
      <c r="A4" s="285" t="s">
        <v>343</v>
      </c>
      <c r="B4" s="164"/>
      <c r="C4" s="164"/>
      <c r="D4" s="164"/>
      <c r="E4" s="164"/>
      <c r="F4" s="164"/>
      <c r="G4" s="164"/>
      <c r="H4" s="164"/>
      <c r="I4" s="164"/>
      <c r="J4" s="164"/>
      <c r="K4" s="164"/>
      <c r="L4" s="164"/>
      <c r="M4" s="164"/>
      <c r="N4" s="164"/>
      <c r="O4" s="164"/>
    </row>
    <row r="5" spans="1:15" ht="15" customHeight="1" x14ac:dyDescent="0.35">
      <c r="A5" s="285"/>
      <c r="B5" s="164"/>
      <c r="C5" s="412" t="str">
        <f>'18'!C5</f>
        <v>( Amt in Rs.)</v>
      </c>
      <c r="D5" s="164"/>
      <c r="E5" s="164"/>
      <c r="F5" s="164"/>
      <c r="G5" s="164"/>
      <c r="H5" s="164"/>
      <c r="I5" s="164"/>
      <c r="J5" s="164"/>
      <c r="K5" s="164"/>
      <c r="L5" s="164"/>
      <c r="M5" s="164"/>
      <c r="N5" s="164"/>
      <c r="O5" s="164"/>
    </row>
    <row r="6" spans="1:15" s="388" customFormat="1" ht="46.75" customHeight="1" x14ac:dyDescent="0.35">
      <c r="A6" s="413" t="s">
        <v>3</v>
      </c>
      <c r="B6" s="572" t="s">
        <v>344</v>
      </c>
      <c r="C6" s="414" t="s">
        <v>345</v>
      </c>
      <c r="D6" s="573"/>
      <c r="E6" s="171"/>
      <c r="F6" s="171"/>
      <c r="G6" s="171"/>
      <c r="H6" s="171"/>
      <c r="I6" s="171"/>
      <c r="J6" s="171"/>
      <c r="K6" s="171"/>
      <c r="L6" s="171"/>
      <c r="M6" s="171"/>
      <c r="N6" s="171"/>
      <c r="O6" s="171"/>
    </row>
    <row r="7" spans="1:15" ht="15" customHeight="1" x14ac:dyDescent="0.35">
      <c r="A7" s="574"/>
      <c r="B7" s="440"/>
      <c r="C7" s="440"/>
      <c r="D7" s="164"/>
      <c r="E7" s="164"/>
      <c r="F7" s="164"/>
      <c r="G7" s="164"/>
      <c r="H7" s="164"/>
      <c r="I7" s="164"/>
      <c r="J7" s="164"/>
      <c r="K7" s="164"/>
      <c r="L7" s="164"/>
      <c r="M7" s="164"/>
      <c r="N7" s="164"/>
      <c r="O7" s="164"/>
    </row>
    <row r="8" spans="1:15" ht="15" customHeight="1" x14ac:dyDescent="0.35">
      <c r="A8" s="575" t="s">
        <v>346</v>
      </c>
      <c r="B8" s="422"/>
      <c r="C8" s="422"/>
      <c r="D8" s="164"/>
      <c r="E8" s="164"/>
      <c r="F8" s="164"/>
      <c r="G8" s="164"/>
      <c r="H8" s="164"/>
      <c r="I8" s="164"/>
      <c r="J8" s="164"/>
      <c r="K8" s="164"/>
      <c r="L8" s="164"/>
      <c r="M8" s="164"/>
      <c r="N8" s="164"/>
      <c r="O8" s="164"/>
    </row>
    <row r="9" spans="1:15" ht="15" customHeight="1" x14ac:dyDescent="0.35">
      <c r="A9" s="575"/>
      <c r="B9" s="422"/>
      <c r="C9" s="422"/>
      <c r="D9" s="164"/>
      <c r="E9" s="164"/>
      <c r="F9" s="164"/>
      <c r="G9" s="164"/>
      <c r="H9" s="164"/>
      <c r="I9" s="164"/>
      <c r="J9" s="164"/>
      <c r="K9" s="164"/>
      <c r="L9" s="164"/>
      <c r="M9" s="164"/>
      <c r="N9" s="164"/>
      <c r="O9" s="164"/>
    </row>
    <row r="10" spans="1:15" ht="14.5" x14ac:dyDescent="0.35">
      <c r="A10" s="525" t="str">
        <f>'18'!A12</f>
        <v>Total</v>
      </c>
      <c r="B10" s="448">
        <f t="shared" ref="B10:C10" si="0">SUM(B8:B9)</f>
        <v>0</v>
      </c>
      <c r="C10" s="449">
        <f t="shared" si="0"/>
        <v>0</v>
      </c>
      <c r="D10" s="164"/>
      <c r="E10" s="164"/>
      <c r="F10" s="164"/>
      <c r="G10" s="164"/>
      <c r="H10" s="164"/>
      <c r="I10" s="164"/>
      <c r="J10" s="164"/>
      <c r="K10" s="164"/>
      <c r="L10" s="164"/>
      <c r="M10" s="164"/>
      <c r="N10" s="164"/>
      <c r="O10" s="164"/>
    </row>
    <row r="11" spans="1:15" ht="14.5" x14ac:dyDescent="0.35">
      <c r="A11" s="164"/>
      <c r="B11" s="164"/>
      <c r="C11" s="164"/>
      <c r="D11" s="164"/>
      <c r="E11" s="164"/>
      <c r="F11" s="164"/>
      <c r="G11" s="164"/>
      <c r="H11" s="164"/>
      <c r="I11" s="164"/>
      <c r="J11" s="164"/>
      <c r="K11" s="164"/>
      <c r="L11" s="164"/>
      <c r="M11" s="164"/>
      <c r="N11" s="164"/>
      <c r="O11" s="164"/>
    </row>
    <row r="12" spans="1:15" ht="14.5" x14ac:dyDescent="0.35">
      <c r="A12" s="164"/>
      <c r="B12" s="399"/>
      <c r="C12" s="399"/>
      <c r="D12" s="164"/>
      <c r="E12" s="164"/>
      <c r="F12" s="164"/>
      <c r="G12" s="164"/>
      <c r="H12" s="164"/>
      <c r="I12" s="164"/>
      <c r="J12" s="164"/>
      <c r="K12" s="164"/>
      <c r="L12" s="164"/>
      <c r="M12" s="164"/>
      <c r="N12" s="164"/>
      <c r="O12" s="164"/>
    </row>
    <row r="13" spans="1:15" ht="14.5" x14ac:dyDescent="0.35">
      <c r="A13" s="164"/>
      <c r="B13" s="164"/>
      <c r="C13" s="164"/>
      <c r="D13" s="164"/>
      <c r="E13" s="164"/>
      <c r="F13" s="164"/>
      <c r="G13" s="164"/>
      <c r="H13" s="164"/>
      <c r="I13" s="164"/>
      <c r="J13" s="164"/>
      <c r="K13" s="164"/>
      <c r="L13" s="164"/>
      <c r="M13" s="164"/>
      <c r="N13" s="164"/>
      <c r="O13" s="164"/>
    </row>
    <row r="14" spans="1:15" ht="14.5" x14ac:dyDescent="0.35">
      <c r="A14" s="164"/>
      <c r="B14" s="164"/>
      <c r="C14" s="164"/>
      <c r="D14" s="164"/>
      <c r="E14" s="164"/>
      <c r="F14" s="164"/>
      <c r="G14" s="164"/>
      <c r="H14" s="164"/>
      <c r="I14" s="164"/>
      <c r="J14" s="164"/>
      <c r="K14" s="164"/>
      <c r="L14" s="164"/>
      <c r="M14" s="164"/>
      <c r="N14" s="164"/>
      <c r="O14" s="164"/>
    </row>
    <row r="15" spans="1:15" ht="14.5" x14ac:dyDescent="0.35">
      <c r="A15" s="164"/>
      <c r="B15" s="164"/>
      <c r="C15" s="164"/>
      <c r="D15" s="164"/>
      <c r="E15" s="164"/>
      <c r="F15" s="164"/>
      <c r="G15" s="164"/>
      <c r="H15" s="164"/>
      <c r="I15" s="164"/>
      <c r="J15" s="164"/>
      <c r="K15" s="164"/>
      <c r="L15" s="164"/>
      <c r="M15" s="164"/>
      <c r="N15" s="164"/>
      <c r="O15" s="164"/>
    </row>
    <row r="16" spans="1:15" ht="14.5" x14ac:dyDescent="0.35">
      <c r="A16" s="164"/>
      <c r="B16" s="164"/>
      <c r="C16" s="164"/>
      <c r="D16" s="164"/>
      <c r="E16" s="164"/>
      <c r="F16" s="164"/>
      <c r="G16" s="164"/>
      <c r="H16" s="164"/>
      <c r="I16" s="164"/>
      <c r="J16" s="164"/>
      <c r="K16" s="164"/>
      <c r="L16" s="164"/>
      <c r="M16" s="164"/>
      <c r="N16" s="164"/>
      <c r="O16" s="164"/>
    </row>
    <row r="17" spans="1:15" ht="14.5" x14ac:dyDescent="0.35">
      <c r="A17" s="164"/>
      <c r="B17" s="164"/>
      <c r="C17" s="164"/>
      <c r="D17" s="164"/>
      <c r="E17" s="164"/>
      <c r="F17" s="164"/>
      <c r="G17" s="164"/>
      <c r="H17" s="164"/>
      <c r="I17" s="164"/>
      <c r="J17" s="164"/>
      <c r="K17" s="164"/>
      <c r="L17" s="164"/>
      <c r="M17" s="164"/>
      <c r="N17" s="164"/>
      <c r="O17" s="164"/>
    </row>
    <row r="18" spans="1:15" ht="14.5" x14ac:dyDescent="0.35">
      <c r="A18" s="164"/>
      <c r="B18" s="164"/>
      <c r="C18" s="164"/>
      <c r="D18" s="164"/>
      <c r="E18" s="164"/>
      <c r="F18" s="164"/>
      <c r="G18" s="164"/>
      <c r="H18" s="164"/>
      <c r="I18" s="164"/>
      <c r="J18" s="164"/>
      <c r="K18" s="164"/>
      <c r="L18" s="164"/>
      <c r="M18" s="164"/>
      <c r="N18" s="164"/>
      <c r="O18" s="164"/>
    </row>
    <row r="19" spans="1:15" ht="14.5" x14ac:dyDescent="0.35">
      <c r="A19" s="164"/>
      <c r="B19" s="164"/>
      <c r="C19" s="164"/>
      <c r="D19" s="164"/>
      <c r="E19" s="164"/>
      <c r="F19" s="164"/>
      <c r="G19" s="164"/>
      <c r="H19" s="164"/>
      <c r="I19" s="164"/>
      <c r="J19" s="164"/>
      <c r="K19" s="164"/>
      <c r="L19" s="164"/>
      <c r="M19" s="164"/>
      <c r="N19" s="164"/>
      <c r="O19" s="164"/>
    </row>
    <row r="20" spans="1:15" ht="14.5" x14ac:dyDescent="0.35">
      <c r="A20" s="164"/>
      <c r="B20" s="164"/>
      <c r="C20" s="164"/>
      <c r="D20" s="164"/>
      <c r="E20" s="164"/>
      <c r="F20" s="164"/>
      <c r="G20" s="164"/>
      <c r="H20" s="164"/>
      <c r="I20" s="164"/>
      <c r="J20" s="164"/>
      <c r="K20" s="164"/>
      <c r="L20" s="164"/>
      <c r="M20" s="164"/>
      <c r="N20" s="164"/>
      <c r="O20" s="164"/>
    </row>
    <row r="21" spans="1:15" ht="14.5" x14ac:dyDescent="0.35">
      <c r="A21" s="164"/>
      <c r="B21" s="164"/>
      <c r="C21" s="164"/>
      <c r="D21" s="164"/>
      <c r="E21" s="164"/>
      <c r="F21" s="164"/>
      <c r="G21" s="164"/>
      <c r="H21" s="164"/>
      <c r="I21" s="164"/>
      <c r="J21" s="164"/>
      <c r="K21" s="164"/>
      <c r="L21" s="164"/>
      <c r="M21" s="164"/>
      <c r="N21" s="164"/>
      <c r="O21" s="164"/>
    </row>
    <row r="22" spans="1:15" ht="14.5" x14ac:dyDescent="0.35">
      <c r="A22" s="164"/>
      <c r="B22" s="164"/>
      <c r="C22" s="164"/>
      <c r="D22" s="164"/>
      <c r="E22" s="164"/>
      <c r="F22" s="164"/>
      <c r="G22" s="164"/>
      <c r="H22" s="164"/>
      <c r="I22" s="164"/>
      <c r="J22" s="164"/>
      <c r="K22" s="164"/>
      <c r="L22" s="164"/>
      <c r="M22" s="164"/>
      <c r="N22" s="164"/>
      <c r="O22" s="164"/>
    </row>
    <row r="23" spans="1:15" ht="14.5" x14ac:dyDescent="0.35">
      <c r="A23" s="164"/>
      <c r="B23" s="164"/>
      <c r="C23" s="164"/>
      <c r="D23" s="164"/>
      <c r="E23" s="164"/>
      <c r="F23" s="164"/>
      <c r="G23" s="164"/>
      <c r="H23" s="164"/>
      <c r="I23" s="164"/>
      <c r="J23" s="164"/>
      <c r="K23" s="164"/>
      <c r="L23" s="164"/>
      <c r="M23" s="164"/>
      <c r="N23" s="164"/>
      <c r="O23" s="164"/>
    </row>
    <row r="24" spans="1:15" ht="14.5" x14ac:dyDescent="0.35">
      <c r="A24" s="164"/>
      <c r="B24" s="164"/>
      <c r="C24" s="164"/>
      <c r="D24" s="164"/>
      <c r="E24" s="164"/>
      <c r="F24" s="164"/>
      <c r="G24" s="164"/>
      <c r="H24" s="164"/>
      <c r="I24" s="164"/>
      <c r="J24" s="164"/>
      <c r="K24" s="164"/>
      <c r="L24" s="164"/>
      <c r="M24" s="164"/>
      <c r="N24" s="164"/>
      <c r="O24" s="164"/>
    </row>
    <row r="25" spans="1:15" ht="14.5" x14ac:dyDescent="0.35">
      <c r="A25" s="164"/>
      <c r="B25" s="164"/>
      <c r="C25" s="164"/>
      <c r="D25" s="164"/>
      <c r="E25" s="164"/>
      <c r="F25" s="164"/>
      <c r="G25" s="164"/>
      <c r="H25" s="164"/>
      <c r="I25" s="164"/>
      <c r="J25" s="164"/>
      <c r="K25" s="164"/>
      <c r="L25" s="164"/>
      <c r="M25" s="164"/>
      <c r="N25" s="164"/>
      <c r="O25" s="164"/>
    </row>
    <row r="26" spans="1:15" ht="14.5" x14ac:dyDescent="0.35">
      <c r="A26" s="164"/>
      <c r="B26" s="164"/>
      <c r="C26" s="164"/>
      <c r="D26" s="164"/>
      <c r="E26" s="164"/>
      <c r="F26" s="164"/>
      <c r="G26" s="164"/>
      <c r="H26" s="164"/>
      <c r="I26" s="164"/>
      <c r="J26" s="164"/>
      <c r="K26" s="164"/>
      <c r="L26" s="164"/>
      <c r="M26" s="164"/>
      <c r="N26" s="164"/>
      <c r="O26" s="164"/>
    </row>
    <row r="27" spans="1:15" ht="14.5" x14ac:dyDescent="0.35">
      <c r="A27" s="164"/>
      <c r="B27" s="164"/>
      <c r="C27" s="164"/>
      <c r="D27" s="164"/>
      <c r="E27" s="164"/>
      <c r="F27" s="164"/>
      <c r="G27" s="164"/>
      <c r="H27" s="164"/>
      <c r="I27" s="164"/>
      <c r="J27" s="164"/>
      <c r="K27" s="164"/>
      <c r="L27" s="164"/>
      <c r="M27" s="164"/>
      <c r="N27" s="164"/>
      <c r="O27" s="164"/>
    </row>
    <row r="28" spans="1:15" ht="14.5" x14ac:dyDescent="0.35">
      <c r="A28" s="164"/>
      <c r="B28" s="164"/>
      <c r="C28" s="164"/>
      <c r="D28" s="164"/>
      <c r="E28" s="164"/>
      <c r="F28" s="164"/>
      <c r="G28" s="164"/>
      <c r="H28" s="164"/>
      <c r="I28" s="164"/>
      <c r="J28" s="164"/>
      <c r="K28" s="164"/>
      <c r="L28" s="164"/>
      <c r="M28" s="164"/>
      <c r="N28" s="164"/>
      <c r="O28" s="164"/>
    </row>
    <row r="29" spans="1:15" ht="14.5" x14ac:dyDescent="0.35">
      <c r="A29" s="164"/>
      <c r="B29" s="164"/>
      <c r="C29" s="164"/>
      <c r="D29" s="164"/>
      <c r="E29" s="164"/>
      <c r="F29" s="164"/>
      <c r="G29" s="164"/>
      <c r="H29" s="164"/>
      <c r="I29" s="164"/>
      <c r="J29" s="164"/>
      <c r="K29" s="164"/>
      <c r="L29" s="164"/>
      <c r="M29" s="164"/>
      <c r="N29" s="164"/>
      <c r="O29" s="164"/>
    </row>
    <row r="30" spans="1:15" ht="14.5" x14ac:dyDescent="0.35">
      <c r="A30" s="164"/>
      <c r="B30" s="164"/>
      <c r="C30" s="164"/>
      <c r="D30" s="164"/>
      <c r="E30" s="164"/>
      <c r="F30" s="164"/>
      <c r="G30" s="164"/>
      <c r="H30" s="164"/>
      <c r="I30" s="164"/>
      <c r="J30" s="164"/>
      <c r="K30" s="164"/>
      <c r="L30" s="164"/>
      <c r="M30" s="164"/>
      <c r="N30" s="164"/>
      <c r="O30" s="164"/>
    </row>
    <row r="31" spans="1:15" ht="14.5" x14ac:dyDescent="0.35">
      <c r="A31" s="164"/>
      <c r="B31" s="164"/>
      <c r="C31" s="164"/>
      <c r="D31" s="164"/>
      <c r="E31" s="164"/>
      <c r="F31" s="164"/>
      <c r="G31" s="164"/>
      <c r="H31" s="164"/>
      <c r="I31" s="164"/>
      <c r="J31" s="164"/>
      <c r="K31" s="164"/>
      <c r="L31" s="164"/>
      <c r="M31" s="164"/>
      <c r="N31" s="164"/>
      <c r="O31" s="164"/>
    </row>
    <row r="32" spans="1:15" ht="14.5" x14ac:dyDescent="0.35">
      <c r="A32" s="164"/>
      <c r="B32" s="164"/>
      <c r="C32" s="164"/>
      <c r="D32" s="164"/>
      <c r="E32" s="164"/>
      <c r="F32" s="164"/>
      <c r="G32" s="164"/>
      <c r="H32" s="164"/>
      <c r="I32" s="164"/>
      <c r="J32" s="164"/>
      <c r="K32" s="164"/>
      <c r="L32" s="164"/>
      <c r="M32" s="164"/>
      <c r="N32" s="164"/>
      <c r="O32" s="164"/>
    </row>
    <row r="33" spans="1:15" ht="14.5" x14ac:dyDescent="0.35">
      <c r="A33" s="164"/>
      <c r="B33" s="164"/>
      <c r="C33" s="164"/>
      <c r="D33" s="164"/>
      <c r="E33" s="164"/>
      <c r="F33" s="164"/>
      <c r="G33" s="164"/>
      <c r="H33" s="164"/>
      <c r="I33" s="164"/>
      <c r="J33" s="164"/>
      <c r="K33" s="164"/>
      <c r="L33" s="164"/>
      <c r="M33" s="164"/>
      <c r="N33" s="164"/>
      <c r="O33" s="164"/>
    </row>
    <row r="34" spans="1:15" ht="14.5" x14ac:dyDescent="0.35">
      <c r="A34" s="164"/>
      <c r="B34" s="164"/>
      <c r="C34" s="164"/>
      <c r="D34" s="164"/>
      <c r="E34" s="164"/>
      <c r="F34" s="164"/>
      <c r="G34" s="164"/>
      <c r="H34" s="164"/>
      <c r="I34" s="164"/>
      <c r="J34" s="164"/>
      <c r="K34" s="164"/>
      <c r="L34" s="164"/>
      <c r="M34" s="164"/>
      <c r="N34" s="164"/>
      <c r="O34" s="164"/>
    </row>
    <row r="35" spans="1:15" ht="14.5" x14ac:dyDescent="0.35">
      <c r="A35" s="164"/>
      <c r="B35" s="164"/>
      <c r="C35" s="164"/>
      <c r="D35" s="164"/>
      <c r="E35" s="164"/>
      <c r="F35" s="164"/>
      <c r="G35" s="164"/>
      <c r="H35" s="164"/>
      <c r="I35" s="164"/>
      <c r="J35" s="164"/>
      <c r="K35" s="164"/>
      <c r="L35" s="164"/>
      <c r="M35" s="164"/>
      <c r="N35" s="164"/>
      <c r="O35" s="164"/>
    </row>
    <row r="36" spans="1:15" ht="14.5" x14ac:dyDescent="0.35">
      <c r="A36" s="164"/>
      <c r="B36" s="164"/>
      <c r="C36" s="164"/>
      <c r="D36" s="164"/>
      <c r="E36" s="164"/>
      <c r="F36" s="164"/>
      <c r="G36" s="164"/>
      <c r="H36" s="164"/>
      <c r="I36" s="164"/>
      <c r="J36" s="164"/>
      <c r="K36" s="164"/>
      <c r="L36" s="164"/>
      <c r="M36" s="164"/>
      <c r="N36" s="164"/>
      <c r="O36" s="164"/>
    </row>
    <row r="37" spans="1:15" ht="14.5" x14ac:dyDescent="0.35">
      <c r="A37" s="164"/>
      <c r="B37" s="164"/>
      <c r="C37" s="164"/>
      <c r="D37" s="164"/>
      <c r="E37" s="164"/>
      <c r="F37" s="164"/>
      <c r="G37" s="164"/>
      <c r="H37" s="164"/>
      <c r="I37" s="164"/>
      <c r="J37" s="164"/>
      <c r="K37" s="164"/>
      <c r="L37" s="164"/>
      <c r="M37" s="164"/>
      <c r="N37" s="164"/>
      <c r="O37" s="164"/>
    </row>
    <row r="38" spans="1:15" ht="14.5" x14ac:dyDescent="0.35">
      <c r="A38" s="164"/>
      <c r="B38" s="164"/>
      <c r="C38" s="164"/>
      <c r="D38" s="164"/>
      <c r="E38" s="164"/>
      <c r="F38" s="164"/>
      <c r="G38" s="164"/>
      <c r="H38" s="164"/>
      <c r="I38" s="164"/>
      <c r="J38" s="164"/>
      <c r="K38" s="164"/>
      <c r="L38" s="164"/>
      <c r="M38" s="164"/>
      <c r="N38" s="164"/>
      <c r="O38" s="164"/>
    </row>
    <row r="39" spans="1:15" ht="14.5" x14ac:dyDescent="0.35">
      <c r="A39" s="164"/>
      <c r="B39" s="164"/>
      <c r="C39" s="164"/>
      <c r="D39" s="164"/>
      <c r="E39" s="164"/>
      <c r="F39" s="164"/>
      <c r="G39" s="164"/>
      <c r="H39" s="164"/>
      <c r="I39" s="164"/>
      <c r="J39" s="164"/>
      <c r="K39" s="164"/>
      <c r="L39" s="164"/>
      <c r="M39" s="164"/>
      <c r="N39" s="164"/>
      <c r="O39" s="164"/>
    </row>
    <row r="40" spans="1:15" ht="14.5" x14ac:dyDescent="0.35">
      <c r="A40" s="164"/>
      <c r="B40" s="164"/>
      <c r="C40" s="164"/>
      <c r="D40" s="164"/>
      <c r="E40" s="164"/>
      <c r="F40" s="164"/>
      <c r="G40" s="164"/>
      <c r="H40" s="164"/>
      <c r="I40" s="164"/>
      <c r="J40" s="164"/>
      <c r="K40" s="164"/>
      <c r="L40" s="164"/>
      <c r="M40" s="164"/>
      <c r="N40" s="164"/>
      <c r="O40" s="164"/>
    </row>
    <row r="41" spans="1:15" ht="14.5" x14ac:dyDescent="0.35">
      <c r="A41" s="164"/>
      <c r="B41" s="164"/>
      <c r="C41" s="164"/>
      <c r="D41" s="164"/>
      <c r="E41" s="164"/>
      <c r="F41" s="164"/>
      <c r="G41" s="164"/>
      <c r="H41" s="164"/>
      <c r="I41" s="164"/>
      <c r="J41" s="164"/>
      <c r="K41" s="164"/>
      <c r="L41" s="164"/>
      <c r="M41" s="164"/>
      <c r="N41" s="164"/>
      <c r="O41" s="164"/>
    </row>
    <row r="42" spans="1:15" ht="14.5" x14ac:dyDescent="0.35">
      <c r="A42" s="164"/>
      <c r="B42" s="164"/>
      <c r="C42" s="164"/>
      <c r="D42" s="164"/>
      <c r="E42" s="164"/>
      <c r="F42" s="164"/>
      <c r="G42" s="164"/>
      <c r="H42" s="164"/>
      <c r="I42" s="164"/>
      <c r="J42" s="164"/>
      <c r="K42" s="164"/>
      <c r="L42" s="164"/>
      <c r="M42" s="164"/>
      <c r="N42" s="164"/>
      <c r="O42" s="164"/>
    </row>
    <row r="43" spans="1:15" ht="14.5" x14ac:dyDescent="0.35">
      <c r="A43" s="164"/>
      <c r="B43" s="164"/>
      <c r="C43" s="164"/>
      <c r="D43" s="164"/>
      <c r="E43" s="164"/>
      <c r="F43" s="164"/>
      <c r="G43" s="164"/>
      <c r="H43" s="164"/>
      <c r="I43" s="164"/>
      <c r="J43" s="164"/>
      <c r="K43" s="164"/>
      <c r="L43" s="164"/>
      <c r="M43" s="164"/>
      <c r="N43" s="164"/>
      <c r="O43" s="164"/>
    </row>
    <row r="44" spans="1:15" ht="14.5" x14ac:dyDescent="0.35">
      <c r="A44" s="164"/>
      <c r="B44" s="164"/>
      <c r="C44" s="164"/>
      <c r="D44" s="164"/>
      <c r="E44" s="164"/>
      <c r="F44" s="164"/>
      <c r="G44" s="164"/>
      <c r="H44" s="164"/>
      <c r="I44" s="164"/>
      <c r="J44" s="164"/>
      <c r="K44" s="164"/>
      <c r="L44" s="164"/>
      <c r="M44" s="164"/>
      <c r="N44" s="164"/>
      <c r="O44" s="164"/>
    </row>
    <row r="45" spans="1:15" ht="14.5" x14ac:dyDescent="0.35">
      <c r="A45" s="164"/>
      <c r="B45" s="164"/>
      <c r="C45" s="164"/>
      <c r="D45" s="164"/>
      <c r="E45" s="164"/>
      <c r="F45" s="164"/>
      <c r="G45" s="164"/>
      <c r="H45" s="164"/>
      <c r="I45" s="164"/>
      <c r="J45" s="164"/>
      <c r="K45" s="164"/>
      <c r="L45" s="164"/>
      <c r="M45" s="164"/>
      <c r="N45" s="164"/>
      <c r="O45" s="164"/>
    </row>
    <row r="46" spans="1:15" ht="14.5" x14ac:dyDescent="0.35">
      <c r="A46" s="164"/>
      <c r="B46" s="164"/>
      <c r="C46" s="164"/>
      <c r="D46" s="164"/>
      <c r="E46" s="164"/>
      <c r="F46" s="164"/>
      <c r="G46" s="164"/>
      <c r="H46" s="164"/>
      <c r="I46" s="164"/>
      <c r="J46" s="164"/>
      <c r="K46" s="164"/>
      <c r="L46" s="164"/>
      <c r="M46" s="164"/>
      <c r="N46" s="164"/>
      <c r="O46" s="164"/>
    </row>
    <row r="47" spans="1:15" ht="14.5" x14ac:dyDescent="0.35">
      <c r="A47" s="164"/>
      <c r="B47" s="164"/>
      <c r="C47" s="164"/>
      <c r="D47" s="164"/>
      <c r="E47" s="164"/>
      <c r="F47" s="164"/>
      <c r="G47" s="164"/>
      <c r="H47" s="164"/>
      <c r="I47" s="164"/>
      <c r="J47" s="164"/>
      <c r="K47" s="164"/>
      <c r="L47" s="164"/>
      <c r="M47" s="164"/>
      <c r="N47" s="164"/>
      <c r="O47" s="164"/>
    </row>
    <row r="48" spans="1:15" ht="14.5" x14ac:dyDescent="0.35">
      <c r="A48" s="164"/>
      <c r="B48" s="164"/>
      <c r="C48" s="164"/>
      <c r="D48" s="164"/>
      <c r="E48" s="164"/>
      <c r="F48" s="164"/>
      <c r="G48" s="164"/>
      <c r="H48" s="164"/>
      <c r="I48" s="164"/>
      <c r="J48" s="164"/>
      <c r="K48" s="164"/>
      <c r="L48" s="164"/>
      <c r="M48" s="164"/>
      <c r="N48" s="164"/>
      <c r="O48" s="164"/>
    </row>
    <row r="49" spans="1:15" ht="14.5" x14ac:dyDescent="0.35">
      <c r="A49" s="164"/>
      <c r="B49" s="164"/>
      <c r="C49" s="164"/>
      <c r="D49" s="164"/>
      <c r="E49" s="164"/>
      <c r="F49" s="164"/>
      <c r="G49" s="164"/>
      <c r="H49" s="164"/>
      <c r="I49" s="164"/>
      <c r="J49" s="164"/>
      <c r="K49" s="164"/>
      <c r="L49" s="164"/>
      <c r="M49" s="164"/>
      <c r="N49" s="164"/>
      <c r="O49" s="164"/>
    </row>
    <row r="50" spans="1:15" ht="14.5" x14ac:dyDescent="0.35">
      <c r="A50" s="164"/>
      <c r="B50" s="164"/>
      <c r="C50" s="164"/>
      <c r="D50" s="164"/>
      <c r="E50" s="164"/>
      <c r="F50" s="164"/>
      <c r="G50" s="164"/>
      <c r="H50" s="164"/>
      <c r="I50" s="164"/>
      <c r="J50" s="164"/>
      <c r="K50" s="164"/>
      <c r="L50" s="164"/>
      <c r="M50" s="164"/>
      <c r="N50" s="164"/>
      <c r="O50" s="164"/>
    </row>
    <row r="51" spans="1:15" ht="14.5" x14ac:dyDescent="0.35">
      <c r="A51" s="164"/>
      <c r="B51" s="164"/>
      <c r="C51" s="164"/>
      <c r="D51" s="164"/>
      <c r="E51" s="164"/>
      <c r="F51" s="164"/>
      <c r="G51" s="164"/>
      <c r="H51" s="164"/>
      <c r="I51" s="164"/>
      <c r="J51" s="164"/>
      <c r="K51" s="164"/>
      <c r="L51" s="164"/>
      <c r="M51" s="164"/>
      <c r="N51" s="164"/>
      <c r="O51" s="164"/>
    </row>
    <row r="52" spans="1:15" ht="14.5" x14ac:dyDescent="0.35">
      <c r="A52" s="164"/>
      <c r="B52" s="164"/>
      <c r="C52" s="164"/>
      <c r="D52" s="164"/>
      <c r="E52" s="164"/>
      <c r="F52" s="164"/>
      <c r="G52" s="164"/>
      <c r="H52" s="164"/>
      <c r="I52" s="164"/>
      <c r="J52" s="164"/>
      <c r="K52" s="164"/>
      <c r="L52" s="164"/>
      <c r="M52" s="164"/>
      <c r="N52" s="164"/>
      <c r="O52" s="164"/>
    </row>
    <row r="53" spans="1:15" ht="14.5" x14ac:dyDescent="0.35">
      <c r="A53" s="164"/>
      <c r="B53" s="164"/>
      <c r="C53" s="164"/>
      <c r="D53" s="164"/>
      <c r="E53" s="164"/>
      <c r="F53" s="164"/>
      <c r="G53" s="164"/>
      <c r="H53" s="164"/>
      <c r="I53" s="164"/>
      <c r="J53" s="164"/>
      <c r="K53" s="164"/>
      <c r="L53" s="164"/>
      <c r="M53" s="164"/>
      <c r="N53" s="164"/>
      <c r="O53" s="164"/>
    </row>
    <row r="54" spans="1:15" ht="14.5" x14ac:dyDescent="0.35">
      <c r="A54" s="164"/>
      <c r="B54" s="164"/>
      <c r="C54" s="164"/>
      <c r="D54" s="164"/>
      <c r="E54" s="164"/>
      <c r="F54" s="164"/>
      <c r="G54" s="164"/>
      <c r="H54" s="164"/>
      <c r="I54" s="164"/>
      <c r="J54" s="164"/>
      <c r="K54" s="164"/>
      <c r="L54" s="164"/>
      <c r="M54" s="164"/>
      <c r="N54" s="164"/>
      <c r="O54" s="164"/>
    </row>
    <row r="55" spans="1:15" ht="14.5" x14ac:dyDescent="0.35">
      <c r="A55" s="164"/>
      <c r="B55" s="164"/>
      <c r="C55" s="164"/>
      <c r="D55" s="164"/>
      <c r="E55" s="164"/>
      <c r="F55" s="164"/>
      <c r="G55" s="164"/>
      <c r="H55" s="164"/>
      <c r="I55" s="164"/>
      <c r="J55" s="164"/>
      <c r="K55" s="164"/>
      <c r="L55" s="164"/>
      <c r="M55" s="164"/>
      <c r="N55" s="164"/>
      <c r="O55" s="164"/>
    </row>
    <row r="56" spans="1:15" ht="14.5" x14ac:dyDescent="0.35">
      <c r="A56" s="164"/>
      <c r="B56" s="164"/>
      <c r="C56" s="164"/>
      <c r="D56" s="164"/>
      <c r="E56" s="164"/>
      <c r="F56" s="164"/>
      <c r="G56" s="164"/>
      <c r="H56" s="164"/>
      <c r="I56" s="164"/>
      <c r="J56" s="164"/>
      <c r="K56" s="164"/>
      <c r="L56" s="164"/>
      <c r="M56" s="164"/>
      <c r="N56" s="164"/>
      <c r="O56" s="164"/>
    </row>
    <row r="57" spans="1:15" ht="14.5" x14ac:dyDescent="0.35">
      <c r="A57" s="164"/>
      <c r="B57" s="164"/>
      <c r="C57" s="164"/>
      <c r="D57" s="164"/>
      <c r="E57" s="164"/>
      <c r="F57" s="164"/>
      <c r="G57" s="164"/>
      <c r="H57" s="164"/>
      <c r="I57" s="164"/>
      <c r="J57" s="164"/>
      <c r="K57" s="164"/>
      <c r="L57" s="164"/>
      <c r="M57" s="164"/>
      <c r="N57" s="164"/>
      <c r="O57" s="164"/>
    </row>
    <row r="58" spans="1:15" ht="14.5" x14ac:dyDescent="0.35">
      <c r="A58" s="164"/>
      <c r="B58" s="164"/>
      <c r="C58" s="164"/>
      <c r="D58" s="164"/>
      <c r="E58" s="164"/>
      <c r="F58" s="164"/>
      <c r="G58" s="164"/>
      <c r="H58" s="164"/>
      <c r="I58" s="164"/>
      <c r="J58" s="164"/>
      <c r="K58" s="164"/>
      <c r="L58" s="164"/>
      <c r="M58" s="164"/>
      <c r="N58" s="164"/>
      <c r="O58" s="164"/>
    </row>
    <row r="59" spans="1:15" ht="14.5" x14ac:dyDescent="0.35">
      <c r="A59" s="164"/>
      <c r="B59" s="164"/>
      <c r="C59" s="164"/>
      <c r="D59" s="164"/>
      <c r="E59" s="164"/>
      <c r="F59" s="164"/>
      <c r="G59" s="164"/>
      <c r="H59" s="164"/>
      <c r="I59" s="164"/>
      <c r="J59" s="164"/>
      <c r="K59" s="164"/>
      <c r="L59" s="164"/>
      <c r="M59" s="164"/>
      <c r="N59" s="164"/>
      <c r="O59" s="164"/>
    </row>
    <row r="60" spans="1:15" ht="14.5" x14ac:dyDescent="0.35">
      <c r="A60" s="164"/>
      <c r="B60" s="164"/>
      <c r="C60" s="164"/>
      <c r="D60" s="164"/>
      <c r="E60" s="164"/>
      <c r="F60" s="164"/>
      <c r="G60" s="164"/>
      <c r="H60" s="164"/>
      <c r="I60" s="164"/>
      <c r="J60" s="164"/>
      <c r="K60" s="164"/>
      <c r="L60" s="164"/>
      <c r="M60" s="164"/>
      <c r="N60" s="164"/>
      <c r="O60" s="164"/>
    </row>
    <row r="61" spans="1:15" ht="14.5" x14ac:dyDescent="0.35">
      <c r="A61" s="164"/>
      <c r="B61" s="164"/>
      <c r="C61" s="164"/>
      <c r="D61" s="164"/>
      <c r="E61" s="164"/>
      <c r="F61" s="164"/>
      <c r="G61" s="164"/>
      <c r="H61" s="164"/>
      <c r="I61" s="164"/>
      <c r="J61" s="164"/>
      <c r="K61" s="164"/>
      <c r="L61" s="164"/>
      <c r="M61" s="164"/>
      <c r="N61" s="164"/>
      <c r="O61" s="164"/>
    </row>
    <row r="62" spans="1:15" ht="14.5" x14ac:dyDescent="0.35">
      <c r="A62" s="164"/>
      <c r="B62" s="164"/>
      <c r="C62" s="164"/>
      <c r="D62" s="164"/>
      <c r="E62" s="164"/>
      <c r="F62" s="164"/>
      <c r="G62" s="164"/>
      <c r="H62" s="164"/>
      <c r="I62" s="164"/>
      <c r="J62" s="164"/>
      <c r="K62" s="164"/>
      <c r="L62" s="164"/>
      <c r="M62" s="164"/>
      <c r="N62" s="164"/>
      <c r="O62" s="164"/>
    </row>
    <row r="63" spans="1:15" ht="14.5" x14ac:dyDescent="0.35">
      <c r="A63" s="164"/>
      <c r="B63" s="164"/>
      <c r="C63" s="164"/>
      <c r="D63" s="164"/>
      <c r="E63" s="164"/>
      <c r="F63" s="164"/>
      <c r="G63" s="164"/>
      <c r="H63" s="164"/>
      <c r="I63" s="164"/>
      <c r="J63" s="164"/>
      <c r="K63" s="164"/>
      <c r="L63" s="164"/>
      <c r="M63" s="164"/>
      <c r="N63" s="164"/>
      <c r="O63" s="164"/>
    </row>
    <row r="64" spans="1:15" ht="14.5" x14ac:dyDescent="0.35">
      <c r="A64" s="164"/>
      <c r="B64" s="164"/>
      <c r="C64" s="164"/>
      <c r="D64" s="164"/>
      <c r="E64" s="164"/>
      <c r="F64" s="164"/>
      <c r="G64" s="164"/>
      <c r="H64" s="164"/>
      <c r="I64" s="164"/>
      <c r="J64" s="164"/>
      <c r="K64" s="164"/>
      <c r="L64" s="164"/>
      <c r="M64" s="164"/>
      <c r="N64" s="164"/>
      <c r="O64" s="164"/>
    </row>
    <row r="65" spans="1:15" ht="14.5" x14ac:dyDescent="0.35">
      <c r="A65" s="164"/>
      <c r="B65" s="164"/>
      <c r="C65" s="164"/>
      <c r="D65" s="164"/>
      <c r="E65" s="164"/>
      <c r="F65" s="164"/>
      <c r="G65" s="164"/>
      <c r="H65" s="164"/>
      <c r="I65" s="164"/>
      <c r="J65" s="164"/>
      <c r="K65" s="164"/>
      <c r="L65" s="164"/>
      <c r="M65" s="164"/>
      <c r="N65" s="164"/>
      <c r="O65" s="164"/>
    </row>
    <row r="66" spans="1:15" ht="14.5" x14ac:dyDescent="0.35">
      <c r="A66" s="164"/>
      <c r="B66" s="164"/>
      <c r="C66" s="164"/>
      <c r="D66" s="164"/>
      <c r="E66" s="164"/>
      <c r="F66" s="164"/>
      <c r="G66" s="164"/>
      <c r="H66" s="164"/>
      <c r="I66" s="164"/>
      <c r="J66" s="164"/>
      <c r="K66" s="164"/>
      <c r="L66" s="164"/>
      <c r="M66" s="164"/>
      <c r="N66" s="164"/>
      <c r="O66" s="164"/>
    </row>
    <row r="67" spans="1:15" ht="14.5" x14ac:dyDescent="0.35">
      <c r="A67" s="164"/>
      <c r="B67" s="164"/>
      <c r="C67" s="164"/>
      <c r="D67" s="164"/>
      <c r="E67" s="164"/>
      <c r="F67" s="164"/>
      <c r="G67" s="164"/>
      <c r="H67" s="164"/>
      <c r="I67" s="164"/>
      <c r="J67" s="164"/>
      <c r="K67" s="164"/>
      <c r="L67" s="164"/>
      <c r="M67" s="164"/>
      <c r="N67" s="164"/>
      <c r="O67" s="164"/>
    </row>
    <row r="68" spans="1:15" ht="14.5" x14ac:dyDescent="0.35">
      <c r="A68" s="164"/>
      <c r="B68" s="164"/>
      <c r="C68" s="164"/>
      <c r="D68" s="164"/>
      <c r="E68" s="164"/>
      <c r="F68" s="164"/>
      <c r="G68" s="164"/>
      <c r="H68" s="164"/>
      <c r="I68" s="164"/>
      <c r="J68" s="164"/>
      <c r="K68" s="164"/>
      <c r="L68" s="164"/>
      <c r="M68" s="164"/>
      <c r="N68" s="164"/>
      <c r="O68" s="164"/>
    </row>
    <row r="69" spans="1:15" ht="14.5" x14ac:dyDescent="0.35">
      <c r="A69" s="164"/>
      <c r="B69" s="164"/>
      <c r="C69" s="164"/>
      <c r="D69" s="164"/>
      <c r="E69" s="164"/>
      <c r="F69" s="164"/>
      <c r="G69" s="164"/>
      <c r="H69" s="164"/>
      <c r="I69" s="164"/>
      <c r="J69" s="164"/>
      <c r="K69" s="164"/>
      <c r="L69" s="164"/>
      <c r="M69" s="164"/>
      <c r="N69" s="164"/>
      <c r="O69" s="164"/>
    </row>
    <row r="70" spans="1:15" ht="14.5" x14ac:dyDescent="0.35">
      <c r="A70" s="164"/>
      <c r="B70" s="164"/>
      <c r="C70" s="164"/>
      <c r="D70" s="164"/>
      <c r="E70" s="164"/>
      <c r="F70" s="164"/>
      <c r="G70" s="164"/>
      <c r="H70" s="164"/>
      <c r="I70" s="164"/>
      <c r="J70" s="164"/>
      <c r="K70" s="164"/>
      <c r="L70" s="164"/>
      <c r="M70" s="164"/>
      <c r="N70" s="164"/>
      <c r="O70" s="164"/>
    </row>
    <row r="71" spans="1:15" ht="14.5" x14ac:dyDescent="0.35">
      <c r="A71" s="164"/>
      <c r="B71" s="164"/>
      <c r="C71" s="164"/>
      <c r="D71" s="164"/>
      <c r="E71" s="164"/>
      <c r="F71" s="164"/>
      <c r="G71" s="164"/>
      <c r="H71" s="164"/>
      <c r="I71" s="164"/>
      <c r="J71" s="164"/>
      <c r="K71" s="164"/>
      <c r="L71" s="164"/>
      <c r="M71" s="164"/>
      <c r="N71" s="164"/>
      <c r="O71" s="164"/>
    </row>
    <row r="72" spans="1:15" ht="14.5" x14ac:dyDescent="0.35">
      <c r="A72" s="164"/>
      <c r="B72" s="164"/>
      <c r="C72" s="164"/>
      <c r="D72" s="164"/>
      <c r="E72" s="164"/>
      <c r="F72" s="164"/>
      <c r="G72" s="164"/>
      <c r="H72" s="164"/>
      <c r="I72" s="164"/>
      <c r="J72" s="164"/>
      <c r="K72" s="164"/>
      <c r="L72" s="164"/>
      <c r="M72" s="164"/>
      <c r="N72" s="164"/>
      <c r="O72" s="164"/>
    </row>
    <row r="73" spans="1:15" ht="14.5" x14ac:dyDescent="0.35">
      <c r="A73" s="164"/>
      <c r="B73" s="164"/>
      <c r="C73" s="164"/>
      <c r="D73" s="164"/>
      <c r="E73" s="164"/>
      <c r="F73" s="164"/>
      <c r="G73" s="164"/>
      <c r="H73" s="164"/>
      <c r="I73" s="164"/>
      <c r="J73" s="164"/>
      <c r="K73" s="164"/>
      <c r="L73" s="164"/>
      <c r="M73" s="164"/>
      <c r="N73" s="164"/>
      <c r="O73" s="164"/>
    </row>
    <row r="74" spans="1:15" ht="14.5" x14ac:dyDescent="0.35">
      <c r="A74" s="164"/>
      <c r="B74" s="164"/>
      <c r="C74" s="164"/>
      <c r="D74" s="164"/>
      <c r="E74" s="164"/>
      <c r="F74" s="164"/>
      <c r="G74" s="164"/>
      <c r="H74" s="164"/>
      <c r="I74" s="164"/>
      <c r="J74" s="164"/>
      <c r="K74" s="164"/>
      <c r="L74" s="164"/>
      <c r="M74" s="164"/>
      <c r="N74" s="164"/>
      <c r="O74" s="164"/>
    </row>
    <row r="75" spans="1:15" ht="14.5" x14ac:dyDescent="0.35">
      <c r="A75" s="164"/>
      <c r="B75" s="164"/>
      <c r="C75" s="164"/>
      <c r="D75" s="164"/>
      <c r="E75" s="164"/>
      <c r="F75" s="164"/>
      <c r="G75" s="164"/>
      <c r="H75" s="164"/>
      <c r="I75" s="164"/>
      <c r="J75" s="164"/>
      <c r="K75" s="164"/>
      <c r="L75" s="164"/>
      <c r="M75" s="164"/>
      <c r="N75" s="164"/>
      <c r="O75" s="164"/>
    </row>
    <row r="76" spans="1:15" ht="14.5" x14ac:dyDescent="0.35">
      <c r="A76" s="164"/>
      <c r="B76" s="164"/>
      <c r="C76" s="164"/>
      <c r="D76" s="164"/>
      <c r="E76" s="164"/>
      <c r="F76" s="164"/>
      <c r="G76" s="164"/>
      <c r="H76" s="164"/>
      <c r="I76" s="164"/>
      <c r="J76" s="164"/>
      <c r="K76" s="164"/>
      <c r="L76" s="164"/>
      <c r="M76" s="164"/>
      <c r="N76" s="164"/>
      <c r="O76" s="164"/>
    </row>
    <row r="77" spans="1:15" ht="14.5" x14ac:dyDescent="0.35">
      <c r="A77" s="164"/>
      <c r="B77" s="164"/>
      <c r="C77" s="164"/>
      <c r="D77" s="164"/>
      <c r="E77" s="164"/>
      <c r="F77" s="164"/>
      <c r="G77" s="164"/>
      <c r="H77" s="164"/>
      <c r="I77" s="164"/>
      <c r="J77" s="164"/>
      <c r="K77" s="164"/>
      <c r="L77" s="164"/>
      <c r="M77" s="164"/>
      <c r="N77" s="164"/>
      <c r="O77" s="164"/>
    </row>
    <row r="78" spans="1:15" ht="14.5" x14ac:dyDescent="0.35">
      <c r="A78" s="164"/>
      <c r="B78" s="164"/>
      <c r="C78" s="164"/>
      <c r="D78" s="164"/>
      <c r="E78" s="164"/>
      <c r="F78" s="164"/>
      <c r="G78" s="164"/>
      <c r="H78" s="164"/>
      <c r="I78" s="164"/>
      <c r="J78" s="164"/>
      <c r="K78" s="164"/>
      <c r="L78" s="164"/>
      <c r="M78" s="164"/>
      <c r="N78" s="164"/>
      <c r="O78" s="164"/>
    </row>
    <row r="79" spans="1:15" ht="14.5" x14ac:dyDescent="0.35">
      <c r="A79" s="164"/>
      <c r="B79" s="164"/>
      <c r="C79" s="164"/>
      <c r="D79" s="164"/>
      <c r="E79" s="164"/>
      <c r="F79" s="164"/>
      <c r="G79" s="164"/>
      <c r="H79" s="164"/>
      <c r="I79" s="164"/>
      <c r="J79" s="164"/>
      <c r="K79" s="164"/>
      <c r="L79" s="164"/>
      <c r="M79" s="164"/>
      <c r="N79" s="164"/>
      <c r="O79" s="164"/>
    </row>
    <row r="80" spans="1:15" ht="14.5" x14ac:dyDescent="0.35">
      <c r="A80" s="164"/>
      <c r="B80" s="164"/>
      <c r="C80" s="164"/>
      <c r="D80" s="164"/>
      <c r="E80" s="164"/>
      <c r="F80" s="164"/>
      <c r="G80" s="164"/>
      <c r="H80" s="164"/>
      <c r="I80" s="164"/>
      <c r="J80" s="164"/>
      <c r="K80" s="164"/>
      <c r="L80" s="164"/>
      <c r="M80" s="164"/>
      <c r="N80" s="164"/>
      <c r="O80" s="164"/>
    </row>
    <row r="81" spans="1:15" ht="14.5" x14ac:dyDescent="0.35">
      <c r="A81" s="164"/>
      <c r="B81" s="164"/>
      <c r="C81" s="164"/>
      <c r="D81" s="164"/>
      <c r="E81" s="164"/>
      <c r="F81" s="164"/>
      <c r="G81" s="164"/>
      <c r="H81" s="164"/>
      <c r="I81" s="164"/>
      <c r="J81" s="164"/>
      <c r="K81" s="164"/>
      <c r="L81" s="164"/>
      <c r="M81" s="164"/>
      <c r="N81" s="164"/>
      <c r="O81" s="164"/>
    </row>
    <row r="82" spans="1:15" ht="14.5" x14ac:dyDescent="0.35">
      <c r="A82" s="164"/>
      <c r="B82" s="164"/>
      <c r="C82" s="164"/>
      <c r="D82" s="164"/>
      <c r="E82" s="164"/>
      <c r="F82" s="164"/>
      <c r="G82" s="164"/>
      <c r="H82" s="164"/>
      <c r="I82" s="164"/>
      <c r="J82" s="164"/>
      <c r="K82" s="164"/>
      <c r="L82" s="164"/>
      <c r="M82" s="164"/>
      <c r="N82" s="164"/>
      <c r="O82" s="164"/>
    </row>
    <row r="83" spans="1:15" ht="14.5" x14ac:dyDescent="0.35">
      <c r="A83" s="164"/>
      <c r="B83" s="164"/>
      <c r="C83" s="164"/>
      <c r="D83" s="164"/>
      <c r="E83" s="164"/>
      <c r="F83" s="164"/>
      <c r="G83" s="164"/>
      <c r="H83" s="164"/>
      <c r="I83" s="164"/>
      <c r="J83" s="164"/>
      <c r="K83" s="164"/>
      <c r="L83" s="164"/>
      <c r="M83" s="164"/>
      <c r="N83" s="164"/>
      <c r="O83" s="164"/>
    </row>
    <row r="84" spans="1:15" ht="14.5" x14ac:dyDescent="0.35">
      <c r="A84" s="164"/>
      <c r="B84" s="164"/>
      <c r="C84" s="164"/>
      <c r="D84" s="164"/>
      <c r="E84" s="164"/>
      <c r="F84" s="164"/>
      <c r="G84" s="164"/>
      <c r="H84" s="164"/>
      <c r="I84" s="164"/>
      <c r="J84" s="164"/>
      <c r="K84" s="164"/>
      <c r="L84" s="164"/>
      <c r="M84" s="164"/>
      <c r="N84" s="164"/>
      <c r="O84" s="164"/>
    </row>
    <row r="85" spans="1:15" ht="14.5" x14ac:dyDescent="0.35">
      <c r="A85" s="164"/>
      <c r="B85" s="164"/>
      <c r="C85" s="164"/>
      <c r="D85" s="164"/>
      <c r="E85" s="164"/>
      <c r="F85" s="164"/>
      <c r="G85" s="164"/>
      <c r="H85" s="164"/>
      <c r="I85" s="164"/>
      <c r="J85" s="164"/>
      <c r="K85" s="164"/>
      <c r="L85" s="164"/>
      <c r="M85" s="164"/>
      <c r="N85" s="164"/>
      <c r="O85" s="164"/>
    </row>
    <row r="86" spans="1:15" ht="14.5" x14ac:dyDescent="0.35">
      <c r="A86" s="164"/>
      <c r="B86" s="164"/>
      <c r="C86" s="164"/>
      <c r="D86" s="164"/>
      <c r="E86" s="164"/>
      <c r="F86" s="164"/>
      <c r="G86" s="164"/>
      <c r="H86" s="164"/>
      <c r="I86" s="164"/>
      <c r="J86" s="164"/>
      <c r="K86" s="164"/>
      <c r="L86" s="164"/>
      <c r="M86" s="164"/>
      <c r="N86" s="164"/>
      <c r="O86" s="164"/>
    </row>
    <row r="87" spans="1:15" ht="14.5" x14ac:dyDescent="0.35">
      <c r="A87" s="164"/>
      <c r="B87" s="164"/>
      <c r="C87" s="164"/>
      <c r="D87" s="164"/>
      <c r="E87" s="164"/>
      <c r="F87" s="164"/>
      <c r="G87" s="164"/>
      <c r="H87" s="164"/>
      <c r="I87" s="164"/>
      <c r="J87" s="164"/>
      <c r="K87" s="164"/>
      <c r="L87" s="164"/>
      <c r="M87" s="164"/>
      <c r="N87" s="164"/>
      <c r="O87" s="164"/>
    </row>
    <row r="88" spans="1:15" ht="14.5" x14ac:dyDescent="0.35">
      <c r="A88" s="164"/>
      <c r="B88" s="164"/>
      <c r="C88" s="164"/>
      <c r="D88" s="164"/>
      <c r="E88" s="164"/>
      <c r="F88" s="164"/>
      <c r="G88" s="164"/>
      <c r="H88" s="164"/>
      <c r="I88" s="164"/>
      <c r="J88" s="164"/>
      <c r="K88" s="164"/>
      <c r="L88" s="164"/>
      <c r="M88" s="164"/>
      <c r="N88" s="164"/>
      <c r="O88" s="164"/>
    </row>
    <row r="89" spans="1:15" ht="14.5" x14ac:dyDescent="0.35">
      <c r="A89" s="164"/>
      <c r="B89" s="164"/>
      <c r="C89" s="164"/>
      <c r="D89" s="164"/>
      <c r="E89" s="164"/>
      <c r="F89" s="164"/>
      <c r="G89" s="164"/>
      <c r="H89" s="164"/>
      <c r="I89" s="164"/>
      <c r="J89" s="164"/>
      <c r="K89" s="164"/>
      <c r="L89" s="164"/>
      <c r="M89" s="164"/>
      <c r="N89" s="164"/>
      <c r="O89" s="164"/>
    </row>
    <row r="90" spans="1:15" ht="14.5" x14ac:dyDescent="0.35">
      <c r="A90" s="164"/>
      <c r="B90" s="164"/>
      <c r="C90" s="164"/>
      <c r="D90" s="164"/>
      <c r="E90" s="164"/>
      <c r="F90" s="164"/>
      <c r="G90" s="164"/>
      <c r="H90" s="164"/>
      <c r="I90" s="164"/>
      <c r="J90" s="164"/>
      <c r="K90" s="164"/>
      <c r="L90" s="164"/>
      <c r="M90" s="164"/>
      <c r="N90" s="164"/>
      <c r="O90" s="164"/>
    </row>
    <row r="91" spans="1:15" ht="14.5" x14ac:dyDescent="0.35">
      <c r="A91" s="164"/>
      <c r="B91" s="164"/>
      <c r="C91" s="164"/>
      <c r="D91" s="164"/>
      <c r="E91" s="164"/>
      <c r="F91" s="164"/>
      <c r="G91" s="164"/>
      <c r="H91" s="164"/>
      <c r="I91" s="164"/>
      <c r="J91" s="164"/>
      <c r="K91" s="164"/>
      <c r="L91" s="164"/>
      <c r="M91" s="164"/>
      <c r="N91" s="164"/>
      <c r="O91" s="164"/>
    </row>
    <row r="92" spans="1:15" ht="14.5" x14ac:dyDescent="0.35">
      <c r="A92" s="164"/>
      <c r="B92" s="164"/>
      <c r="C92" s="164"/>
      <c r="D92" s="164"/>
      <c r="E92" s="164"/>
      <c r="F92" s="164"/>
      <c r="G92" s="164"/>
      <c r="H92" s="164"/>
      <c r="I92" s="164"/>
      <c r="J92" s="164"/>
      <c r="K92" s="164"/>
      <c r="L92" s="164"/>
      <c r="M92" s="164"/>
      <c r="N92" s="164"/>
      <c r="O92" s="164"/>
    </row>
    <row r="93" spans="1:15" ht="14.5" x14ac:dyDescent="0.35">
      <c r="A93" s="164"/>
      <c r="B93" s="164"/>
      <c r="C93" s="164"/>
      <c r="D93" s="164"/>
      <c r="E93" s="164"/>
      <c r="F93" s="164"/>
      <c r="G93" s="164"/>
      <c r="H93" s="164"/>
      <c r="I93" s="164"/>
      <c r="J93" s="164"/>
      <c r="K93" s="164"/>
      <c r="L93" s="164"/>
      <c r="M93" s="164"/>
      <c r="N93" s="164"/>
      <c r="O93" s="164"/>
    </row>
    <row r="94" spans="1:15" ht="14.5" x14ac:dyDescent="0.35">
      <c r="A94" s="164"/>
      <c r="B94" s="164"/>
      <c r="C94" s="164"/>
      <c r="D94" s="164"/>
      <c r="E94" s="164"/>
      <c r="F94" s="164"/>
      <c r="G94" s="164"/>
      <c r="H94" s="164"/>
      <c r="I94" s="164"/>
      <c r="J94" s="164"/>
      <c r="K94" s="164"/>
      <c r="L94" s="164"/>
      <c r="M94" s="164"/>
      <c r="N94" s="164"/>
      <c r="O94" s="164"/>
    </row>
    <row r="95" spans="1:15" ht="14.5" x14ac:dyDescent="0.35">
      <c r="A95" s="164"/>
      <c r="B95" s="164"/>
      <c r="C95" s="164"/>
      <c r="D95" s="164"/>
      <c r="E95" s="164"/>
      <c r="F95" s="164"/>
      <c r="G95" s="164"/>
      <c r="H95" s="164"/>
      <c r="I95" s="164"/>
      <c r="J95" s="164"/>
      <c r="K95" s="164"/>
      <c r="L95" s="164"/>
      <c r="M95" s="164"/>
      <c r="N95" s="164"/>
      <c r="O95" s="164"/>
    </row>
    <row r="96" spans="1:15" ht="14.5" x14ac:dyDescent="0.35">
      <c r="A96" s="164"/>
      <c r="B96" s="164"/>
      <c r="C96" s="164"/>
      <c r="D96" s="164"/>
      <c r="E96" s="164"/>
      <c r="F96" s="164"/>
      <c r="G96" s="164"/>
      <c r="H96" s="164"/>
      <c r="I96" s="164"/>
      <c r="J96" s="164"/>
      <c r="K96" s="164"/>
      <c r="L96" s="164"/>
      <c r="M96" s="164"/>
      <c r="N96" s="164"/>
      <c r="O96" s="164"/>
    </row>
    <row r="97" spans="1:15" ht="14.5" x14ac:dyDescent="0.35">
      <c r="A97" s="164"/>
      <c r="B97" s="164"/>
      <c r="C97" s="164"/>
      <c r="D97" s="164"/>
      <c r="E97" s="164"/>
      <c r="F97" s="164"/>
      <c r="G97" s="164"/>
      <c r="H97" s="164"/>
      <c r="I97" s="164"/>
      <c r="J97" s="164"/>
      <c r="K97" s="164"/>
      <c r="L97" s="164"/>
      <c r="M97" s="164"/>
      <c r="N97" s="164"/>
      <c r="O97" s="164"/>
    </row>
    <row r="98" spans="1:15" ht="14.5" x14ac:dyDescent="0.35">
      <c r="A98" s="164"/>
      <c r="B98" s="164"/>
      <c r="C98" s="164"/>
      <c r="D98" s="164"/>
      <c r="E98" s="164"/>
      <c r="F98" s="164"/>
      <c r="G98" s="164"/>
      <c r="H98" s="164"/>
      <c r="I98" s="164"/>
      <c r="J98" s="164"/>
      <c r="K98" s="164"/>
      <c r="L98" s="164"/>
      <c r="M98" s="164"/>
      <c r="N98" s="164"/>
      <c r="O98" s="164"/>
    </row>
    <row r="99" spans="1:15" ht="14.5" x14ac:dyDescent="0.35">
      <c r="A99" s="164"/>
      <c r="B99" s="164"/>
      <c r="C99" s="164"/>
      <c r="D99" s="164"/>
      <c r="E99" s="164"/>
      <c r="F99" s="164"/>
      <c r="G99" s="164"/>
      <c r="H99" s="164"/>
      <c r="I99" s="164"/>
      <c r="J99" s="164"/>
      <c r="K99" s="164"/>
      <c r="L99" s="164"/>
      <c r="M99" s="164"/>
      <c r="N99" s="164"/>
      <c r="O99" s="164"/>
    </row>
    <row r="100" spans="1:15" ht="14.5" x14ac:dyDescent="0.35">
      <c r="A100" s="164"/>
      <c r="B100" s="164"/>
      <c r="C100" s="164"/>
      <c r="D100" s="164"/>
      <c r="E100" s="164"/>
      <c r="F100" s="164"/>
      <c r="G100" s="164"/>
      <c r="H100" s="164"/>
      <c r="I100" s="164"/>
      <c r="J100" s="164"/>
      <c r="K100" s="164"/>
      <c r="L100" s="164"/>
      <c r="M100" s="164"/>
      <c r="N100" s="164"/>
      <c r="O100" s="164"/>
    </row>
    <row r="101" spans="1:15" ht="14.5" x14ac:dyDescent="0.35">
      <c r="A101" s="164"/>
      <c r="B101" s="164"/>
      <c r="C101" s="164"/>
      <c r="D101" s="164"/>
      <c r="E101" s="164"/>
      <c r="F101" s="164"/>
      <c r="G101" s="164"/>
      <c r="H101" s="164"/>
      <c r="I101" s="164"/>
      <c r="J101" s="164"/>
      <c r="K101" s="164"/>
      <c r="L101" s="164"/>
      <c r="M101" s="164"/>
      <c r="N101" s="164"/>
      <c r="O101" s="164"/>
    </row>
    <row r="102" spans="1:15" ht="14.5" x14ac:dyDescent="0.35">
      <c r="A102" s="164"/>
      <c r="B102" s="164"/>
      <c r="C102" s="164"/>
      <c r="D102" s="164"/>
      <c r="E102" s="164"/>
      <c r="F102" s="164"/>
      <c r="G102" s="164"/>
      <c r="H102" s="164"/>
      <c r="I102" s="164"/>
      <c r="J102" s="164"/>
      <c r="K102" s="164"/>
      <c r="L102" s="164"/>
      <c r="M102" s="164"/>
      <c r="N102" s="164"/>
      <c r="O102" s="164"/>
    </row>
    <row r="103" spans="1:15" ht="14.5" x14ac:dyDescent="0.35">
      <c r="A103" s="164"/>
      <c r="B103" s="164"/>
      <c r="C103" s="164"/>
      <c r="D103" s="164"/>
      <c r="E103" s="164"/>
      <c r="F103" s="164"/>
      <c r="G103" s="164"/>
      <c r="H103" s="164"/>
      <c r="I103" s="164"/>
      <c r="J103" s="164"/>
      <c r="K103" s="164"/>
      <c r="L103" s="164"/>
      <c r="M103" s="164"/>
      <c r="N103" s="164"/>
      <c r="O103" s="164"/>
    </row>
    <row r="104" spans="1:15" ht="14.5" x14ac:dyDescent="0.35">
      <c r="A104" s="164"/>
      <c r="B104" s="164"/>
      <c r="C104" s="164"/>
      <c r="D104" s="164"/>
      <c r="E104" s="164"/>
      <c r="F104" s="164"/>
      <c r="G104" s="164"/>
      <c r="H104" s="164"/>
      <c r="I104" s="164"/>
      <c r="J104" s="164"/>
      <c r="K104" s="164"/>
      <c r="L104" s="164"/>
      <c r="M104" s="164"/>
      <c r="N104" s="164"/>
      <c r="O104" s="164"/>
    </row>
    <row r="105" spans="1:15" ht="14.5" x14ac:dyDescent="0.35">
      <c r="A105" s="164"/>
      <c r="B105" s="164"/>
      <c r="C105" s="164"/>
      <c r="D105" s="164"/>
      <c r="E105" s="164"/>
      <c r="F105" s="164"/>
      <c r="G105" s="164"/>
      <c r="H105" s="164"/>
      <c r="I105" s="164"/>
      <c r="J105" s="164"/>
      <c r="K105" s="164"/>
      <c r="L105" s="164"/>
      <c r="M105" s="164"/>
      <c r="N105" s="164"/>
      <c r="O105" s="164"/>
    </row>
    <row r="106" spans="1:15" ht="14.5" x14ac:dyDescent="0.35">
      <c r="A106" s="164"/>
      <c r="B106" s="164"/>
      <c r="C106" s="164"/>
      <c r="D106" s="164"/>
      <c r="E106" s="164"/>
      <c r="F106" s="164"/>
      <c r="G106" s="164"/>
      <c r="H106" s="164"/>
      <c r="I106" s="164"/>
      <c r="J106" s="164"/>
      <c r="K106" s="164"/>
      <c r="L106" s="164"/>
      <c r="M106" s="164"/>
      <c r="N106" s="164"/>
      <c r="O106" s="164"/>
    </row>
    <row r="107" spans="1:15" ht="14.5" x14ac:dyDescent="0.35">
      <c r="A107" s="164"/>
      <c r="B107" s="164"/>
      <c r="C107" s="164"/>
      <c r="D107" s="164"/>
      <c r="E107" s="164"/>
      <c r="F107" s="164"/>
      <c r="G107" s="164"/>
      <c r="H107" s="164"/>
      <c r="I107" s="164"/>
      <c r="J107" s="164"/>
      <c r="K107" s="164"/>
      <c r="L107" s="164"/>
      <c r="M107" s="164"/>
      <c r="N107" s="164"/>
      <c r="O107" s="164"/>
    </row>
    <row r="108" spans="1:15" ht="14.5" x14ac:dyDescent="0.35">
      <c r="A108" s="164"/>
      <c r="B108" s="164"/>
      <c r="C108" s="164"/>
      <c r="D108" s="164"/>
      <c r="E108" s="164"/>
      <c r="F108" s="164"/>
      <c r="G108" s="164"/>
      <c r="H108" s="164"/>
      <c r="I108" s="164"/>
      <c r="J108" s="164"/>
      <c r="K108" s="164"/>
      <c r="L108" s="164"/>
      <c r="M108" s="164"/>
      <c r="N108" s="164"/>
      <c r="O108" s="164"/>
    </row>
    <row r="109" spans="1:15" ht="14.5" x14ac:dyDescent="0.35">
      <c r="A109" s="164"/>
      <c r="B109" s="164"/>
      <c r="C109" s="164"/>
      <c r="D109" s="164"/>
      <c r="E109" s="164"/>
      <c r="F109" s="164"/>
      <c r="G109" s="164"/>
      <c r="H109" s="164"/>
      <c r="I109" s="164"/>
      <c r="J109" s="164"/>
      <c r="K109" s="164"/>
      <c r="L109" s="164"/>
      <c r="M109" s="164"/>
      <c r="N109" s="164"/>
      <c r="O109" s="164"/>
    </row>
    <row r="110" spans="1:15" ht="14.5" x14ac:dyDescent="0.35">
      <c r="A110" s="164"/>
      <c r="B110" s="164"/>
      <c r="C110" s="164"/>
      <c r="D110" s="164"/>
      <c r="E110" s="164"/>
      <c r="F110" s="164"/>
      <c r="G110" s="164"/>
      <c r="H110" s="164"/>
      <c r="I110" s="164"/>
      <c r="J110" s="164"/>
      <c r="K110" s="164"/>
      <c r="L110" s="164"/>
      <c r="M110" s="164"/>
      <c r="N110" s="164"/>
      <c r="O110" s="164"/>
    </row>
    <row r="111" spans="1:15" ht="14.5" x14ac:dyDescent="0.35">
      <c r="A111" s="164"/>
      <c r="B111" s="164"/>
      <c r="C111" s="164"/>
      <c r="D111" s="164"/>
      <c r="E111" s="164"/>
      <c r="F111" s="164"/>
      <c r="G111" s="164"/>
      <c r="H111" s="164"/>
      <c r="I111" s="164"/>
      <c r="J111" s="164"/>
      <c r="K111" s="164"/>
      <c r="L111" s="164"/>
      <c r="M111" s="164"/>
      <c r="N111" s="164"/>
      <c r="O111" s="164"/>
    </row>
    <row r="112" spans="1:15" ht="14.5" x14ac:dyDescent="0.35">
      <c r="A112" s="164"/>
      <c r="B112" s="164"/>
      <c r="C112" s="164"/>
      <c r="D112" s="164"/>
      <c r="E112" s="164"/>
      <c r="F112" s="164"/>
      <c r="G112" s="164"/>
      <c r="H112" s="164"/>
      <c r="I112" s="164"/>
      <c r="J112" s="164"/>
      <c r="K112" s="164"/>
      <c r="L112" s="164"/>
      <c r="M112" s="164"/>
      <c r="N112" s="164"/>
      <c r="O112" s="164"/>
    </row>
    <row r="113" spans="1:15" ht="14.5" x14ac:dyDescent="0.35">
      <c r="A113" s="164"/>
      <c r="B113" s="164"/>
      <c r="C113" s="164"/>
      <c r="D113" s="164"/>
      <c r="E113" s="164"/>
      <c r="F113" s="164"/>
      <c r="G113" s="164"/>
      <c r="H113" s="164"/>
      <c r="I113" s="164"/>
      <c r="J113" s="164"/>
      <c r="K113" s="164"/>
      <c r="L113" s="164"/>
      <c r="M113" s="164"/>
      <c r="N113" s="164"/>
      <c r="O113" s="164"/>
    </row>
    <row r="114" spans="1:15" ht="14.5" x14ac:dyDescent="0.35">
      <c r="A114" s="164"/>
      <c r="B114" s="164"/>
      <c r="C114" s="164"/>
      <c r="D114" s="164"/>
      <c r="E114" s="164"/>
      <c r="F114" s="164"/>
      <c r="G114" s="164"/>
      <c r="H114" s="164"/>
      <c r="I114" s="164"/>
      <c r="J114" s="164"/>
      <c r="K114" s="164"/>
      <c r="L114" s="164"/>
      <c r="M114" s="164"/>
      <c r="N114" s="164"/>
      <c r="O114" s="164"/>
    </row>
    <row r="115" spans="1:15" ht="14.5" x14ac:dyDescent="0.35">
      <c r="A115" s="164"/>
      <c r="B115" s="164"/>
      <c r="C115" s="164"/>
      <c r="D115" s="164"/>
      <c r="E115" s="164"/>
      <c r="F115" s="164"/>
      <c r="G115" s="164"/>
      <c r="H115" s="164"/>
      <c r="I115" s="164"/>
      <c r="J115" s="164"/>
      <c r="K115" s="164"/>
      <c r="L115" s="164"/>
      <c r="M115" s="164"/>
      <c r="N115" s="164"/>
      <c r="O115" s="164"/>
    </row>
    <row r="116" spans="1:15" ht="14.5" x14ac:dyDescent="0.35">
      <c r="A116" s="164"/>
      <c r="B116" s="164"/>
      <c r="C116" s="164"/>
      <c r="D116" s="164"/>
      <c r="E116" s="164"/>
      <c r="F116" s="164"/>
      <c r="G116" s="164"/>
      <c r="H116" s="164"/>
      <c r="I116" s="164"/>
      <c r="J116" s="164"/>
      <c r="K116" s="164"/>
      <c r="L116" s="164"/>
      <c r="M116" s="164"/>
      <c r="N116" s="164"/>
      <c r="O116" s="164"/>
    </row>
    <row r="117" spans="1:15" ht="14.5" x14ac:dyDescent="0.35">
      <c r="A117" s="164"/>
      <c r="B117" s="164"/>
      <c r="C117" s="164"/>
      <c r="D117" s="164"/>
      <c r="E117" s="164"/>
      <c r="F117" s="164"/>
      <c r="G117" s="164"/>
      <c r="H117" s="164"/>
      <c r="I117" s="164"/>
      <c r="J117" s="164"/>
      <c r="K117" s="164"/>
      <c r="L117" s="164"/>
      <c r="M117" s="164"/>
      <c r="N117" s="164"/>
      <c r="O117" s="164"/>
    </row>
    <row r="118" spans="1:15" ht="14.5" x14ac:dyDescent="0.35">
      <c r="A118" s="164"/>
      <c r="B118" s="164"/>
      <c r="C118" s="164"/>
      <c r="D118" s="164"/>
      <c r="E118" s="164"/>
      <c r="F118" s="164"/>
      <c r="G118" s="164"/>
      <c r="H118" s="164"/>
      <c r="I118" s="164"/>
      <c r="J118" s="164"/>
      <c r="K118" s="164"/>
      <c r="L118" s="164"/>
      <c r="M118" s="164"/>
      <c r="N118" s="164"/>
      <c r="O118" s="164"/>
    </row>
    <row r="119" spans="1:15" ht="14.5" x14ac:dyDescent="0.35">
      <c r="A119" s="164"/>
      <c r="B119" s="164"/>
      <c r="C119" s="164"/>
      <c r="D119" s="164"/>
      <c r="E119" s="164"/>
      <c r="F119" s="164"/>
      <c r="G119" s="164"/>
      <c r="H119" s="164"/>
      <c r="I119" s="164"/>
      <c r="J119" s="164"/>
      <c r="K119" s="164"/>
      <c r="L119" s="164"/>
      <c r="M119" s="164"/>
      <c r="N119" s="164"/>
      <c r="O119" s="164"/>
    </row>
    <row r="120" spans="1:15" ht="14.5" x14ac:dyDescent="0.35">
      <c r="A120" s="164"/>
      <c r="B120" s="164"/>
      <c r="C120" s="164"/>
      <c r="D120" s="164"/>
      <c r="E120" s="164"/>
      <c r="F120" s="164"/>
      <c r="G120" s="164"/>
      <c r="H120" s="164"/>
      <c r="I120" s="164"/>
      <c r="J120" s="164"/>
      <c r="K120" s="164"/>
      <c r="L120" s="164"/>
      <c r="M120" s="164"/>
      <c r="N120" s="164"/>
      <c r="O120" s="164"/>
    </row>
    <row r="121" spans="1:15" ht="14.5" x14ac:dyDescent="0.35">
      <c r="A121" s="164"/>
      <c r="B121" s="164"/>
      <c r="C121" s="164"/>
      <c r="D121" s="164"/>
      <c r="E121" s="164"/>
      <c r="F121" s="164"/>
      <c r="G121" s="164"/>
      <c r="H121" s="164"/>
      <c r="I121" s="164"/>
      <c r="J121" s="164"/>
      <c r="K121" s="164"/>
      <c r="L121" s="164"/>
      <c r="M121" s="164"/>
      <c r="N121" s="164"/>
      <c r="O121" s="164"/>
    </row>
    <row r="122" spans="1:15" ht="14.5" x14ac:dyDescent="0.35">
      <c r="A122" s="164"/>
      <c r="B122" s="164"/>
      <c r="C122" s="164"/>
      <c r="D122" s="164"/>
      <c r="E122" s="164"/>
      <c r="F122" s="164"/>
      <c r="G122" s="164"/>
      <c r="H122" s="164"/>
      <c r="I122" s="164"/>
      <c r="J122" s="164"/>
      <c r="K122" s="164"/>
      <c r="L122" s="164"/>
      <c r="M122" s="164"/>
      <c r="N122" s="164"/>
      <c r="O122" s="164"/>
    </row>
    <row r="123" spans="1:15" ht="14.5" x14ac:dyDescent="0.35">
      <c r="A123" s="164"/>
      <c r="B123" s="164"/>
      <c r="C123" s="164"/>
      <c r="D123" s="164"/>
      <c r="E123" s="164"/>
      <c r="F123" s="164"/>
      <c r="G123" s="164"/>
      <c r="H123" s="164"/>
      <c r="I123" s="164"/>
      <c r="J123" s="164"/>
      <c r="K123" s="164"/>
      <c r="L123" s="164"/>
      <c r="M123" s="164"/>
      <c r="N123" s="164"/>
      <c r="O123" s="164"/>
    </row>
    <row r="124" spans="1:15" ht="14.5" x14ac:dyDescent="0.35">
      <c r="A124" s="164"/>
      <c r="B124" s="164"/>
      <c r="C124" s="164"/>
      <c r="D124" s="164"/>
      <c r="E124" s="164"/>
      <c r="F124" s="164"/>
      <c r="G124" s="164"/>
      <c r="H124" s="164"/>
      <c r="I124" s="164"/>
      <c r="J124" s="164"/>
      <c r="K124" s="164"/>
      <c r="L124" s="164"/>
      <c r="M124" s="164"/>
      <c r="N124" s="164"/>
      <c r="O124" s="164"/>
    </row>
    <row r="125" spans="1:15" ht="14.5" x14ac:dyDescent="0.35">
      <c r="A125" s="164"/>
      <c r="B125" s="164"/>
      <c r="C125" s="164"/>
      <c r="D125" s="164"/>
      <c r="E125" s="164"/>
      <c r="F125" s="164"/>
      <c r="G125" s="164"/>
      <c r="H125" s="164"/>
      <c r="I125" s="164"/>
      <c r="J125" s="164"/>
      <c r="K125" s="164"/>
      <c r="L125" s="164"/>
      <c r="M125" s="164"/>
      <c r="N125" s="164"/>
      <c r="O125" s="164"/>
    </row>
    <row r="126" spans="1:15" ht="14.5" x14ac:dyDescent="0.35">
      <c r="A126" s="164"/>
      <c r="B126" s="164"/>
      <c r="C126" s="164"/>
      <c r="D126" s="164"/>
      <c r="E126" s="164"/>
      <c r="F126" s="164"/>
      <c r="G126" s="164"/>
      <c r="H126" s="164"/>
      <c r="I126" s="164"/>
      <c r="J126" s="164"/>
      <c r="K126" s="164"/>
      <c r="L126" s="164"/>
      <c r="M126" s="164"/>
      <c r="N126" s="164"/>
      <c r="O126" s="164"/>
    </row>
    <row r="127" spans="1:15" ht="14.5" x14ac:dyDescent="0.35">
      <c r="A127" s="164"/>
      <c r="B127" s="164"/>
      <c r="C127" s="164"/>
      <c r="D127" s="164"/>
      <c r="E127" s="164"/>
      <c r="F127" s="164"/>
      <c r="G127" s="164"/>
      <c r="H127" s="164"/>
      <c r="I127" s="164"/>
      <c r="J127" s="164"/>
      <c r="K127" s="164"/>
      <c r="L127" s="164"/>
      <c r="M127" s="164"/>
      <c r="N127" s="164"/>
      <c r="O127" s="164"/>
    </row>
    <row r="128" spans="1:15" ht="14.5" x14ac:dyDescent="0.35">
      <c r="A128" s="164"/>
      <c r="B128" s="164"/>
      <c r="C128" s="164"/>
      <c r="D128" s="164"/>
      <c r="E128" s="164"/>
      <c r="F128" s="164"/>
      <c r="G128" s="164"/>
      <c r="H128" s="164"/>
      <c r="I128" s="164"/>
      <c r="J128" s="164"/>
      <c r="K128" s="164"/>
      <c r="L128" s="164"/>
      <c r="M128" s="164"/>
      <c r="N128" s="164"/>
      <c r="O128" s="164"/>
    </row>
    <row r="129" spans="1:15" ht="14.5" x14ac:dyDescent="0.35">
      <c r="A129" s="164"/>
      <c r="B129" s="164"/>
      <c r="C129" s="164"/>
      <c r="D129" s="164"/>
      <c r="E129" s="164"/>
      <c r="F129" s="164"/>
      <c r="G129" s="164"/>
      <c r="H129" s="164"/>
      <c r="I129" s="164"/>
      <c r="J129" s="164"/>
      <c r="K129" s="164"/>
      <c r="L129" s="164"/>
      <c r="M129" s="164"/>
      <c r="N129" s="164"/>
      <c r="O129" s="164"/>
    </row>
    <row r="130" spans="1:15" ht="14.5" x14ac:dyDescent="0.35">
      <c r="A130" s="164"/>
      <c r="B130" s="164"/>
      <c r="C130" s="164"/>
      <c r="D130" s="164"/>
      <c r="E130" s="164"/>
      <c r="F130" s="164"/>
      <c r="G130" s="164"/>
      <c r="H130" s="164"/>
      <c r="I130" s="164"/>
      <c r="J130" s="164"/>
      <c r="K130" s="164"/>
      <c r="L130" s="164"/>
      <c r="M130" s="164"/>
      <c r="N130" s="164"/>
      <c r="O130" s="164"/>
    </row>
    <row r="131" spans="1:15" ht="14.5" x14ac:dyDescent="0.35">
      <c r="A131" s="164"/>
      <c r="B131" s="164"/>
      <c r="C131" s="164"/>
      <c r="D131" s="164"/>
      <c r="E131" s="164"/>
      <c r="F131" s="164"/>
      <c r="G131" s="164"/>
      <c r="H131" s="164"/>
      <c r="I131" s="164"/>
      <c r="J131" s="164"/>
      <c r="K131" s="164"/>
      <c r="L131" s="164"/>
      <c r="M131" s="164"/>
      <c r="N131" s="164"/>
      <c r="O131" s="164"/>
    </row>
    <row r="132" spans="1:15" ht="14.5" x14ac:dyDescent="0.35">
      <c r="A132" s="164"/>
      <c r="B132" s="164"/>
      <c r="C132" s="164"/>
      <c r="D132" s="164"/>
      <c r="E132" s="164"/>
      <c r="F132" s="164"/>
      <c r="G132" s="164"/>
      <c r="H132" s="164"/>
      <c r="I132" s="164"/>
      <c r="J132" s="164"/>
      <c r="K132" s="164"/>
      <c r="L132" s="164"/>
      <c r="M132" s="164"/>
      <c r="N132" s="164"/>
      <c r="O132" s="164"/>
    </row>
    <row r="133" spans="1:15" ht="14.5" x14ac:dyDescent="0.35">
      <c r="A133" s="164"/>
      <c r="B133" s="164"/>
      <c r="C133" s="164"/>
      <c r="D133" s="164"/>
      <c r="E133" s="164"/>
      <c r="F133" s="164"/>
      <c r="G133" s="164"/>
      <c r="H133" s="164"/>
      <c r="I133" s="164"/>
      <c r="J133" s="164"/>
      <c r="K133" s="164"/>
      <c r="L133" s="164"/>
      <c r="M133" s="164"/>
      <c r="N133" s="164"/>
      <c r="O133" s="164"/>
    </row>
    <row r="134" spans="1:15" ht="14.5" x14ac:dyDescent="0.35">
      <c r="A134" s="164"/>
      <c r="B134" s="164"/>
      <c r="C134" s="164"/>
      <c r="D134" s="164"/>
      <c r="E134" s="164"/>
      <c r="F134" s="164"/>
      <c r="G134" s="164"/>
      <c r="H134" s="164"/>
      <c r="I134" s="164"/>
      <c r="J134" s="164"/>
      <c r="K134" s="164"/>
      <c r="L134" s="164"/>
      <c r="M134" s="164"/>
      <c r="N134" s="164"/>
      <c r="O134" s="164"/>
    </row>
    <row r="135" spans="1:15" ht="14.5" x14ac:dyDescent="0.35">
      <c r="A135" s="164"/>
      <c r="B135" s="164"/>
      <c r="C135" s="164"/>
      <c r="D135" s="164"/>
      <c r="E135" s="164"/>
      <c r="F135" s="164"/>
      <c r="G135" s="164"/>
      <c r="H135" s="164"/>
      <c r="I135" s="164"/>
      <c r="J135" s="164"/>
      <c r="K135" s="164"/>
      <c r="L135" s="164"/>
      <c r="M135" s="164"/>
      <c r="N135" s="164"/>
      <c r="O135" s="164"/>
    </row>
    <row r="136" spans="1:15" ht="14.5" x14ac:dyDescent="0.35">
      <c r="A136" s="164"/>
      <c r="B136" s="164"/>
      <c r="C136" s="164"/>
      <c r="D136" s="164"/>
      <c r="E136" s="164"/>
      <c r="F136" s="164"/>
      <c r="G136" s="164"/>
      <c r="H136" s="164"/>
      <c r="I136" s="164"/>
      <c r="J136" s="164"/>
      <c r="K136" s="164"/>
      <c r="L136" s="164"/>
      <c r="M136" s="164"/>
      <c r="N136" s="164"/>
      <c r="O136" s="164"/>
    </row>
    <row r="137" spans="1:15" ht="14.5" x14ac:dyDescent="0.35">
      <c r="A137" s="164"/>
      <c r="B137" s="164"/>
      <c r="C137" s="164"/>
      <c r="D137" s="164"/>
      <c r="E137" s="164"/>
      <c r="F137" s="164"/>
      <c r="G137" s="164"/>
      <c r="H137" s="164"/>
      <c r="I137" s="164"/>
      <c r="J137" s="164"/>
      <c r="K137" s="164"/>
      <c r="L137" s="164"/>
      <c r="M137" s="164"/>
      <c r="N137" s="164"/>
      <c r="O137" s="164"/>
    </row>
    <row r="138" spans="1:15" ht="14.5" x14ac:dyDescent="0.35">
      <c r="A138" s="164"/>
      <c r="B138" s="164"/>
      <c r="C138" s="164"/>
      <c r="D138" s="164"/>
      <c r="E138" s="164"/>
      <c r="F138" s="164"/>
      <c r="G138" s="164"/>
      <c r="H138" s="164"/>
      <c r="I138" s="164"/>
      <c r="J138" s="164"/>
      <c r="K138" s="164"/>
      <c r="L138" s="164"/>
      <c r="M138" s="164"/>
      <c r="N138" s="164"/>
      <c r="O138" s="164"/>
    </row>
    <row r="139" spans="1:15" ht="14.5" x14ac:dyDescent="0.35">
      <c r="A139" s="164"/>
      <c r="B139" s="164"/>
      <c r="C139" s="164"/>
      <c r="D139" s="164"/>
      <c r="E139" s="164"/>
      <c r="F139" s="164"/>
      <c r="G139" s="164"/>
      <c r="H139" s="164"/>
      <c r="I139" s="164"/>
      <c r="J139" s="164"/>
      <c r="K139" s="164"/>
      <c r="L139" s="164"/>
      <c r="M139" s="164"/>
      <c r="N139" s="164"/>
      <c r="O139" s="164"/>
    </row>
    <row r="140" spans="1:15" ht="14.5" x14ac:dyDescent="0.35">
      <c r="A140" s="164"/>
      <c r="B140" s="164"/>
      <c r="C140" s="164"/>
      <c r="D140" s="164"/>
      <c r="E140" s="164"/>
      <c r="F140" s="164"/>
      <c r="G140" s="164"/>
      <c r="H140" s="164"/>
      <c r="I140" s="164"/>
      <c r="J140" s="164"/>
      <c r="K140" s="164"/>
      <c r="L140" s="164"/>
      <c r="M140" s="164"/>
      <c r="N140" s="164"/>
      <c r="O140" s="164"/>
    </row>
    <row r="141" spans="1:15" ht="14.5" x14ac:dyDescent="0.35">
      <c r="A141" s="164"/>
      <c r="B141" s="164"/>
      <c r="C141" s="164"/>
      <c r="D141" s="164"/>
      <c r="E141" s="164"/>
      <c r="F141" s="164"/>
      <c r="G141" s="164"/>
      <c r="H141" s="164"/>
      <c r="I141" s="164"/>
      <c r="J141" s="164"/>
      <c r="K141" s="164"/>
      <c r="L141" s="164"/>
      <c r="M141" s="164"/>
      <c r="N141" s="164"/>
      <c r="O141" s="164"/>
    </row>
    <row r="142" spans="1:15" ht="14.5" x14ac:dyDescent="0.35">
      <c r="A142" s="164"/>
      <c r="B142" s="164"/>
      <c r="C142" s="164"/>
      <c r="D142" s="164"/>
      <c r="E142" s="164"/>
      <c r="F142" s="164"/>
      <c r="G142" s="164"/>
      <c r="H142" s="164"/>
      <c r="I142" s="164"/>
      <c r="J142" s="164"/>
      <c r="K142" s="164"/>
      <c r="L142" s="164"/>
      <c r="M142" s="164"/>
      <c r="N142" s="164"/>
      <c r="O142" s="164"/>
    </row>
    <row r="143" spans="1:15" ht="14.5" x14ac:dyDescent="0.35">
      <c r="A143" s="164"/>
      <c r="B143" s="164"/>
      <c r="C143" s="164"/>
      <c r="D143" s="164"/>
      <c r="E143" s="164"/>
      <c r="F143" s="164"/>
      <c r="G143" s="164"/>
      <c r="H143" s="164"/>
      <c r="I143" s="164"/>
      <c r="J143" s="164"/>
      <c r="K143" s="164"/>
      <c r="L143" s="164"/>
      <c r="M143" s="164"/>
      <c r="N143" s="164"/>
      <c r="O143" s="164"/>
    </row>
    <row r="144" spans="1:15" ht="14.5" x14ac:dyDescent="0.35">
      <c r="A144" s="164"/>
      <c r="B144" s="164"/>
      <c r="C144" s="164"/>
      <c r="D144" s="164"/>
      <c r="E144" s="164"/>
      <c r="F144" s="164"/>
      <c r="G144" s="164"/>
      <c r="H144" s="164"/>
      <c r="I144" s="164"/>
      <c r="J144" s="164"/>
      <c r="K144" s="164"/>
      <c r="L144" s="164"/>
      <c r="M144" s="164"/>
      <c r="N144" s="164"/>
      <c r="O144" s="164"/>
    </row>
    <row r="145" spans="1:15" ht="14.5" x14ac:dyDescent="0.35">
      <c r="A145" s="164"/>
      <c r="B145" s="164"/>
      <c r="C145" s="164"/>
      <c r="D145" s="164"/>
      <c r="E145" s="164"/>
      <c r="F145" s="164"/>
      <c r="G145" s="164"/>
      <c r="H145" s="164"/>
      <c r="I145" s="164"/>
      <c r="J145" s="164"/>
      <c r="K145" s="164"/>
      <c r="L145" s="164"/>
      <c r="M145" s="164"/>
      <c r="N145" s="164"/>
      <c r="O145" s="164"/>
    </row>
    <row r="146" spans="1:15" ht="14.5" x14ac:dyDescent="0.35">
      <c r="A146" s="164"/>
      <c r="B146" s="164"/>
      <c r="C146" s="164"/>
      <c r="D146" s="164"/>
      <c r="E146" s="164"/>
      <c r="F146" s="164"/>
      <c r="G146" s="164"/>
      <c r="H146" s="164"/>
      <c r="I146" s="164"/>
      <c r="J146" s="164"/>
      <c r="K146" s="164"/>
      <c r="L146" s="164"/>
      <c r="M146" s="164"/>
      <c r="N146" s="164"/>
      <c r="O146" s="164"/>
    </row>
    <row r="147" spans="1:15" ht="14.5" x14ac:dyDescent="0.35">
      <c r="A147" s="164"/>
      <c r="B147" s="164"/>
      <c r="C147" s="164"/>
      <c r="D147" s="164"/>
      <c r="E147" s="164"/>
      <c r="F147" s="164"/>
      <c r="G147" s="164"/>
      <c r="H147" s="164"/>
      <c r="I147" s="164"/>
      <c r="J147" s="164"/>
      <c r="K147" s="164"/>
      <c r="L147" s="164"/>
      <c r="M147" s="164"/>
      <c r="N147" s="164"/>
      <c r="O147" s="164"/>
    </row>
    <row r="148" spans="1:15" ht="14.5" x14ac:dyDescent="0.35">
      <c r="A148" s="164"/>
      <c r="B148" s="164"/>
      <c r="C148" s="164"/>
      <c r="D148" s="164"/>
      <c r="E148" s="164"/>
      <c r="F148" s="164"/>
      <c r="G148" s="164"/>
      <c r="H148" s="164"/>
      <c r="I148" s="164"/>
      <c r="J148" s="164"/>
      <c r="K148" s="164"/>
      <c r="L148" s="164"/>
      <c r="M148" s="164"/>
      <c r="N148" s="164"/>
      <c r="O148" s="164"/>
    </row>
    <row r="149" spans="1:15" ht="14.5" x14ac:dyDescent="0.35">
      <c r="A149" s="164"/>
      <c r="B149" s="164"/>
      <c r="C149" s="164"/>
      <c r="D149" s="164"/>
      <c r="E149" s="164"/>
      <c r="F149" s="164"/>
      <c r="G149" s="164"/>
      <c r="H149" s="164"/>
      <c r="I149" s="164"/>
      <c r="J149" s="164"/>
      <c r="K149" s="164"/>
      <c r="L149" s="164"/>
      <c r="M149" s="164"/>
      <c r="N149" s="164"/>
      <c r="O149" s="164"/>
    </row>
    <row r="150" spans="1:15" ht="14.5" x14ac:dyDescent="0.35">
      <c r="A150" s="164"/>
      <c r="B150" s="164"/>
      <c r="C150" s="164"/>
      <c r="D150" s="164"/>
      <c r="E150" s="164"/>
      <c r="F150" s="164"/>
      <c r="G150" s="164"/>
      <c r="H150" s="164"/>
      <c r="I150" s="164"/>
      <c r="J150" s="164"/>
      <c r="K150" s="164"/>
      <c r="L150" s="164"/>
      <c r="M150" s="164"/>
      <c r="N150" s="164"/>
      <c r="O150" s="164"/>
    </row>
    <row r="151" spans="1:15" ht="14.5" x14ac:dyDescent="0.35">
      <c r="A151" s="164"/>
      <c r="B151" s="164"/>
      <c r="C151" s="164"/>
      <c r="D151" s="164"/>
      <c r="E151" s="164"/>
      <c r="F151" s="164"/>
      <c r="G151" s="164"/>
      <c r="H151" s="164"/>
      <c r="I151" s="164"/>
      <c r="J151" s="164"/>
      <c r="K151" s="164"/>
      <c r="L151" s="164"/>
      <c r="M151" s="164"/>
      <c r="N151" s="164"/>
      <c r="O151" s="164"/>
    </row>
    <row r="152" spans="1:15" ht="14.5" x14ac:dyDescent="0.35">
      <c r="A152" s="164"/>
      <c r="B152" s="164"/>
      <c r="C152" s="164"/>
      <c r="D152" s="164"/>
      <c r="E152" s="164"/>
      <c r="F152" s="164"/>
      <c r="G152" s="164"/>
      <c r="H152" s="164"/>
      <c r="I152" s="164"/>
      <c r="J152" s="164"/>
      <c r="K152" s="164"/>
      <c r="L152" s="164"/>
      <c r="M152" s="164"/>
      <c r="N152" s="164"/>
      <c r="O152" s="164"/>
    </row>
    <row r="153" spans="1:15" ht="14.5" x14ac:dyDescent="0.35">
      <c r="A153" s="164"/>
      <c r="B153" s="164"/>
      <c r="C153" s="164"/>
      <c r="D153" s="164"/>
      <c r="E153" s="164"/>
      <c r="F153" s="164"/>
      <c r="G153" s="164"/>
      <c r="H153" s="164"/>
      <c r="I153" s="164"/>
      <c r="J153" s="164"/>
      <c r="K153" s="164"/>
      <c r="L153" s="164"/>
      <c r="M153" s="164"/>
      <c r="N153" s="164"/>
      <c r="O153" s="164"/>
    </row>
    <row r="154" spans="1:15" ht="14.5" x14ac:dyDescent="0.35">
      <c r="A154" s="164"/>
      <c r="B154" s="164"/>
      <c r="C154" s="164"/>
      <c r="D154" s="164"/>
      <c r="E154" s="164"/>
      <c r="F154" s="164"/>
      <c r="G154" s="164"/>
      <c r="H154" s="164"/>
      <c r="I154" s="164"/>
      <c r="J154" s="164"/>
      <c r="K154" s="164"/>
      <c r="L154" s="164"/>
      <c r="M154" s="164"/>
      <c r="N154" s="164"/>
      <c r="O154" s="164"/>
    </row>
    <row r="155" spans="1:15" ht="14.5" x14ac:dyDescent="0.35">
      <c r="A155" s="164"/>
      <c r="B155" s="164"/>
      <c r="C155" s="164"/>
      <c r="D155" s="164"/>
      <c r="E155" s="164"/>
      <c r="F155" s="164"/>
      <c r="G155" s="164"/>
      <c r="H155" s="164"/>
      <c r="I155" s="164"/>
      <c r="J155" s="164"/>
      <c r="K155" s="164"/>
      <c r="L155" s="164"/>
      <c r="M155" s="164"/>
      <c r="N155" s="164"/>
      <c r="O155" s="164"/>
    </row>
    <row r="156" spans="1:15" ht="14.5" x14ac:dyDescent="0.35">
      <c r="A156" s="164"/>
      <c r="B156" s="164"/>
      <c r="C156" s="164"/>
      <c r="D156" s="164"/>
      <c r="E156" s="164"/>
      <c r="F156" s="164"/>
      <c r="G156" s="164"/>
      <c r="H156" s="164"/>
      <c r="I156" s="164"/>
      <c r="J156" s="164"/>
      <c r="K156" s="164"/>
      <c r="L156" s="164"/>
      <c r="M156" s="164"/>
      <c r="N156" s="164"/>
      <c r="O156" s="164"/>
    </row>
    <row r="157" spans="1:15" ht="14.5" x14ac:dyDescent="0.35">
      <c r="A157" s="164"/>
      <c r="B157" s="164"/>
      <c r="C157" s="164"/>
      <c r="D157" s="164"/>
      <c r="E157" s="164"/>
      <c r="F157" s="164"/>
      <c r="G157" s="164"/>
      <c r="H157" s="164"/>
      <c r="I157" s="164"/>
      <c r="J157" s="164"/>
      <c r="K157" s="164"/>
      <c r="L157" s="164"/>
      <c r="M157" s="164"/>
      <c r="N157" s="164"/>
      <c r="O157" s="164"/>
    </row>
    <row r="158" spans="1:15" ht="14.5" x14ac:dyDescent="0.35">
      <c r="A158" s="164"/>
      <c r="B158" s="164"/>
      <c r="C158" s="164"/>
      <c r="D158" s="164"/>
      <c r="E158" s="164"/>
      <c r="F158" s="164"/>
      <c r="G158" s="164"/>
      <c r="H158" s="164"/>
      <c r="I158" s="164"/>
      <c r="J158" s="164"/>
      <c r="K158" s="164"/>
      <c r="L158" s="164"/>
      <c r="M158" s="164"/>
      <c r="N158" s="164"/>
      <c r="O158" s="164"/>
    </row>
    <row r="159" spans="1:15" ht="14.5" x14ac:dyDescent="0.35">
      <c r="A159" s="164"/>
      <c r="B159" s="164"/>
      <c r="C159" s="164"/>
      <c r="D159" s="164"/>
      <c r="E159" s="164"/>
      <c r="F159" s="164"/>
      <c r="G159" s="164"/>
      <c r="H159" s="164"/>
      <c r="I159" s="164"/>
      <c r="J159" s="164"/>
      <c r="K159" s="164"/>
      <c r="L159" s="164"/>
      <c r="M159" s="164"/>
      <c r="N159" s="164"/>
      <c r="O159" s="164"/>
    </row>
    <row r="160" spans="1:15" ht="14.5" x14ac:dyDescent="0.35">
      <c r="A160" s="164"/>
      <c r="B160" s="164"/>
      <c r="C160" s="164"/>
      <c r="D160" s="164"/>
      <c r="E160" s="164"/>
      <c r="F160" s="164"/>
      <c r="G160" s="164"/>
      <c r="H160" s="164"/>
      <c r="I160" s="164"/>
      <c r="J160" s="164"/>
      <c r="K160" s="164"/>
      <c r="L160" s="164"/>
      <c r="M160" s="164"/>
      <c r="N160" s="164"/>
      <c r="O160" s="164"/>
    </row>
    <row r="161" spans="1:15" ht="14.5" x14ac:dyDescent="0.35">
      <c r="A161" s="164"/>
      <c r="B161" s="164"/>
      <c r="C161" s="164"/>
      <c r="D161" s="164"/>
      <c r="E161" s="164"/>
      <c r="F161" s="164"/>
      <c r="G161" s="164"/>
      <c r="H161" s="164"/>
      <c r="I161" s="164"/>
      <c r="J161" s="164"/>
      <c r="K161" s="164"/>
      <c r="L161" s="164"/>
      <c r="M161" s="164"/>
      <c r="N161" s="164"/>
      <c r="O161" s="164"/>
    </row>
    <row r="162" spans="1:15" ht="14.5" x14ac:dyDescent="0.35">
      <c r="A162" s="164"/>
      <c r="B162" s="164"/>
      <c r="C162" s="164"/>
      <c r="D162" s="164"/>
      <c r="E162" s="164"/>
      <c r="F162" s="164"/>
      <c r="G162" s="164"/>
      <c r="H162" s="164"/>
      <c r="I162" s="164"/>
      <c r="J162" s="164"/>
      <c r="K162" s="164"/>
      <c r="L162" s="164"/>
      <c r="M162" s="164"/>
      <c r="N162" s="164"/>
      <c r="O162" s="164"/>
    </row>
    <row r="163" spans="1:15" ht="14.5" x14ac:dyDescent="0.35">
      <c r="A163" s="164"/>
      <c r="B163" s="164"/>
      <c r="C163" s="164"/>
      <c r="D163" s="164"/>
      <c r="E163" s="164"/>
      <c r="F163" s="164"/>
      <c r="G163" s="164"/>
      <c r="H163" s="164"/>
      <c r="I163" s="164"/>
      <c r="J163" s="164"/>
      <c r="K163" s="164"/>
      <c r="L163" s="164"/>
      <c r="M163" s="164"/>
      <c r="N163" s="164"/>
      <c r="O163" s="164"/>
    </row>
    <row r="164" spans="1:15" ht="14.5" x14ac:dyDescent="0.35">
      <c r="A164" s="164"/>
      <c r="B164" s="164"/>
      <c r="C164" s="164"/>
      <c r="D164" s="164"/>
      <c r="E164" s="164"/>
      <c r="F164" s="164"/>
      <c r="G164" s="164"/>
      <c r="H164" s="164"/>
      <c r="I164" s="164"/>
      <c r="J164" s="164"/>
      <c r="K164" s="164"/>
      <c r="L164" s="164"/>
      <c r="M164" s="164"/>
      <c r="N164" s="164"/>
      <c r="O164" s="164"/>
    </row>
    <row r="165" spans="1:15" ht="14.5" x14ac:dyDescent="0.35">
      <c r="A165" s="164"/>
      <c r="B165" s="164"/>
      <c r="C165" s="164"/>
      <c r="D165" s="164"/>
      <c r="E165" s="164"/>
      <c r="F165" s="164"/>
      <c r="G165" s="164"/>
      <c r="H165" s="164"/>
      <c r="I165" s="164"/>
      <c r="J165" s="164"/>
      <c r="K165" s="164"/>
      <c r="L165" s="164"/>
      <c r="M165" s="164"/>
      <c r="N165" s="164"/>
      <c r="O165" s="164"/>
    </row>
    <row r="166" spans="1:15" ht="14.5" x14ac:dyDescent="0.35">
      <c r="A166" s="164"/>
      <c r="B166" s="164"/>
      <c r="C166" s="164"/>
      <c r="D166" s="164"/>
      <c r="E166" s="164"/>
      <c r="F166" s="164"/>
      <c r="G166" s="164"/>
      <c r="H166" s="164"/>
      <c r="I166" s="164"/>
      <c r="J166" s="164"/>
      <c r="K166" s="164"/>
      <c r="L166" s="164"/>
      <c r="M166" s="164"/>
      <c r="N166" s="164"/>
      <c r="O166" s="164"/>
    </row>
    <row r="167" spans="1:15" ht="14.5" x14ac:dyDescent="0.35">
      <c r="A167" s="164"/>
      <c r="B167" s="164"/>
      <c r="C167" s="164"/>
      <c r="D167" s="164"/>
      <c r="E167" s="164"/>
      <c r="F167" s="164"/>
      <c r="G167" s="164"/>
      <c r="H167" s="164"/>
      <c r="I167" s="164"/>
      <c r="J167" s="164"/>
      <c r="K167" s="164"/>
      <c r="L167" s="164"/>
      <c r="M167" s="164"/>
      <c r="N167" s="164"/>
      <c r="O167" s="164"/>
    </row>
    <row r="168" spans="1:15" ht="14.5" x14ac:dyDescent="0.35">
      <c r="A168" s="164"/>
      <c r="B168" s="164"/>
      <c r="C168" s="164"/>
      <c r="D168" s="164"/>
      <c r="E168" s="164"/>
      <c r="F168" s="164"/>
      <c r="G168" s="164"/>
      <c r="H168" s="164"/>
      <c r="I168" s="164"/>
      <c r="J168" s="164"/>
      <c r="K168" s="164"/>
      <c r="L168" s="164"/>
      <c r="M168" s="164"/>
      <c r="N168" s="164"/>
      <c r="O168" s="164"/>
    </row>
    <row r="169" spans="1:15" ht="14.5" x14ac:dyDescent="0.35">
      <c r="A169" s="164"/>
      <c r="B169" s="164"/>
      <c r="C169" s="164"/>
      <c r="D169" s="164"/>
      <c r="E169" s="164"/>
      <c r="F169" s="164"/>
      <c r="G169" s="164"/>
      <c r="H169" s="164"/>
      <c r="I169" s="164"/>
      <c r="J169" s="164"/>
      <c r="K169" s="164"/>
      <c r="L169" s="164"/>
      <c r="M169" s="164"/>
      <c r="N169" s="164"/>
      <c r="O169" s="164"/>
    </row>
    <row r="170" spans="1:15" ht="14.5" x14ac:dyDescent="0.35">
      <c r="A170" s="164"/>
      <c r="B170" s="164"/>
      <c r="C170" s="164"/>
      <c r="D170" s="164"/>
      <c r="E170" s="164"/>
      <c r="F170" s="164"/>
      <c r="G170" s="164"/>
      <c r="H170" s="164"/>
      <c r="I170" s="164"/>
      <c r="J170" s="164"/>
      <c r="K170" s="164"/>
      <c r="L170" s="164"/>
      <c r="M170" s="164"/>
      <c r="N170" s="164"/>
      <c r="O170" s="164"/>
    </row>
    <row r="171" spans="1:15" ht="14.5" x14ac:dyDescent="0.35">
      <c r="A171" s="164"/>
      <c r="B171" s="164"/>
      <c r="C171" s="164"/>
      <c r="D171" s="164"/>
      <c r="E171" s="164"/>
      <c r="F171" s="164"/>
      <c r="G171" s="164"/>
      <c r="H171" s="164"/>
      <c r="I171" s="164"/>
      <c r="J171" s="164"/>
      <c r="K171" s="164"/>
      <c r="L171" s="164"/>
      <c r="M171" s="164"/>
      <c r="N171" s="164"/>
      <c r="O171" s="164"/>
    </row>
    <row r="172" spans="1:15" ht="14.5" x14ac:dyDescent="0.35">
      <c r="A172" s="164"/>
      <c r="B172" s="164"/>
      <c r="C172" s="164"/>
      <c r="D172" s="164"/>
      <c r="E172" s="164"/>
      <c r="F172" s="164"/>
      <c r="G172" s="164"/>
      <c r="H172" s="164"/>
      <c r="I172" s="164"/>
      <c r="J172" s="164"/>
      <c r="K172" s="164"/>
      <c r="L172" s="164"/>
      <c r="M172" s="164"/>
      <c r="N172" s="164"/>
      <c r="O172" s="164"/>
    </row>
    <row r="173" spans="1:15" ht="14.5" x14ac:dyDescent="0.35">
      <c r="A173" s="164"/>
      <c r="B173" s="164"/>
      <c r="C173" s="164"/>
      <c r="D173" s="164"/>
      <c r="E173" s="164"/>
      <c r="F173" s="164"/>
      <c r="G173" s="164"/>
      <c r="H173" s="164"/>
      <c r="I173" s="164"/>
      <c r="J173" s="164"/>
      <c r="K173" s="164"/>
      <c r="L173" s="164"/>
      <c r="M173" s="164"/>
      <c r="N173" s="164"/>
      <c r="O173" s="164"/>
    </row>
    <row r="174" spans="1:15" ht="14.5" x14ac:dyDescent="0.35">
      <c r="A174" s="164"/>
      <c r="B174" s="164"/>
      <c r="C174" s="164"/>
      <c r="D174" s="164"/>
      <c r="E174" s="164"/>
      <c r="F174" s="164"/>
      <c r="G174" s="164"/>
      <c r="H174" s="164"/>
      <c r="I174" s="164"/>
      <c r="J174" s="164"/>
      <c r="K174" s="164"/>
      <c r="L174" s="164"/>
      <c r="M174" s="164"/>
      <c r="N174" s="164"/>
      <c r="O174" s="164"/>
    </row>
    <row r="175" spans="1:15" ht="14.5" x14ac:dyDescent="0.35">
      <c r="A175" s="164"/>
      <c r="B175" s="164"/>
      <c r="C175" s="164"/>
      <c r="D175" s="164"/>
      <c r="E175" s="164"/>
      <c r="F175" s="164"/>
      <c r="G175" s="164"/>
      <c r="H175" s="164"/>
      <c r="I175" s="164"/>
      <c r="J175" s="164"/>
      <c r="K175" s="164"/>
      <c r="L175" s="164"/>
      <c r="M175" s="164"/>
      <c r="N175" s="164"/>
      <c r="O175" s="164"/>
    </row>
    <row r="176" spans="1:15" ht="14.5" x14ac:dyDescent="0.35">
      <c r="A176" s="164"/>
      <c r="B176" s="164"/>
      <c r="C176" s="164"/>
      <c r="D176" s="164"/>
      <c r="E176" s="164"/>
      <c r="F176" s="164"/>
      <c r="G176" s="164"/>
      <c r="H176" s="164"/>
      <c r="I176" s="164"/>
      <c r="J176" s="164"/>
      <c r="K176" s="164"/>
      <c r="L176" s="164"/>
      <c r="M176" s="164"/>
      <c r="N176" s="164"/>
      <c r="O176" s="164"/>
    </row>
    <row r="177" spans="1:15" ht="14.5" x14ac:dyDescent="0.35">
      <c r="A177" s="164"/>
      <c r="B177" s="164"/>
      <c r="C177" s="164"/>
      <c r="D177" s="164"/>
      <c r="E177" s="164"/>
      <c r="F177" s="164"/>
      <c r="G177" s="164"/>
      <c r="H177" s="164"/>
      <c r="I177" s="164"/>
      <c r="J177" s="164"/>
      <c r="K177" s="164"/>
      <c r="L177" s="164"/>
      <c r="M177" s="164"/>
      <c r="N177" s="164"/>
      <c r="O177" s="164"/>
    </row>
    <row r="178" spans="1:15" ht="14.5" x14ac:dyDescent="0.35">
      <c r="A178" s="164"/>
      <c r="B178" s="164"/>
      <c r="C178" s="164"/>
      <c r="D178" s="164"/>
      <c r="E178" s="164"/>
      <c r="F178" s="164"/>
      <c r="G178" s="164"/>
      <c r="H178" s="164"/>
      <c r="I178" s="164"/>
      <c r="J178" s="164"/>
      <c r="K178" s="164"/>
      <c r="L178" s="164"/>
      <c r="M178" s="164"/>
      <c r="N178" s="164"/>
      <c r="O178" s="164"/>
    </row>
    <row r="179" spans="1:15" ht="14.5" x14ac:dyDescent="0.35">
      <c r="A179" s="164"/>
      <c r="B179" s="164"/>
      <c r="C179" s="164"/>
      <c r="D179" s="164"/>
      <c r="E179" s="164"/>
      <c r="F179" s="164"/>
      <c r="G179" s="164"/>
      <c r="H179" s="164"/>
      <c r="I179" s="164"/>
      <c r="J179" s="164"/>
      <c r="K179" s="164"/>
      <c r="L179" s="164"/>
      <c r="M179" s="164"/>
      <c r="N179" s="164"/>
      <c r="O179" s="164"/>
    </row>
    <row r="180" spans="1:15" ht="14.5" x14ac:dyDescent="0.35">
      <c r="A180" s="164"/>
      <c r="B180" s="164"/>
      <c r="C180" s="164"/>
      <c r="D180" s="164"/>
      <c r="E180" s="164"/>
      <c r="F180" s="164"/>
      <c r="G180" s="164"/>
      <c r="H180" s="164"/>
      <c r="I180" s="164"/>
      <c r="J180" s="164"/>
      <c r="K180" s="164"/>
      <c r="L180" s="164"/>
      <c r="M180" s="164"/>
      <c r="N180" s="164"/>
      <c r="O180" s="164"/>
    </row>
    <row r="181" spans="1:15" ht="14.5" x14ac:dyDescent="0.35">
      <c r="A181" s="164"/>
      <c r="B181" s="164"/>
      <c r="C181" s="164"/>
      <c r="D181" s="164"/>
      <c r="E181" s="164"/>
      <c r="F181" s="164"/>
      <c r="G181" s="164"/>
      <c r="H181" s="164"/>
      <c r="I181" s="164"/>
      <c r="J181" s="164"/>
      <c r="K181" s="164"/>
      <c r="L181" s="164"/>
      <c r="M181" s="164"/>
      <c r="N181" s="164"/>
      <c r="O181" s="164"/>
    </row>
    <row r="182" spans="1:15" ht="14.5" x14ac:dyDescent="0.35">
      <c r="A182" s="164"/>
      <c r="B182" s="164"/>
      <c r="C182" s="164"/>
      <c r="D182" s="164"/>
      <c r="E182" s="164"/>
      <c r="F182" s="164"/>
      <c r="G182" s="164"/>
      <c r="H182" s="164"/>
      <c r="I182" s="164"/>
      <c r="J182" s="164"/>
      <c r="K182" s="164"/>
      <c r="L182" s="164"/>
      <c r="M182" s="164"/>
      <c r="N182" s="164"/>
      <c r="O182" s="164"/>
    </row>
    <row r="183" spans="1:15" ht="14.5" x14ac:dyDescent="0.35">
      <c r="A183" s="164"/>
      <c r="B183" s="164"/>
      <c r="C183" s="164"/>
      <c r="D183" s="164"/>
      <c r="E183" s="164"/>
      <c r="F183" s="164"/>
      <c r="G183" s="164"/>
      <c r="H183" s="164"/>
      <c r="I183" s="164"/>
      <c r="J183" s="164"/>
      <c r="K183" s="164"/>
      <c r="L183" s="164"/>
      <c r="M183" s="164"/>
      <c r="N183" s="164"/>
      <c r="O183" s="164"/>
    </row>
    <row r="184" spans="1:15" ht="14.5" x14ac:dyDescent="0.35">
      <c r="A184" s="164"/>
      <c r="B184" s="164"/>
      <c r="C184" s="164"/>
      <c r="D184" s="164"/>
      <c r="E184" s="164"/>
      <c r="F184" s="164"/>
      <c r="G184" s="164"/>
      <c r="H184" s="164"/>
      <c r="I184" s="164"/>
      <c r="J184" s="164"/>
      <c r="K184" s="164"/>
      <c r="L184" s="164"/>
      <c r="M184" s="164"/>
      <c r="N184" s="164"/>
      <c r="O184" s="164"/>
    </row>
    <row r="185" spans="1:15" ht="14.5" x14ac:dyDescent="0.35">
      <c r="A185" s="164"/>
      <c r="B185" s="164"/>
      <c r="C185" s="164"/>
      <c r="D185" s="164"/>
      <c r="E185" s="164"/>
      <c r="F185" s="164"/>
      <c r="G185" s="164"/>
      <c r="H185" s="164"/>
      <c r="I185" s="164"/>
      <c r="J185" s="164"/>
      <c r="K185" s="164"/>
      <c r="L185" s="164"/>
      <c r="M185" s="164"/>
      <c r="N185" s="164"/>
      <c r="O185" s="164"/>
    </row>
    <row r="186" spans="1:15" ht="14.5" x14ac:dyDescent="0.35">
      <c r="A186" s="164"/>
      <c r="B186" s="164"/>
      <c r="C186" s="164"/>
      <c r="D186" s="164"/>
      <c r="E186" s="164"/>
      <c r="F186" s="164"/>
      <c r="G186" s="164"/>
      <c r="H186" s="164"/>
      <c r="I186" s="164"/>
      <c r="J186" s="164"/>
      <c r="K186" s="164"/>
      <c r="L186" s="164"/>
      <c r="M186" s="164"/>
      <c r="N186" s="164"/>
      <c r="O186" s="164"/>
    </row>
    <row r="187" spans="1:15" ht="14.5" x14ac:dyDescent="0.35">
      <c r="A187" s="164"/>
      <c r="B187" s="164"/>
      <c r="C187" s="164"/>
      <c r="D187" s="164"/>
      <c r="E187" s="164"/>
      <c r="F187" s="164"/>
      <c r="G187" s="164"/>
      <c r="H187" s="164"/>
      <c r="I187" s="164"/>
      <c r="J187" s="164"/>
      <c r="K187" s="164"/>
      <c r="L187" s="164"/>
      <c r="M187" s="164"/>
      <c r="N187" s="164"/>
      <c r="O187" s="164"/>
    </row>
    <row r="188" spans="1:15" ht="14.5" x14ac:dyDescent="0.35">
      <c r="A188" s="164"/>
      <c r="B188" s="164"/>
      <c r="C188" s="164"/>
      <c r="D188" s="164"/>
      <c r="E188" s="164"/>
      <c r="F188" s="164"/>
      <c r="G188" s="164"/>
      <c r="H188" s="164"/>
      <c r="I188" s="164"/>
      <c r="J188" s="164"/>
      <c r="K188" s="164"/>
      <c r="L188" s="164"/>
      <c r="M188" s="164"/>
      <c r="N188" s="164"/>
      <c r="O188" s="164"/>
    </row>
    <row r="189" spans="1:15" ht="14.5" x14ac:dyDescent="0.35">
      <c r="A189" s="164"/>
      <c r="B189" s="164"/>
      <c r="C189" s="164"/>
      <c r="D189" s="164"/>
      <c r="E189" s="164"/>
      <c r="F189" s="164"/>
      <c r="G189" s="164"/>
      <c r="H189" s="164"/>
      <c r="I189" s="164"/>
      <c r="J189" s="164"/>
      <c r="K189" s="164"/>
      <c r="L189" s="164"/>
      <c r="M189" s="164"/>
      <c r="N189" s="164"/>
      <c r="O189" s="164"/>
    </row>
    <row r="190" spans="1:15" ht="14.5" x14ac:dyDescent="0.35">
      <c r="A190" s="164"/>
      <c r="B190" s="164"/>
      <c r="C190" s="164"/>
      <c r="D190" s="164"/>
      <c r="E190" s="164"/>
      <c r="F190" s="164"/>
      <c r="G190" s="164"/>
      <c r="H190" s="164"/>
      <c r="I190" s="164"/>
      <c r="J190" s="164"/>
      <c r="K190" s="164"/>
      <c r="L190" s="164"/>
      <c r="M190" s="164"/>
      <c r="N190" s="164"/>
      <c r="O190" s="164"/>
    </row>
    <row r="191" spans="1:15" ht="14.5" x14ac:dyDescent="0.35">
      <c r="A191" s="164"/>
      <c r="B191" s="164"/>
      <c r="C191" s="164"/>
      <c r="D191" s="164"/>
      <c r="E191" s="164"/>
      <c r="F191" s="164"/>
      <c r="G191" s="164"/>
      <c r="H191" s="164"/>
      <c r="I191" s="164"/>
      <c r="J191" s="164"/>
      <c r="K191" s="164"/>
      <c r="L191" s="164"/>
      <c r="M191" s="164"/>
      <c r="N191" s="164"/>
      <c r="O191" s="164"/>
    </row>
    <row r="192" spans="1:15" ht="14.5" x14ac:dyDescent="0.35">
      <c r="A192" s="164"/>
      <c r="B192" s="164"/>
      <c r="C192" s="164"/>
      <c r="D192" s="164"/>
      <c r="E192" s="164"/>
      <c r="F192" s="164"/>
      <c r="G192" s="164"/>
      <c r="H192" s="164"/>
      <c r="I192" s="164"/>
      <c r="J192" s="164"/>
      <c r="K192" s="164"/>
      <c r="L192" s="164"/>
      <c r="M192" s="164"/>
      <c r="N192" s="164"/>
      <c r="O192" s="164"/>
    </row>
    <row r="193" spans="1:15" ht="14.5" x14ac:dyDescent="0.35">
      <c r="A193" s="164"/>
      <c r="B193" s="164"/>
      <c r="C193" s="164"/>
      <c r="D193" s="164"/>
      <c r="E193" s="164"/>
      <c r="F193" s="164"/>
      <c r="G193" s="164"/>
      <c r="H193" s="164"/>
      <c r="I193" s="164"/>
      <c r="J193" s="164"/>
      <c r="K193" s="164"/>
      <c r="L193" s="164"/>
      <c r="M193" s="164"/>
      <c r="N193" s="164"/>
      <c r="O193" s="164"/>
    </row>
    <row r="194" spans="1:15" ht="14.5" x14ac:dyDescent="0.35">
      <c r="A194" s="164"/>
      <c r="B194" s="164"/>
      <c r="C194" s="164"/>
      <c r="D194" s="164"/>
      <c r="E194" s="164"/>
      <c r="F194" s="164"/>
      <c r="G194" s="164"/>
      <c r="H194" s="164"/>
      <c r="I194" s="164"/>
      <c r="J194" s="164"/>
      <c r="K194" s="164"/>
      <c r="L194" s="164"/>
      <c r="M194" s="164"/>
      <c r="N194" s="164"/>
      <c r="O194" s="164"/>
    </row>
    <row r="195" spans="1:15" ht="14.5" x14ac:dyDescent="0.35">
      <c r="A195" s="164"/>
      <c r="B195" s="164"/>
      <c r="C195" s="164"/>
      <c r="D195" s="164"/>
      <c r="E195" s="164"/>
      <c r="F195" s="164"/>
      <c r="G195" s="164"/>
      <c r="H195" s="164"/>
      <c r="I195" s="164"/>
      <c r="J195" s="164"/>
      <c r="K195" s="164"/>
      <c r="L195" s="164"/>
      <c r="M195" s="164"/>
      <c r="N195" s="164"/>
      <c r="O195" s="164"/>
    </row>
    <row r="196" spans="1:15" ht="14.5" x14ac:dyDescent="0.35">
      <c r="A196" s="164"/>
      <c r="B196" s="164"/>
      <c r="C196" s="164"/>
      <c r="D196" s="164"/>
      <c r="E196" s="164"/>
      <c r="F196" s="164"/>
      <c r="G196" s="164"/>
      <c r="H196" s="164"/>
      <c r="I196" s="164"/>
      <c r="J196" s="164"/>
      <c r="K196" s="164"/>
      <c r="L196" s="164"/>
      <c r="M196" s="164"/>
      <c r="N196" s="164"/>
      <c r="O196" s="164"/>
    </row>
    <row r="197" spans="1:15" ht="14.5" x14ac:dyDescent="0.35">
      <c r="A197" s="164"/>
      <c r="B197" s="164"/>
      <c r="C197" s="164"/>
      <c r="D197" s="164"/>
      <c r="E197" s="164"/>
      <c r="F197" s="164"/>
      <c r="G197" s="164"/>
      <c r="H197" s="164"/>
      <c r="I197" s="164"/>
      <c r="J197" s="164"/>
      <c r="K197" s="164"/>
      <c r="L197" s="164"/>
      <c r="M197" s="164"/>
      <c r="N197" s="164"/>
      <c r="O197" s="164"/>
    </row>
    <row r="198" spans="1:15" ht="14.5" x14ac:dyDescent="0.35">
      <c r="A198" s="164"/>
      <c r="B198" s="164"/>
      <c r="C198" s="164"/>
      <c r="D198" s="164"/>
      <c r="E198" s="164"/>
      <c r="F198" s="164"/>
      <c r="G198" s="164"/>
      <c r="H198" s="164"/>
      <c r="I198" s="164"/>
      <c r="J198" s="164"/>
      <c r="K198" s="164"/>
      <c r="L198" s="164"/>
      <c r="M198" s="164"/>
      <c r="N198" s="164"/>
      <c r="O198" s="164"/>
    </row>
    <row r="199" spans="1:15" ht="14.5" x14ac:dyDescent="0.35">
      <c r="A199" s="164"/>
      <c r="B199" s="164"/>
      <c r="C199" s="164"/>
      <c r="D199" s="164"/>
      <c r="E199" s="164"/>
      <c r="F199" s="164"/>
      <c r="G199" s="164"/>
      <c r="H199" s="164"/>
      <c r="I199" s="164"/>
      <c r="J199" s="164"/>
      <c r="K199" s="164"/>
      <c r="L199" s="164"/>
      <c r="M199" s="164"/>
      <c r="N199" s="164"/>
      <c r="O199" s="164"/>
    </row>
    <row r="200" spans="1:15" ht="14.5" x14ac:dyDescent="0.35">
      <c r="A200" s="164"/>
      <c r="B200" s="164"/>
      <c r="C200" s="164"/>
      <c r="D200" s="164"/>
      <c r="E200" s="164"/>
      <c r="F200" s="164"/>
      <c r="G200" s="164"/>
      <c r="H200" s="164"/>
      <c r="I200" s="164"/>
      <c r="J200" s="164"/>
      <c r="K200" s="164"/>
      <c r="L200" s="164"/>
      <c r="M200" s="164"/>
      <c r="N200" s="164"/>
      <c r="O200" s="164"/>
    </row>
    <row r="201" spans="1:15" ht="14.5" x14ac:dyDescent="0.35">
      <c r="A201" s="164"/>
      <c r="B201" s="164"/>
      <c r="C201" s="164"/>
      <c r="D201" s="164"/>
      <c r="E201" s="164"/>
      <c r="F201" s="164"/>
      <c r="G201" s="164"/>
      <c r="H201" s="164"/>
      <c r="I201" s="164"/>
      <c r="J201" s="164"/>
      <c r="K201" s="164"/>
      <c r="L201" s="164"/>
      <c r="M201" s="164"/>
      <c r="N201" s="164"/>
      <c r="O201" s="164"/>
    </row>
    <row r="202" spans="1:15" ht="14.5" x14ac:dyDescent="0.35">
      <c r="A202" s="164"/>
      <c r="B202" s="164"/>
      <c r="C202" s="164"/>
      <c r="D202" s="164"/>
      <c r="E202" s="164"/>
      <c r="F202" s="164"/>
      <c r="G202" s="164"/>
      <c r="H202" s="164"/>
      <c r="I202" s="164"/>
      <c r="J202" s="164"/>
      <c r="K202" s="164"/>
      <c r="L202" s="164"/>
      <c r="M202" s="164"/>
      <c r="N202" s="164"/>
      <c r="O202" s="164"/>
    </row>
    <row r="203" spans="1:15" ht="14.5" x14ac:dyDescent="0.35">
      <c r="A203" s="164"/>
      <c r="B203" s="164"/>
      <c r="C203" s="164"/>
      <c r="D203" s="164"/>
      <c r="E203" s="164"/>
      <c r="F203" s="164"/>
      <c r="G203" s="164"/>
      <c r="H203" s="164"/>
      <c r="I203" s="164"/>
      <c r="J203" s="164"/>
      <c r="K203" s="164"/>
      <c r="L203" s="164"/>
      <c r="M203" s="164"/>
      <c r="N203" s="164"/>
      <c r="O203" s="164"/>
    </row>
    <row r="204" spans="1:15" ht="14.5" x14ac:dyDescent="0.35">
      <c r="A204" s="164"/>
      <c r="B204" s="164"/>
      <c r="C204" s="164"/>
      <c r="D204" s="164"/>
      <c r="E204" s="164"/>
      <c r="F204" s="164"/>
      <c r="G204" s="164"/>
      <c r="H204" s="164"/>
      <c r="I204" s="164"/>
      <c r="J204" s="164"/>
      <c r="K204" s="164"/>
      <c r="L204" s="164"/>
      <c r="M204" s="164"/>
      <c r="N204" s="164"/>
      <c r="O204" s="164"/>
    </row>
    <row r="205" spans="1:15" ht="14.5" x14ac:dyDescent="0.35">
      <c r="A205" s="164"/>
      <c r="B205" s="164"/>
      <c r="C205" s="164"/>
      <c r="D205" s="164"/>
      <c r="E205" s="164"/>
      <c r="F205" s="164"/>
      <c r="G205" s="164"/>
      <c r="H205" s="164"/>
      <c r="I205" s="164"/>
      <c r="J205" s="164"/>
      <c r="K205" s="164"/>
      <c r="L205" s="164"/>
      <c r="M205" s="164"/>
      <c r="N205" s="164"/>
      <c r="O205" s="164"/>
    </row>
    <row r="206" spans="1:15" ht="14.5" x14ac:dyDescent="0.35">
      <c r="A206" s="164"/>
      <c r="B206" s="164"/>
      <c r="C206" s="164"/>
      <c r="D206" s="164"/>
      <c r="E206" s="164"/>
      <c r="F206" s="164"/>
      <c r="G206" s="164"/>
      <c r="H206" s="164"/>
      <c r="I206" s="164"/>
      <c r="J206" s="164"/>
      <c r="K206" s="164"/>
      <c r="L206" s="164"/>
      <c r="M206" s="164"/>
      <c r="N206" s="164"/>
      <c r="O206" s="164"/>
    </row>
    <row r="207" spans="1:15" ht="14.5" x14ac:dyDescent="0.35">
      <c r="A207" s="164"/>
      <c r="B207" s="164"/>
      <c r="C207" s="164"/>
      <c r="D207" s="164"/>
      <c r="E207" s="164"/>
      <c r="F207" s="164"/>
      <c r="G207" s="164"/>
      <c r="H207" s="164"/>
      <c r="I207" s="164"/>
      <c r="J207" s="164"/>
      <c r="K207" s="164"/>
      <c r="L207" s="164"/>
      <c r="M207" s="164"/>
      <c r="N207" s="164"/>
      <c r="O207" s="164"/>
    </row>
    <row r="208" spans="1:15" ht="14.5" x14ac:dyDescent="0.35">
      <c r="A208" s="164"/>
      <c r="B208" s="164"/>
      <c r="C208" s="164"/>
      <c r="D208" s="164"/>
      <c r="E208" s="164"/>
      <c r="F208" s="164"/>
      <c r="G208" s="164"/>
      <c r="H208" s="164"/>
      <c r="I208" s="164"/>
      <c r="J208" s="164"/>
      <c r="K208" s="164"/>
      <c r="L208" s="164"/>
      <c r="M208" s="164"/>
      <c r="N208" s="164"/>
      <c r="O208" s="164"/>
    </row>
    <row r="209" spans="1:15" ht="14.5" x14ac:dyDescent="0.35">
      <c r="A209" s="164"/>
      <c r="B209" s="164"/>
      <c r="C209" s="164"/>
      <c r="D209" s="164"/>
      <c r="E209" s="164"/>
      <c r="F209" s="164"/>
      <c r="G209" s="164"/>
      <c r="H209" s="164"/>
      <c r="I209" s="164"/>
      <c r="J209" s="164"/>
      <c r="K209" s="164"/>
      <c r="L209" s="164"/>
      <c r="M209" s="164"/>
      <c r="N209" s="164"/>
      <c r="O209" s="164"/>
    </row>
    <row r="210" spans="1:15" ht="14.5" x14ac:dyDescent="0.35">
      <c r="A210" s="164"/>
      <c r="B210" s="164"/>
      <c r="C210" s="164"/>
      <c r="D210" s="164"/>
      <c r="E210" s="164"/>
      <c r="F210" s="164"/>
      <c r="G210" s="164"/>
      <c r="H210" s="164"/>
      <c r="I210" s="164"/>
      <c r="J210" s="164"/>
      <c r="K210" s="164"/>
      <c r="L210" s="164"/>
      <c r="M210" s="164"/>
      <c r="N210" s="164"/>
      <c r="O210" s="164"/>
    </row>
    <row r="211" spans="1:15" ht="14.5" x14ac:dyDescent="0.35">
      <c r="A211" s="164"/>
      <c r="B211" s="164"/>
      <c r="C211" s="164"/>
      <c r="D211" s="164"/>
      <c r="E211" s="164"/>
      <c r="F211" s="164"/>
      <c r="G211" s="164"/>
      <c r="H211" s="164"/>
      <c r="I211" s="164"/>
      <c r="J211" s="164"/>
      <c r="K211" s="164"/>
      <c r="L211" s="164"/>
      <c r="M211" s="164"/>
      <c r="N211" s="164"/>
      <c r="O211" s="164"/>
    </row>
    <row r="212" spans="1:15" ht="14.5" x14ac:dyDescent="0.35">
      <c r="A212" s="164"/>
      <c r="B212" s="164"/>
      <c r="C212" s="164"/>
      <c r="D212" s="164"/>
      <c r="E212" s="164"/>
      <c r="F212" s="164"/>
      <c r="G212" s="164"/>
      <c r="H212" s="164"/>
      <c r="I212" s="164"/>
      <c r="J212" s="164"/>
      <c r="K212" s="164"/>
      <c r="L212" s="164"/>
      <c r="M212" s="164"/>
      <c r="N212" s="164"/>
      <c r="O212" s="164"/>
    </row>
    <row r="213" spans="1:15" ht="14.5" x14ac:dyDescent="0.35">
      <c r="A213" s="164"/>
      <c r="B213" s="164"/>
      <c r="C213" s="164"/>
      <c r="D213" s="164"/>
      <c r="E213" s="164"/>
      <c r="F213" s="164"/>
      <c r="G213" s="164"/>
      <c r="H213" s="164"/>
      <c r="I213" s="164"/>
      <c r="J213" s="164"/>
      <c r="K213" s="164"/>
      <c r="L213" s="164"/>
      <c r="M213" s="164"/>
      <c r="N213" s="164"/>
      <c r="O213" s="164"/>
    </row>
    <row r="214" spans="1:15" ht="14.5" x14ac:dyDescent="0.35">
      <c r="A214" s="164"/>
      <c r="B214" s="164"/>
      <c r="C214" s="164"/>
      <c r="D214" s="164"/>
      <c r="E214" s="164"/>
      <c r="F214" s="164"/>
      <c r="G214" s="164"/>
      <c r="H214" s="164"/>
      <c r="I214" s="164"/>
      <c r="J214" s="164"/>
      <c r="K214" s="164"/>
      <c r="L214" s="164"/>
      <c r="M214" s="164"/>
      <c r="N214" s="164"/>
      <c r="O214" s="164"/>
    </row>
    <row r="215" spans="1:15" ht="14.5" x14ac:dyDescent="0.35">
      <c r="A215" s="164"/>
      <c r="B215" s="164"/>
      <c r="C215" s="164"/>
      <c r="D215" s="164"/>
      <c r="E215" s="164"/>
      <c r="F215" s="164"/>
      <c r="G215" s="164"/>
      <c r="H215" s="164"/>
      <c r="I215" s="164"/>
      <c r="J215" s="164"/>
      <c r="K215" s="164"/>
      <c r="L215" s="164"/>
      <c r="M215" s="164"/>
      <c r="N215" s="164"/>
      <c r="O215" s="164"/>
    </row>
    <row r="216" spans="1:15" ht="14.5" x14ac:dyDescent="0.35">
      <c r="A216" s="164"/>
      <c r="B216" s="164"/>
      <c r="C216" s="164"/>
      <c r="D216" s="164"/>
      <c r="E216" s="164"/>
      <c r="F216" s="164"/>
      <c r="G216" s="164"/>
      <c r="H216" s="164"/>
      <c r="I216" s="164"/>
      <c r="J216" s="164"/>
      <c r="K216" s="164"/>
      <c r="L216" s="164"/>
      <c r="M216" s="164"/>
      <c r="N216" s="164"/>
      <c r="O216" s="164"/>
    </row>
    <row r="217" spans="1:15" ht="14.5" x14ac:dyDescent="0.35">
      <c r="A217" s="164"/>
      <c r="B217" s="164"/>
      <c r="C217" s="164"/>
      <c r="D217" s="164"/>
      <c r="E217" s="164"/>
      <c r="F217" s="164"/>
      <c r="G217" s="164"/>
      <c r="H217" s="164"/>
      <c r="I217" s="164"/>
      <c r="J217" s="164"/>
      <c r="K217" s="164"/>
      <c r="L217" s="164"/>
      <c r="M217" s="164"/>
      <c r="N217" s="164"/>
      <c r="O217" s="164"/>
    </row>
    <row r="218" spans="1:15" ht="14.5" x14ac:dyDescent="0.35">
      <c r="A218" s="164"/>
      <c r="B218" s="164"/>
      <c r="C218" s="164"/>
      <c r="D218" s="164"/>
      <c r="E218" s="164"/>
      <c r="F218" s="164"/>
      <c r="G218" s="164"/>
      <c r="H218" s="164"/>
      <c r="I218" s="164"/>
      <c r="J218" s="164"/>
      <c r="K218" s="164"/>
      <c r="L218" s="164"/>
      <c r="M218" s="164"/>
      <c r="N218" s="164"/>
      <c r="O218" s="164"/>
    </row>
    <row r="219" spans="1:15" ht="14.5" x14ac:dyDescent="0.35">
      <c r="A219" s="164"/>
      <c r="B219" s="164"/>
      <c r="C219" s="164"/>
      <c r="D219" s="164"/>
      <c r="E219" s="164"/>
      <c r="F219" s="164"/>
      <c r="G219" s="164"/>
      <c r="H219" s="164"/>
      <c r="I219" s="164"/>
      <c r="J219" s="164"/>
      <c r="K219" s="164"/>
      <c r="L219" s="164"/>
      <c r="M219" s="164"/>
      <c r="N219" s="164"/>
      <c r="O219" s="164"/>
    </row>
    <row r="220" spans="1:15" ht="14.5" x14ac:dyDescent="0.35">
      <c r="A220" s="164"/>
      <c r="B220" s="164"/>
      <c r="C220" s="164"/>
      <c r="D220" s="164"/>
      <c r="E220" s="164"/>
      <c r="F220" s="164"/>
      <c r="G220" s="164"/>
      <c r="H220" s="164"/>
      <c r="I220" s="164"/>
      <c r="J220" s="164"/>
      <c r="K220" s="164"/>
      <c r="L220" s="164"/>
      <c r="M220" s="164"/>
      <c r="N220" s="164"/>
      <c r="O220" s="164"/>
    </row>
    <row r="221" spans="1:15" ht="14.5" x14ac:dyDescent="0.35">
      <c r="A221" s="164"/>
      <c r="B221" s="164"/>
      <c r="C221" s="164"/>
      <c r="D221" s="164"/>
      <c r="E221" s="164"/>
      <c r="F221" s="164"/>
      <c r="G221" s="164"/>
      <c r="H221" s="164"/>
      <c r="I221" s="164"/>
      <c r="J221" s="164"/>
      <c r="K221" s="164"/>
      <c r="L221" s="164"/>
      <c r="M221" s="164"/>
      <c r="N221" s="164"/>
      <c r="O221" s="164"/>
    </row>
    <row r="222" spans="1:15" ht="14.5" x14ac:dyDescent="0.35">
      <c r="A222" s="164"/>
      <c r="B222" s="164"/>
      <c r="C222" s="164"/>
      <c r="D222" s="164"/>
      <c r="E222" s="164"/>
      <c r="F222" s="164"/>
      <c r="G222" s="164"/>
      <c r="H222" s="164"/>
      <c r="I222" s="164"/>
      <c r="J222" s="164"/>
      <c r="K222" s="164"/>
      <c r="L222" s="164"/>
      <c r="M222" s="164"/>
      <c r="N222" s="164"/>
      <c r="O222" s="164"/>
    </row>
    <row r="223" spans="1:15" ht="14.5" x14ac:dyDescent="0.35">
      <c r="A223" s="164"/>
      <c r="B223" s="164"/>
      <c r="C223" s="164"/>
      <c r="D223" s="164"/>
      <c r="E223" s="164"/>
      <c r="F223" s="164"/>
      <c r="G223" s="164"/>
      <c r="H223" s="164"/>
      <c r="I223" s="164"/>
      <c r="J223" s="164"/>
      <c r="K223" s="164"/>
      <c r="L223" s="164"/>
      <c r="M223" s="164"/>
      <c r="N223" s="164"/>
      <c r="O223" s="164"/>
    </row>
    <row r="224" spans="1:15" ht="14.5" x14ac:dyDescent="0.35">
      <c r="A224" s="164"/>
      <c r="B224" s="164"/>
      <c r="C224" s="164"/>
      <c r="D224" s="164"/>
      <c r="E224" s="164"/>
      <c r="F224" s="164"/>
      <c r="G224" s="164"/>
      <c r="H224" s="164"/>
      <c r="I224" s="164"/>
      <c r="J224" s="164"/>
      <c r="K224" s="164"/>
      <c r="L224" s="164"/>
      <c r="M224" s="164"/>
      <c r="N224" s="164"/>
      <c r="O224" s="164"/>
    </row>
    <row r="225" spans="1:15" ht="14.5" x14ac:dyDescent="0.35">
      <c r="A225" s="164"/>
      <c r="B225" s="164"/>
      <c r="C225" s="164"/>
      <c r="D225" s="164"/>
      <c r="E225" s="164"/>
      <c r="F225" s="164"/>
      <c r="G225" s="164"/>
      <c r="H225" s="164"/>
      <c r="I225" s="164"/>
      <c r="J225" s="164"/>
      <c r="K225" s="164"/>
      <c r="L225" s="164"/>
      <c r="M225" s="164"/>
      <c r="N225" s="164"/>
      <c r="O225" s="164"/>
    </row>
    <row r="226" spans="1:15" ht="14.5" x14ac:dyDescent="0.35">
      <c r="A226" s="164"/>
      <c r="B226" s="164"/>
      <c r="C226" s="164"/>
      <c r="D226" s="164"/>
      <c r="E226" s="164"/>
      <c r="F226" s="164"/>
      <c r="G226" s="164"/>
      <c r="H226" s="164"/>
      <c r="I226" s="164"/>
      <c r="J226" s="164"/>
      <c r="K226" s="164"/>
      <c r="L226" s="164"/>
      <c r="M226" s="164"/>
      <c r="N226" s="164"/>
      <c r="O226" s="164"/>
    </row>
    <row r="227" spans="1:15" ht="14.5" x14ac:dyDescent="0.35">
      <c r="A227" s="164"/>
      <c r="B227" s="164"/>
      <c r="C227" s="164"/>
      <c r="D227" s="164"/>
      <c r="E227" s="164"/>
      <c r="F227" s="164"/>
      <c r="G227" s="164"/>
      <c r="H227" s="164"/>
      <c r="I227" s="164"/>
      <c r="J227" s="164"/>
      <c r="K227" s="164"/>
      <c r="L227" s="164"/>
      <c r="M227" s="164"/>
      <c r="N227" s="164"/>
      <c r="O227" s="164"/>
    </row>
    <row r="228" spans="1:15" ht="14.5" x14ac:dyDescent="0.35">
      <c r="A228" s="164"/>
      <c r="B228" s="164"/>
      <c r="C228" s="164"/>
      <c r="D228" s="164"/>
      <c r="E228" s="164"/>
      <c r="F228" s="164"/>
      <c r="G228" s="164"/>
      <c r="H228" s="164"/>
      <c r="I228" s="164"/>
      <c r="J228" s="164"/>
      <c r="K228" s="164"/>
      <c r="L228" s="164"/>
      <c r="M228" s="164"/>
      <c r="N228" s="164"/>
      <c r="O228" s="164"/>
    </row>
    <row r="229" spans="1:15" ht="14.5" x14ac:dyDescent="0.35">
      <c r="A229" s="164"/>
      <c r="B229" s="164"/>
      <c r="C229" s="164"/>
      <c r="D229" s="164"/>
      <c r="E229" s="164"/>
      <c r="F229" s="164"/>
      <c r="G229" s="164"/>
      <c r="H229" s="164"/>
      <c r="I229" s="164"/>
      <c r="J229" s="164"/>
      <c r="K229" s="164"/>
      <c r="L229" s="164"/>
      <c r="M229" s="164"/>
      <c r="N229" s="164"/>
      <c r="O229" s="164"/>
    </row>
    <row r="230" spans="1:15" ht="14.5" x14ac:dyDescent="0.35">
      <c r="A230" s="164"/>
      <c r="B230" s="164"/>
      <c r="C230" s="164"/>
      <c r="D230" s="164"/>
      <c r="E230" s="164"/>
      <c r="F230" s="164"/>
      <c r="G230" s="164"/>
      <c r="H230" s="164"/>
      <c r="I230" s="164"/>
      <c r="J230" s="164"/>
      <c r="K230" s="164"/>
      <c r="L230" s="164"/>
      <c r="M230" s="164"/>
      <c r="N230" s="164"/>
      <c r="O230" s="164"/>
    </row>
    <row r="231" spans="1:15" ht="14.5" x14ac:dyDescent="0.35">
      <c r="A231" s="164"/>
      <c r="B231" s="164"/>
      <c r="C231" s="164"/>
      <c r="D231" s="164"/>
      <c r="E231" s="164"/>
      <c r="F231" s="164"/>
      <c r="G231" s="164"/>
      <c r="H231" s="164"/>
      <c r="I231" s="164"/>
      <c r="J231" s="164"/>
      <c r="K231" s="164"/>
      <c r="L231" s="164"/>
      <c r="M231" s="164"/>
      <c r="N231" s="164"/>
      <c r="O231" s="164"/>
    </row>
    <row r="232" spans="1:15" ht="14.5" x14ac:dyDescent="0.35">
      <c r="A232" s="164"/>
      <c r="B232" s="164"/>
      <c r="C232" s="164"/>
      <c r="D232" s="164"/>
      <c r="E232" s="164"/>
      <c r="F232" s="164"/>
      <c r="G232" s="164"/>
      <c r="H232" s="164"/>
      <c r="I232" s="164"/>
      <c r="J232" s="164"/>
      <c r="K232" s="164"/>
      <c r="L232" s="164"/>
      <c r="M232" s="164"/>
      <c r="N232" s="164"/>
      <c r="O232" s="164"/>
    </row>
    <row r="233" spans="1:15" ht="14.5" x14ac:dyDescent="0.35">
      <c r="A233" s="164"/>
      <c r="B233" s="164"/>
      <c r="C233" s="164"/>
      <c r="D233" s="164"/>
      <c r="E233" s="164"/>
      <c r="F233" s="164"/>
      <c r="G233" s="164"/>
      <c r="H233" s="164"/>
      <c r="I233" s="164"/>
      <c r="J233" s="164"/>
      <c r="K233" s="164"/>
      <c r="L233" s="164"/>
      <c r="M233" s="164"/>
      <c r="N233" s="164"/>
      <c r="O233" s="164"/>
    </row>
    <row r="234" spans="1:15" ht="14.5" x14ac:dyDescent="0.35">
      <c r="A234" s="164"/>
      <c r="B234" s="164"/>
      <c r="C234" s="164"/>
      <c r="D234" s="164"/>
      <c r="E234" s="164"/>
      <c r="F234" s="164"/>
      <c r="G234" s="164"/>
      <c r="H234" s="164"/>
      <c r="I234" s="164"/>
      <c r="J234" s="164"/>
      <c r="K234" s="164"/>
      <c r="L234" s="164"/>
      <c r="M234" s="164"/>
      <c r="N234" s="164"/>
      <c r="O234" s="164"/>
    </row>
    <row r="235" spans="1:15" ht="14.5" x14ac:dyDescent="0.35">
      <c r="A235" s="164"/>
      <c r="B235" s="164"/>
      <c r="C235" s="164"/>
      <c r="D235" s="164"/>
      <c r="E235" s="164"/>
      <c r="F235" s="164"/>
      <c r="G235" s="164"/>
      <c r="H235" s="164"/>
      <c r="I235" s="164"/>
      <c r="J235" s="164"/>
      <c r="K235" s="164"/>
      <c r="L235" s="164"/>
      <c r="M235" s="164"/>
      <c r="N235" s="164"/>
      <c r="O235" s="164"/>
    </row>
    <row r="236" spans="1:15" ht="14.5" x14ac:dyDescent="0.35">
      <c r="A236" s="164"/>
      <c r="B236" s="164"/>
      <c r="C236" s="164"/>
      <c r="D236" s="164"/>
      <c r="E236" s="164"/>
      <c r="F236" s="164"/>
      <c r="G236" s="164"/>
      <c r="H236" s="164"/>
      <c r="I236" s="164"/>
      <c r="J236" s="164"/>
      <c r="K236" s="164"/>
      <c r="L236" s="164"/>
      <c r="M236" s="164"/>
      <c r="N236" s="164"/>
      <c r="O236" s="164"/>
    </row>
    <row r="237" spans="1:15" ht="14.5" x14ac:dyDescent="0.35">
      <c r="A237" s="164"/>
      <c r="B237" s="164"/>
      <c r="C237" s="164"/>
      <c r="D237" s="164"/>
      <c r="E237" s="164"/>
      <c r="F237" s="164"/>
      <c r="G237" s="164"/>
      <c r="H237" s="164"/>
      <c r="I237" s="164"/>
      <c r="J237" s="164"/>
      <c r="K237" s="164"/>
      <c r="L237" s="164"/>
      <c r="M237" s="164"/>
      <c r="N237" s="164"/>
      <c r="O237" s="164"/>
    </row>
    <row r="238" spans="1:15" ht="14.5" x14ac:dyDescent="0.35">
      <c r="A238" s="164"/>
      <c r="B238" s="164"/>
      <c r="C238" s="164"/>
      <c r="D238" s="164"/>
      <c r="E238" s="164"/>
      <c r="F238" s="164"/>
      <c r="G238" s="164"/>
      <c r="H238" s="164"/>
      <c r="I238" s="164"/>
      <c r="J238" s="164"/>
      <c r="K238" s="164"/>
      <c r="L238" s="164"/>
      <c r="M238" s="164"/>
      <c r="N238" s="164"/>
      <c r="O238" s="164"/>
    </row>
    <row r="239" spans="1:15" ht="14.5" x14ac:dyDescent="0.35">
      <c r="A239" s="164"/>
      <c r="B239" s="164"/>
      <c r="C239" s="164"/>
      <c r="D239" s="164"/>
      <c r="E239" s="164"/>
      <c r="F239" s="164"/>
      <c r="G239" s="164"/>
      <c r="H239" s="164"/>
      <c r="I239" s="164"/>
      <c r="J239" s="164"/>
      <c r="K239" s="164"/>
      <c r="L239" s="164"/>
      <c r="M239" s="164"/>
      <c r="N239" s="164"/>
      <c r="O239" s="164"/>
    </row>
    <row r="240" spans="1:15" ht="14.5" x14ac:dyDescent="0.35">
      <c r="A240" s="164"/>
      <c r="B240" s="164"/>
      <c r="C240" s="164"/>
      <c r="D240" s="164"/>
      <c r="E240" s="164"/>
      <c r="F240" s="164"/>
      <c r="G240" s="164"/>
      <c r="H240" s="164"/>
      <c r="I240" s="164"/>
      <c r="J240" s="164"/>
      <c r="K240" s="164"/>
      <c r="L240" s="164"/>
      <c r="M240" s="164"/>
      <c r="N240" s="164"/>
      <c r="O240" s="164"/>
    </row>
    <row r="241" spans="1:15" ht="14.5" x14ac:dyDescent="0.35">
      <c r="A241" s="164"/>
      <c r="B241" s="164"/>
      <c r="C241" s="164"/>
      <c r="D241" s="164"/>
      <c r="E241" s="164"/>
      <c r="F241" s="164"/>
      <c r="G241" s="164"/>
      <c r="H241" s="164"/>
      <c r="I241" s="164"/>
      <c r="J241" s="164"/>
      <c r="K241" s="164"/>
      <c r="L241" s="164"/>
      <c r="M241" s="164"/>
      <c r="N241" s="164"/>
      <c r="O241" s="164"/>
    </row>
    <row r="242" spans="1:15" ht="14.5" x14ac:dyDescent="0.35">
      <c r="A242" s="164"/>
      <c r="B242" s="164"/>
      <c r="C242" s="164"/>
      <c r="D242" s="164"/>
      <c r="E242" s="164"/>
      <c r="F242" s="164"/>
      <c r="G242" s="164"/>
      <c r="H242" s="164"/>
      <c r="I242" s="164"/>
      <c r="J242" s="164"/>
      <c r="K242" s="164"/>
      <c r="L242" s="164"/>
      <c r="M242" s="164"/>
      <c r="N242" s="164"/>
      <c r="O242" s="164"/>
    </row>
    <row r="243" spans="1:15" ht="14.5" x14ac:dyDescent="0.35">
      <c r="A243" s="164"/>
      <c r="B243" s="164"/>
      <c r="C243" s="164"/>
      <c r="D243" s="164"/>
      <c r="E243" s="164"/>
      <c r="F243" s="164"/>
      <c r="G243" s="164"/>
      <c r="H243" s="164"/>
      <c r="I243" s="164"/>
      <c r="J243" s="164"/>
      <c r="K243" s="164"/>
      <c r="L243" s="164"/>
      <c r="M243" s="164"/>
      <c r="N243" s="164"/>
      <c r="O243" s="164"/>
    </row>
    <row r="244" spans="1:15" ht="14.5" x14ac:dyDescent="0.35">
      <c r="A244" s="164"/>
      <c r="B244" s="164"/>
      <c r="C244" s="164"/>
      <c r="D244" s="164"/>
      <c r="E244" s="164"/>
      <c r="F244" s="164"/>
      <c r="G244" s="164"/>
      <c r="H244" s="164"/>
      <c r="I244" s="164"/>
      <c r="J244" s="164"/>
      <c r="K244" s="164"/>
      <c r="L244" s="164"/>
      <c r="M244" s="164"/>
      <c r="N244" s="164"/>
      <c r="O244" s="164"/>
    </row>
    <row r="245" spans="1:15" ht="14.5" x14ac:dyDescent="0.35">
      <c r="A245" s="164"/>
      <c r="B245" s="164"/>
      <c r="C245" s="164"/>
      <c r="D245" s="164"/>
      <c r="E245" s="164"/>
      <c r="F245" s="164"/>
      <c r="G245" s="164"/>
      <c r="H245" s="164"/>
      <c r="I245" s="164"/>
      <c r="J245" s="164"/>
      <c r="K245" s="164"/>
      <c r="L245" s="164"/>
      <c r="M245" s="164"/>
      <c r="N245" s="164"/>
      <c r="O245" s="164"/>
    </row>
    <row r="246" spans="1:15" ht="14.5" x14ac:dyDescent="0.35">
      <c r="A246" s="164"/>
      <c r="B246" s="164"/>
      <c r="C246" s="164"/>
      <c r="D246" s="164"/>
      <c r="E246" s="164"/>
      <c r="F246" s="164"/>
      <c r="G246" s="164"/>
      <c r="H246" s="164"/>
      <c r="I246" s="164"/>
      <c r="J246" s="164"/>
      <c r="K246" s="164"/>
      <c r="L246" s="164"/>
      <c r="M246" s="164"/>
      <c r="N246" s="164"/>
      <c r="O246" s="164"/>
    </row>
    <row r="247" spans="1:15" ht="14.5" x14ac:dyDescent="0.35">
      <c r="A247" s="164"/>
      <c r="B247" s="164"/>
      <c r="C247" s="164"/>
      <c r="D247" s="164"/>
      <c r="E247" s="164"/>
      <c r="F247" s="164"/>
      <c r="G247" s="164"/>
      <c r="H247" s="164"/>
      <c r="I247" s="164"/>
      <c r="J247" s="164"/>
      <c r="K247" s="164"/>
      <c r="L247" s="164"/>
      <c r="M247" s="164"/>
      <c r="N247" s="164"/>
      <c r="O247" s="164"/>
    </row>
    <row r="248" spans="1:15" ht="14.5" x14ac:dyDescent="0.35">
      <c r="A248" s="164"/>
      <c r="B248" s="164"/>
      <c r="C248" s="164"/>
      <c r="D248" s="164"/>
      <c r="E248" s="164"/>
      <c r="F248" s="164"/>
      <c r="G248" s="164"/>
      <c r="H248" s="164"/>
      <c r="I248" s="164"/>
      <c r="J248" s="164"/>
      <c r="K248" s="164"/>
      <c r="L248" s="164"/>
      <c r="M248" s="164"/>
      <c r="N248" s="164"/>
      <c r="O248" s="164"/>
    </row>
    <row r="249" spans="1:15" ht="14.5" x14ac:dyDescent="0.35">
      <c r="A249" s="164"/>
      <c r="B249" s="164"/>
      <c r="C249" s="164"/>
      <c r="D249" s="164"/>
      <c r="E249" s="164"/>
      <c r="F249" s="164"/>
      <c r="G249" s="164"/>
      <c r="H249" s="164"/>
      <c r="I249" s="164"/>
      <c r="J249" s="164"/>
      <c r="K249" s="164"/>
      <c r="L249" s="164"/>
      <c r="M249" s="164"/>
      <c r="N249" s="164"/>
      <c r="O249" s="164"/>
    </row>
    <row r="250" spans="1:15" ht="14.5" x14ac:dyDescent="0.35">
      <c r="A250" s="164"/>
      <c r="B250" s="164"/>
      <c r="C250" s="164"/>
      <c r="D250" s="164"/>
      <c r="E250" s="164"/>
      <c r="F250" s="164"/>
      <c r="G250" s="164"/>
      <c r="H250" s="164"/>
      <c r="I250" s="164"/>
      <c r="J250" s="164"/>
      <c r="K250" s="164"/>
      <c r="L250" s="164"/>
      <c r="M250" s="164"/>
      <c r="N250" s="164"/>
      <c r="O250" s="164"/>
    </row>
    <row r="251" spans="1:15" ht="14.5" x14ac:dyDescent="0.35">
      <c r="A251" s="164"/>
      <c r="B251" s="164"/>
      <c r="C251" s="164"/>
      <c r="D251" s="164"/>
      <c r="E251" s="164"/>
      <c r="F251" s="164"/>
      <c r="G251" s="164"/>
      <c r="H251" s="164"/>
      <c r="I251" s="164"/>
      <c r="J251" s="164"/>
      <c r="K251" s="164"/>
      <c r="L251" s="164"/>
      <c r="M251" s="164"/>
      <c r="N251" s="164"/>
      <c r="O251" s="164"/>
    </row>
    <row r="252" spans="1:15" ht="14.5" x14ac:dyDescent="0.35">
      <c r="A252" s="164"/>
      <c r="B252" s="164"/>
      <c r="C252" s="164"/>
      <c r="D252" s="164"/>
      <c r="E252" s="164"/>
      <c r="F252" s="164"/>
      <c r="G252" s="164"/>
      <c r="H252" s="164"/>
      <c r="I252" s="164"/>
      <c r="J252" s="164"/>
      <c r="K252" s="164"/>
      <c r="L252" s="164"/>
      <c r="M252" s="164"/>
      <c r="N252" s="164"/>
      <c r="O252" s="164"/>
    </row>
    <row r="253" spans="1:15" ht="14.5" x14ac:dyDescent="0.35">
      <c r="A253" s="164"/>
      <c r="B253" s="164"/>
      <c r="C253" s="164"/>
      <c r="D253" s="164"/>
      <c r="E253" s="164"/>
      <c r="F253" s="164"/>
      <c r="G253" s="164"/>
      <c r="H253" s="164"/>
      <c r="I253" s="164"/>
      <c r="J253" s="164"/>
      <c r="K253" s="164"/>
      <c r="L253" s="164"/>
      <c r="M253" s="164"/>
      <c r="N253" s="164"/>
      <c r="O253" s="164"/>
    </row>
    <row r="254" spans="1:15" ht="14.5" x14ac:dyDescent="0.35">
      <c r="A254" s="164"/>
      <c r="B254" s="164"/>
      <c r="C254" s="164"/>
      <c r="D254" s="164"/>
      <c r="E254" s="164"/>
      <c r="F254" s="164"/>
      <c r="G254" s="164"/>
      <c r="H254" s="164"/>
      <c r="I254" s="164"/>
      <c r="J254" s="164"/>
      <c r="K254" s="164"/>
      <c r="L254" s="164"/>
      <c r="M254" s="164"/>
      <c r="N254" s="164"/>
      <c r="O254" s="164"/>
    </row>
    <row r="255" spans="1:15" ht="14.5" x14ac:dyDescent="0.35">
      <c r="A255" s="164"/>
      <c r="B255" s="164"/>
      <c r="C255" s="164"/>
      <c r="D255" s="164"/>
      <c r="E255" s="164"/>
      <c r="F255" s="164"/>
      <c r="G255" s="164"/>
      <c r="H255" s="164"/>
      <c r="I255" s="164"/>
      <c r="J255" s="164"/>
      <c r="K255" s="164"/>
      <c r="L255" s="164"/>
      <c r="M255" s="164"/>
      <c r="N255" s="164"/>
      <c r="O255" s="164"/>
    </row>
    <row r="256" spans="1:15" ht="14.5" x14ac:dyDescent="0.35">
      <c r="A256" s="164"/>
      <c r="B256" s="164"/>
      <c r="C256" s="164"/>
      <c r="D256" s="164"/>
      <c r="E256" s="164"/>
      <c r="F256" s="164"/>
      <c r="G256" s="164"/>
      <c r="H256" s="164"/>
      <c r="I256" s="164"/>
      <c r="J256" s="164"/>
      <c r="K256" s="164"/>
      <c r="L256" s="164"/>
      <c r="M256" s="164"/>
      <c r="N256" s="164"/>
      <c r="O256" s="164"/>
    </row>
    <row r="257" spans="1:15" ht="14.5" x14ac:dyDescent="0.35">
      <c r="A257" s="164"/>
      <c r="B257" s="164"/>
      <c r="C257" s="164"/>
      <c r="D257" s="164"/>
      <c r="E257" s="164"/>
      <c r="F257" s="164"/>
      <c r="G257" s="164"/>
      <c r="H257" s="164"/>
      <c r="I257" s="164"/>
      <c r="J257" s="164"/>
      <c r="K257" s="164"/>
      <c r="L257" s="164"/>
      <c r="M257" s="164"/>
      <c r="N257" s="164"/>
      <c r="O257" s="164"/>
    </row>
    <row r="258" spans="1:15" ht="14.5" x14ac:dyDescent="0.35">
      <c r="A258" s="164"/>
      <c r="B258" s="164"/>
      <c r="C258" s="164"/>
      <c r="D258" s="164"/>
      <c r="E258" s="164"/>
      <c r="F258" s="164"/>
      <c r="G258" s="164"/>
      <c r="H258" s="164"/>
      <c r="I258" s="164"/>
      <c r="J258" s="164"/>
      <c r="K258" s="164"/>
      <c r="L258" s="164"/>
      <c r="M258" s="164"/>
      <c r="N258" s="164"/>
      <c r="O258" s="164"/>
    </row>
    <row r="259" spans="1:15" ht="14.5" x14ac:dyDescent="0.35">
      <c r="A259" s="164"/>
      <c r="B259" s="164"/>
      <c r="C259" s="164"/>
      <c r="D259" s="164"/>
      <c r="E259" s="164"/>
      <c r="F259" s="164"/>
      <c r="G259" s="164"/>
      <c r="H259" s="164"/>
      <c r="I259" s="164"/>
      <c r="J259" s="164"/>
      <c r="K259" s="164"/>
      <c r="L259" s="164"/>
      <c r="M259" s="164"/>
      <c r="N259" s="164"/>
      <c r="O259" s="164"/>
    </row>
    <row r="260" spans="1:15" ht="14.5" x14ac:dyDescent="0.35">
      <c r="A260" s="164"/>
      <c r="B260" s="164"/>
      <c r="C260" s="164"/>
      <c r="D260" s="164"/>
      <c r="E260" s="164"/>
      <c r="F260" s="164"/>
      <c r="G260" s="164"/>
      <c r="H260" s="164"/>
      <c r="I260" s="164"/>
      <c r="J260" s="164"/>
      <c r="K260" s="164"/>
      <c r="L260" s="164"/>
      <c r="M260" s="164"/>
      <c r="N260" s="164"/>
      <c r="O260" s="164"/>
    </row>
    <row r="261" spans="1:15" ht="14.5" x14ac:dyDescent="0.35">
      <c r="A261" s="164"/>
      <c r="B261" s="164"/>
      <c r="C261" s="164"/>
      <c r="D261" s="164"/>
      <c r="E261" s="164"/>
      <c r="F261" s="164"/>
      <c r="G261" s="164"/>
      <c r="H261" s="164"/>
      <c r="I261" s="164"/>
      <c r="J261" s="164"/>
      <c r="K261" s="164"/>
      <c r="L261" s="164"/>
      <c r="M261" s="164"/>
      <c r="N261" s="164"/>
      <c r="O261" s="164"/>
    </row>
    <row r="262" spans="1:15" ht="14.5" x14ac:dyDescent="0.35">
      <c r="A262" s="164"/>
      <c r="B262" s="164"/>
      <c r="C262" s="164"/>
      <c r="D262" s="164"/>
      <c r="E262" s="164"/>
      <c r="F262" s="164"/>
      <c r="G262" s="164"/>
      <c r="H262" s="164"/>
      <c r="I262" s="164"/>
      <c r="J262" s="164"/>
      <c r="K262" s="164"/>
      <c r="L262" s="164"/>
      <c r="M262" s="164"/>
      <c r="N262" s="164"/>
      <c r="O262" s="164"/>
    </row>
    <row r="263" spans="1:15" ht="14.5" x14ac:dyDescent="0.35">
      <c r="A263" s="164"/>
      <c r="B263" s="164"/>
      <c r="C263" s="164"/>
      <c r="D263" s="164"/>
      <c r="E263" s="164"/>
      <c r="F263" s="164"/>
      <c r="G263" s="164"/>
      <c r="H263" s="164"/>
      <c r="I263" s="164"/>
      <c r="J263" s="164"/>
      <c r="K263" s="164"/>
      <c r="L263" s="164"/>
      <c r="M263" s="164"/>
      <c r="N263" s="164"/>
      <c r="O263" s="164"/>
    </row>
    <row r="264" spans="1:15" ht="14.5" x14ac:dyDescent="0.35">
      <c r="A264" s="164"/>
      <c r="B264" s="164"/>
      <c r="C264" s="164"/>
      <c r="D264" s="164"/>
      <c r="E264" s="164"/>
      <c r="F264" s="164"/>
      <c r="G264" s="164"/>
      <c r="H264" s="164"/>
      <c r="I264" s="164"/>
      <c r="J264" s="164"/>
      <c r="K264" s="164"/>
      <c r="L264" s="164"/>
      <c r="M264" s="164"/>
      <c r="N264" s="164"/>
      <c r="O264" s="164"/>
    </row>
    <row r="265" spans="1:15" ht="14.5" x14ac:dyDescent="0.35">
      <c r="A265" s="164"/>
      <c r="B265" s="164"/>
      <c r="C265" s="164"/>
      <c r="D265" s="164"/>
      <c r="E265" s="164"/>
      <c r="F265" s="164"/>
      <c r="G265" s="164"/>
      <c r="H265" s="164"/>
      <c r="I265" s="164"/>
      <c r="J265" s="164"/>
      <c r="K265" s="164"/>
      <c r="L265" s="164"/>
      <c r="M265" s="164"/>
      <c r="N265" s="164"/>
      <c r="O265" s="164"/>
    </row>
    <row r="266" spans="1:15" ht="14.5" x14ac:dyDescent="0.35">
      <c r="A266" s="164"/>
      <c r="B266" s="164"/>
      <c r="C266" s="164"/>
      <c r="D266" s="164"/>
      <c r="E266" s="164"/>
      <c r="F266" s="164"/>
      <c r="G266" s="164"/>
      <c r="H266" s="164"/>
      <c r="I266" s="164"/>
      <c r="J266" s="164"/>
      <c r="K266" s="164"/>
      <c r="L266" s="164"/>
      <c r="M266" s="164"/>
      <c r="N266" s="164"/>
      <c r="O266" s="164"/>
    </row>
    <row r="267" spans="1:15" ht="14.5" x14ac:dyDescent="0.35">
      <c r="A267" s="164"/>
      <c r="B267" s="164"/>
      <c r="C267" s="164"/>
      <c r="D267" s="164"/>
      <c r="E267" s="164"/>
      <c r="F267" s="164"/>
      <c r="G267" s="164"/>
      <c r="H267" s="164"/>
      <c r="I267" s="164"/>
      <c r="J267" s="164"/>
      <c r="K267" s="164"/>
      <c r="L267" s="164"/>
      <c r="M267" s="164"/>
      <c r="N267" s="164"/>
      <c r="O267" s="164"/>
    </row>
    <row r="268" spans="1:15" ht="14.5" x14ac:dyDescent="0.35">
      <c r="A268" s="164"/>
      <c r="B268" s="164"/>
      <c r="C268" s="164"/>
      <c r="D268" s="164"/>
      <c r="E268" s="164"/>
      <c r="F268" s="164"/>
      <c r="G268" s="164"/>
      <c r="H268" s="164"/>
      <c r="I268" s="164"/>
      <c r="J268" s="164"/>
      <c r="K268" s="164"/>
      <c r="L268" s="164"/>
      <c r="M268" s="164"/>
      <c r="N268" s="164"/>
      <c r="O268" s="164"/>
    </row>
    <row r="269" spans="1:15" ht="14.5" x14ac:dyDescent="0.35">
      <c r="A269" s="164"/>
      <c r="B269" s="164"/>
      <c r="C269" s="164"/>
      <c r="D269" s="164"/>
      <c r="E269" s="164"/>
      <c r="F269" s="164"/>
      <c r="G269" s="164"/>
      <c r="H269" s="164"/>
      <c r="I269" s="164"/>
      <c r="J269" s="164"/>
      <c r="K269" s="164"/>
      <c r="L269" s="164"/>
      <c r="M269" s="164"/>
      <c r="N269" s="164"/>
      <c r="O269" s="164"/>
    </row>
    <row r="270" spans="1:15" ht="14.5" x14ac:dyDescent="0.35">
      <c r="A270" s="164"/>
      <c r="B270" s="164"/>
      <c r="C270" s="164"/>
      <c r="D270" s="164"/>
      <c r="E270" s="164"/>
      <c r="F270" s="164"/>
      <c r="G270" s="164"/>
      <c r="H270" s="164"/>
      <c r="I270" s="164"/>
      <c r="J270" s="164"/>
      <c r="K270" s="164"/>
      <c r="L270" s="164"/>
      <c r="M270" s="164"/>
      <c r="N270" s="164"/>
      <c r="O270" s="164"/>
    </row>
    <row r="271" spans="1:15" ht="14.5" x14ac:dyDescent="0.35">
      <c r="A271" s="164"/>
      <c r="B271" s="164"/>
      <c r="C271" s="164"/>
      <c r="D271" s="164"/>
      <c r="E271" s="164"/>
      <c r="F271" s="164"/>
      <c r="G271" s="164"/>
      <c r="H271" s="164"/>
      <c r="I271" s="164"/>
      <c r="J271" s="164"/>
      <c r="K271" s="164"/>
      <c r="L271" s="164"/>
      <c r="M271" s="164"/>
      <c r="N271" s="164"/>
      <c r="O271" s="164"/>
    </row>
    <row r="272" spans="1:15" ht="14.5" x14ac:dyDescent="0.35">
      <c r="A272" s="164"/>
      <c r="B272" s="164"/>
      <c r="C272" s="164"/>
      <c r="D272" s="164"/>
      <c r="E272" s="164"/>
      <c r="F272" s="164"/>
      <c r="G272" s="164"/>
      <c r="H272" s="164"/>
      <c r="I272" s="164"/>
      <c r="J272" s="164"/>
      <c r="K272" s="164"/>
      <c r="L272" s="164"/>
      <c r="M272" s="164"/>
      <c r="N272" s="164"/>
      <c r="O272" s="164"/>
    </row>
    <row r="273" spans="1:15" ht="14.5" x14ac:dyDescent="0.35">
      <c r="A273" s="164"/>
      <c r="B273" s="164"/>
      <c r="C273" s="164"/>
      <c r="D273" s="164"/>
      <c r="E273" s="164"/>
      <c r="F273" s="164"/>
      <c r="G273" s="164"/>
      <c r="H273" s="164"/>
      <c r="I273" s="164"/>
      <c r="J273" s="164"/>
      <c r="K273" s="164"/>
      <c r="L273" s="164"/>
      <c r="M273" s="164"/>
      <c r="N273" s="164"/>
      <c r="O273" s="164"/>
    </row>
    <row r="274" spans="1:15" ht="14.5" x14ac:dyDescent="0.35">
      <c r="A274" s="164"/>
      <c r="B274" s="164"/>
      <c r="C274" s="164"/>
      <c r="D274" s="164"/>
      <c r="E274" s="164"/>
      <c r="F274" s="164"/>
      <c r="G274" s="164"/>
      <c r="H274" s="164"/>
      <c r="I274" s="164"/>
      <c r="J274" s="164"/>
      <c r="K274" s="164"/>
      <c r="L274" s="164"/>
      <c r="M274" s="164"/>
      <c r="N274" s="164"/>
      <c r="O274" s="164"/>
    </row>
    <row r="275" spans="1:15" ht="14.5" x14ac:dyDescent="0.35">
      <c r="A275" s="164"/>
      <c r="B275" s="164"/>
      <c r="C275" s="164"/>
      <c r="D275" s="164"/>
      <c r="E275" s="164"/>
      <c r="F275" s="164"/>
      <c r="G275" s="164"/>
      <c r="H275" s="164"/>
      <c r="I275" s="164"/>
      <c r="J275" s="164"/>
      <c r="K275" s="164"/>
      <c r="L275" s="164"/>
      <c r="M275" s="164"/>
      <c r="N275" s="164"/>
      <c r="O275" s="164"/>
    </row>
    <row r="276" spans="1:15" ht="14.5" x14ac:dyDescent="0.35">
      <c r="A276" s="164"/>
      <c r="B276" s="164"/>
      <c r="C276" s="164"/>
      <c r="D276" s="164"/>
      <c r="E276" s="164"/>
      <c r="F276" s="164"/>
      <c r="G276" s="164"/>
      <c r="H276" s="164"/>
      <c r="I276" s="164"/>
      <c r="J276" s="164"/>
      <c r="K276" s="164"/>
      <c r="L276" s="164"/>
      <c r="M276" s="164"/>
      <c r="N276" s="164"/>
      <c r="O276" s="164"/>
    </row>
    <row r="277" spans="1:15" ht="14.5" x14ac:dyDescent="0.35">
      <c r="A277" s="164"/>
      <c r="B277" s="164"/>
      <c r="C277" s="164"/>
      <c r="D277" s="164"/>
      <c r="E277" s="164"/>
      <c r="F277" s="164"/>
      <c r="G277" s="164"/>
      <c r="H277" s="164"/>
      <c r="I277" s="164"/>
      <c r="J277" s="164"/>
      <c r="K277" s="164"/>
      <c r="L277" s="164"/>
      <c r="M277" s="164"/>
      <c r="N277" s="164"/>
      <c r="O277" s="164"/>
    </row>
    <row r="278" spans="1:15" ht="14.5" x14ac:dyDescent="0.35">
      <c r="A278" s="164"/>
      <c r="B278" s="164"/>
      <c r="C278" s="164"/>
      <c r="D278" s="164"/>
      <c r="E278" s="164"/>
      <c r="F278" s="164"/>
      <c r="G278" s="164"/>
      <c r="H278" s="164"/>
      <c r="I278" s="164"/>
      <c r="J278" s="164"/>
      <c r="K278" s="164"/>
      <c r="L278" s="164"/>
      <c r="M278" s="164"/>
      <c r="N278" s="164"/>
      <c r="O278" s="164"/>
    </row>
    <row r="279" spans="1:15" ht="14.5" x14ac:dyDescent="0.35">
      <c r="A279" s="164"/>
      <c r="B279" s="164"/>
      <c r="C279" s="164"/>
      <c r="D279" s="164"/>
      <c r="E279" s="164"/>
      <c r="F279" s="164"/>
      <c r="G279" s="164"/>
      <c r="H279" s="164"/>
      <c r="I279" s="164"/>
      <c r="J279" s="164"/>
      <c r="K279" s="164"/>
      <c r="L279" s="164"/>
      <c r="M279" s="164"/>
      <c r="N279" s="164"/>
      <c r="O279" s="164"/>
    </row>
    <row r="280" spans="1:15" ht="14.5" x14ac:dyDescent="0.35">
      <c r="A280" s="164"/>
      <c r="B280" s="164"/>
      <c r="C280" s="164"/>
      <c r="D280" s="164"/>
      <c r="E280" s="164"/>
      <c r="F280" s="164"/>
      <c r="G280" s="164"/>
      <c r="H280" s="164"/>
      <c r="I280" s="164"/>
      <c r="J280" s="164"/>
      <c r="K280" s="164"/>
      <c r="L280" s="164"/>
      <c r="M280" s="164"/>
      <c r="N280" s="164"/>
      <c r="O280" s="164"/>
    </row>
    <row r="281" spans="1:15" ht="14.5" x14ac:dyDescent="0.35">
      <c r="A281" s="164"/>
      <c r="B281" s="164"/>
      <c r="C281" s="164"/>
      <c r="D281" s="164"/>
      <c r="E281" s="164"/>
      <c r="F281" s="164"/>
      <c r="G281" s="164"/>
      <c r="H281" s="164"/>
      <c r="I281" s="164"/>
      <c r="J281" s="164"/>
      <c r="K281" s="164"/>
      <c r="L281" s="164"/>
      <c r="M281" s="164"/>
      <c r="N281" s="164"/>
      <c r="O281" s="164"/>
    </row>
    <row r="282" spans="1:15" ht="14.5" x14ac:dyDescent="0.35">
      <c r="A282" s="164"/>
      <c r="B282" s="164"/>
      <c r="C282" s="164"/>
      <c r="D282" s="164"/>
      <c r="E282" s="164"/>
      <c r="F282" s="164"/>
      <c r="G282" s="164"/>
      <c r="H282" s="164"/>
      <c r="I282" s="164"/>
      <c r="J282" s="164"/>
      <c r="K282" s="164"/>
      <c r="L282" s="164"/>
      <c r="M282" s="164"/>
      <c r="N282" s="164"/>
      <c r="O282" s="164"/>
    </row>
    <row r="283" spans="1:15" ht="14.5" x14ac:dyDescent="0.35">
      <c r="A283" s="164"/>
      <c r="B283" s="164"/>
      <c r="C283" s="164"/>
      <c r="D283" s="164"/>
      <c r="E283" s="164"/>
      <c r="F283" s="164"/>
      <c r="G283" s="164"/>
      <c r="H283" s="164"/>
      <c r="I283" s="164"/>
      <c r="J283" s="164"/>
      <c r="K283" s="164"/>
      <c r="L283" s="164"/>
      <c r="M283" s="164"/>
      <c r="N283" s="164"/>
      <c r="O283" s="164"/>
    </row>
    <row r="284" spans="1:15" ht="14.5" x14ac:dyDescent="0.35">
      <c r="A284" s="164"/>
      <c r="B284" s="164"/>
      <c r="C284" s="164"/>
      <c r="D284" s="164"/>
      <c r="E284" s="164"/>
      <c r="F284" s="164"/>
      <c r="G284" s="164"/>
      <c r="H284" s="164"/>
      <c r="I284" s="164"/>
      <c r="J284" s="164"/>
      <c r="K284" s="164"/>
      <c r="L284" s="164"/>
      <c r="M284" s="164"/>
      <c r="N284" s="164"/>
      <c r="O284" s="164"/>
    </row>
    <row r="285" spans="1:15" ht="14.5" x14ac:dyDescent="0.35">
      <c r="A285" s="164"/>
      <c r="B285" s="164"/>
      <c r="C285" s="164"/>
      <c r="D285" s="164"/>
      <c r="E285" s="164"/>
      <c r="F285" s="164"/>
      <c r="G285" s="164"/>
      <c r="H285" s="164"/>
      <c r="I285" s="164"/>
      <c r="J285" s="164"/>
      <c r="K285" s="164"/>
      <c r="L285" s="164"/>
      <c r="M285" s="164"/>
      <c r="N285" s="164"/>
      <c r="O285" s="164"/>
    </row>
    <row r="286" spans="1:15" ht="14.5" x14ac:dyDescent="0.35">
      <c r="A286" s="164"/>
      <c r="B286" s="164"/>
      <c r="C286" s="164"/>
      <c r="D286" s="164"/>
      <c r="E286" s="164"/>
      <c r="F286" s="164"/>
      <c r="G286" s="164"/>
      <c r="H286" s="164"/>
      <c r="I286" s="164"/>
      <c r="J286" s="164"/>
      <c r="K286" s="164"/>
      <c r="L286" s="164"/>
      <c r="M286" s="164"/>
      <c r="N286" s="164"/>
      <c r="O286" s="164"/>
    </row>
    <row r="287" spans="1:15" ht="14.5" x14ac:dyDescent="0.35">
      <c r="A287" s="164"/>
      <c r="B287" s="164"/>
      <c r="C287" s="164"/>
      <c r="D287" s="164"/>
      <c r="E287" s="164"/>
      <c r="F287" s="164"/>
      <c r="G287" s="164"/>
      <c r="H287" s="164"/>
      <c r="I287" s="164"/>
      <c r="J287" s="164"/>
      <c r="K287" s="164"/>
      <c r="L287" s="164"/>
      <c r="M287" s="164"/>
      <c r="N287" s="164"/>
      <c r="O287" s="164"/>
    </row>
    <row r="288" spans="1:15" ht="14.5" x14ac:dyDescent="0.35">
      <c r="A288" s="164"/>
      <c r="B288" s="164"/>
      <c r="C288" s="164"/>
      <c r="D288" s="164"/>
      <c r="E288" s="164"/>
      <c r="F288" s="164"/>
      <c r="G288" s="164"/>
      <c r="H288" s="164"/>
      <c r="I288" s="164"/>
      <c r="J288" s="164"/>
      <c r="K288" s="164"/>
      <c r="L288" s="164"/>
      <c r="M288" s="164"/>
      <c r="N288" s="164"/>
      <c r="O288" s="164"/>
    </row>
    <row r="289" spans="1:15" ht="14.5" x14ac:dyDescent="0.35">
      <c r="A289" s="164"/>
      <c r="B289" s="164"/>
      <c r="C289" s="164"/>
      <c r="D289" s="164"/>
      <c r="E289" s="164"/>
      <c r="F289" s="164"/>
      <c r="G289" s="164"/>
      <c r="H289" s="164"/>
      <c r="I289" s="164"/>
      <c r="J289" s="164"/>
      <c r="K289" s="164"/>
      <c r="L289" s="164"/>
      <c r="M289" s="164"/>
      <c r="N289" s="164"/>
      <c r="O289" s="164"/>
    </row>
    <row r="290" spans="1:15" ht="14.5" x14ac:dyDescent="0.35">
      <c r="A290" s="164"/>
      <c r="B290" s="164"/>
      <c r="C290" s="164"/>
      <c r="D290" s="164"/>
      <c r="E290" s="164"/>
      <c r="F290" s="164"/>
      <c r="G290" s="164"/>
      <c r="H290" s="164"/>
      <c r="I290" s="164"/>
      <c r="J290" s="164"/>
      <c r="K290" s="164"/>
      <c r="L290" s="164"/>
      <c r="M290" s="164"/>
      <c r="N290" s="164"/>
      <c r="O290" s="164"/>
    </row>
    <row r="291" spans="1:15" ht="14.5" x14ac:dyDescent="0.35">
      <c r="A291" s="164"/>
      <c r="B291" s="164"/>
      <c r="C291" s="164"/>
      <c r="D291" s="164"/>
      <c r="E291" s="164"/>
      <c r="F291" s="164"/>
      <c r="G291" s="164"/>
      <c r="H291" s="164"/>
      <c r="I291" s="164"/>
      <c r="J291" s="164"/>
      <c r="K291" s="164"/>
      <c r="L291" s="164"/>
      <c r="M291" s="164"/>
      <c r="N291" s="164"/>
      <c r="O291" s="164"/>
    </row>
    <row r="292" spans="1:15" ht="14.5" x14ac:dyDescent="0.35">
      <c r="A292" s="164"/>
      <c r="B292" s="164"/>
      <c r="C292" s="164"/>
      <c r="D292" s="164"/>
      <c r="E292" s="164"/>
      <c r="F292" s="164"/>
      <c r="G292" s="164"/>
      <c r="H292" s="164"/>
      <c r="I292" s="164"/>
      <c r="J292" s="164"/>
      <c r="K292" s="164"/>
      <c r="L292" s="164"/>
      <c r="M292" s="164"/>
      <c r="N292" s="164"/>
      <c r="O292" s="164"/>
    </row>
    <row r="293" spans="1:15" ht="14.5" x14ac:dyDescent="0.35">
      <c r="A293" s="164"/>
      <c r="B293" s="164"/>
      <c r="C293" s="164"/>
      <c r="D293" s="164"/>
      <c r="E293" s="164"/>
      <c r="F293" s="164"/>
      <c r="G293" s="164"/>
      <c r="H293" s="164"/>
      <c r="I293" s="164"/>
      <c r="J293" s="164"/>
      <c r="K293" s="164"/>
      <c r="L293" s="164"/>
      <c r="M293" s="164"/>
      <c r="N293" s="164"/>
      <c r="O293" s="164"/>
    </row>
    <row r="294" spans="1:15" ht="14.5" x14ac:dyDescent="0.35">
      <c r="A294" s="164"/>
      <c r="B294" s="164"/>
      <c r="C294" s="164"/>
      <c r="D294" s="164"/>
      <c r="E294" s="164"/>
      <c r="F294" s="164"/>
      <c r="G294" s="164"/>
      <c r="H294" s="164"/>
      <c r="I294" s="164"/>
      <c r="J294" s="164"/>
      <c r="K294" s="164"/>
      <c r="L294" s="164"/>
      <c r="M294" s="164"/>
      <c r="N294" s="164"/>
      <c r="O294" s="164"/>
    </row>
    <row r="295" spans="1:15" ht="14.5" x14ac:dyDescent="0.35">
      <c r="A295" s="164"/>
      <c r="B295" s="164"/>
      <c r="C295" s="164"/>
      <c r="D295" s="164"/>
      <c r="E295" s="164"/>
      <c r="F295" s="164"/>
      <c r="G295" s="164"/>
      <c r="H295" s="164"/>
      <c r="I295" s="164"/>
      <c r="J295" s="164"/>
      <c r="K295" s="164"/>
      <c r="L295" s="164"/>
      <c r="M295" s="164"/>
      <c r="N295" s="164"/>
      <c r="O295" s="164"/>
    </row>
    <row r="296" spans="1:15" ht="14.5" x14ac:dyDescent="0.35">
      <c r="A296" s="164"/>
      <c r="B296" s="164"/>
      <c r="C296" s="164"/>
      <c r="D296" s="164"/>
      <c r="E296" s="164"/>
      <c r="F296" s="164"/>
      <c r="G296" s="164"/>
      <c r="H296" s="164"/>
      <c r="I296" s="164"/>
      <c r="J296" s="164"/>
      <c r="K296" s="164"/>
      <c r="L296" s="164"/>
      <c r="M296" s="164"/>
      <c r="N296" s="164"/>
      <c r="O296" s="164"/>
    </row>
    <row r="297" spans="1:15" ht="14.5" x14ac:dyDescent="0.35">
      <c r="A297" s="164"/>
      <c r="B297" s="164"/>
      <c r="C297" s="164"/>
      <c r="D297" s="164"/>
      <c r="E297" s="164"/>
      <c r="F297" s="164"/>
      <c r="G297" s="164"/>
      <c r="H297" s="164"/>
      <c r="I297" s="164"/>
      <c r="J297" s="164"/>
      <c r="K297" s="164"/>
      <c r="L297" s="164"/>
      <c r="M297" s="164"/>
      <c r="N297" s="164"/>
      <c r="O297" s="164"/>
    </row>
    <row r="298" spans="1:15" ht="14.5" x14ac:dyDescent="0.35">
      <c r="A298" s="164"/>
      <c r="B298" s="164"/>
      <c r="C298" s="164"/>
      <c r="D298" s="164"/>
      <c r="E298" s="164"/>
      <c r="F298" s="164"/>
      <c r="G298" s="164"/>
      <c r="H298" s="164"/>
      <c r="I298" s="164"/>
      <c r="J298" s="164"/>
      <c r="K298" s="164"/>
      <c r="L298" s="164"/>
      <c r="M298" s="164"/>
      <c r="N298" s="164"/>
      <c r="O298" s="164"/>
    </row>
    <row r="299" spans="1:15" ht="14.5" x14ac:dyDescent="0.35">
      <c r="A299" s="164"/>
      <c r="B299" s="164"/>
      <c r="C299" s="164"/>
      <c r="D299" s="164"/>
      <c r="E299" s="164"/>
      <c r="F299" s="164"/>
      <c r="G299" s="164"/>
      <c r="H299" s="164"/>
      <c r="I299" s="164"/>
      <c r="J299" s="164"/>
      <c r="K299" s="164"/>
      <c r="L299" s="164"/>
      <c r="M299" s="164"/>
      <c r="N299" s="164"/>
      <c r="O299" s="164"/>
    </row>
    <row r="300" spans="1:15" ht="14.5" x14ac:dyDescent="0.35">
      <c r="A300" s="164"/>
      <c r="B300" s="164"/>
      <c r="C300" s="164"/>
      <c r="D300" s="164"/>
      <c r="E300" s="164"/>
      <c r="F300" s="164"/>
      <c r="G300" s="164"/>
      <c r="H300" s="164"/>
      <c r="I300" s="164"/>
      <c r="J300" s="164"/>
      <c r="K300" s="164"/>
      <c r="L300" s="164"/>
      <c r="M300" s="164"/>
      <c r="N300" s="164"/>
      <c r="O300" s="164"/>
    </row>
    <row r="301" spans="1:15" ht="14.5" x14ac:dyDescent="0.35">
      <c r="A301" s="164"/>
      <c r="B301" s="164"/>
      <c r="C301" s="164"/>
      <c r="D301" s="164"/>
      <c r="E301" s="164"/>
      <c r="F301" s="164"/>
      <c r="G301" s="164"/>
      <c r="H301" s="164"/>
      <c r="I301" s="164"/>
      <c r="J301" s="164"/>
      <c r="K301" s="164"/>
      <c r="L301" s="164"/>
      <c r="M301" s="164"/>
      <c r="N301" s="164"/>
      <c r="O301" s="164"/>
    </row>
    <row r="302" spans="1:15" ht="14.5" x14ac:dyDescent="0.35">
      <c r="A302" s="164"/>
      <c r="B302" s="164"/>
      <c r="C302" s="164"/>
      <c r="D302" s="164"/>
      <c r="E302" s="164"/>
      <c r="F302" s="164"/>
      <c r="G302" s="164"/>
      <c r="H302" s="164"/>
      <c r="I302" s="164"/>
      <c r="J302" s="164"/>
      <c r="K302" s="164"/>
      <c r="L302" s="164"/>
      <c r="M302" s="164"/>
      <c r="N302" s="164"/>
      <c r="O302" s="164"/>
    </row>
    <row r="303" spans="1:15" ht="14.5" x14ac:dyDescent="0.35">
      <c r="A303" s="164"/>
      <c r="B303" s="164"/>
      <c r="C303" s="164"/>
      <c r="D303" s="164"/>
      <c r="E303" s="164"/>
      <c r="F303" s="164"/>
      <c r="G303" s="164"/>
      <c r="H303" s="164"/>
      <c r="I303" s="164"/>
      <c r="J303" s="164"/>
      <c r="K303" s="164"/>
      <c r="L303" s="164"/>
      <c r="M303" s="164"/>
      <c r="N303" s="164"/>
      <c r="O303" s="164"/>
    </row>
    <row r="304" spans="1:15" ht="14.5" x14ac:dyDescent="0.35">
      <c r="A304" s="164"/>
      <c r="B304" s="164"/>
      <c r="C304" s="164"/>
      <c r="D304" s="164"/>
      <c r="E304" s="164"/>
      <c r="F304" s="164"/>
      <c r="G304" s="164"/>
      <c r="H304" s="164"/>
      <c r="I304" s="164"/>
      <c r="J304" s="164"/>
      <c r="K304" s="164"/>
      <c r="L304" s="164"/>
      <c r="M304" s="164"/>
      <c r="N304" s="164"/>
      <c r="O304" s="164"/>
    </row>
    <row r="305" spans="1:15" ht="14.5" x14ac:dyDescent="0.35">
      <c r="A305" s="164"/>
      <c r="B305" s="164"/>
      <c r="C305" s="164"/>
      <c r="D305" s="164"/>
      <c r="E305" s="164"/>
      <c r="F305" s="164"/>
      <c r="G305" s="164"/>
      <c r="H305" s="164"/>
      <c r="I305" s="164"/>
      <c r="J305" s="164"/>
      <c r="K305" s="164"/>
      <c r="L305" s="164"/>
      <c r="M305" s="164"/>
      <c r="N305" s="164"/>
      <c r="O305" s="164"/>
    </row>
    <row r="306" spans="1:15" ht="14.5" x14ac:dyDescent="0.35">
      <c r="A306" s="164"/>
      <c r="B306" s="164"/>
      <c r="C306" s="164"/>
      <c r="D306" s="164"/>
      <c r="E306" s="164"/>
      <c r="F306" s="164"/>
      <c r="G306" s="164"/>
      <c r="H306" s="164"/>
      <c r="I306" s="164"/>
      <c r="J306" s="164"/>
      <c r="K306" s="164"/>
      <c r="L306" s="164"/>
      <c r="M306" s="164"/>
      <c r="N306" s="164"/>
      <c r="O306" s="164"/>
    </row>
    <row r="307" spans="1:15" ht="14.5" x14ac:dyDescent="0.35">
      <c r="A307" s="164"/>
      <c r="B307" s="164"/>
      <c r="C307" s="164"/>
      <c r="D307" s="164"/>
      <c r="E307" s="164"/>
      <c r="F307" s="164"/>
      <c r="G307" s="164"/>
      <c r="H307" s="164"/>
      <c r="I307" s="164"/>
      <c r="J307" s="164"/>
      <c r="K307" s="164"/>
      <c r="L307" s="164"/>
      <c r="M307" s="164"/>
      <c r="N307" s="164"/>
      <c r="O307" s="164"/>
    </row>
    <row r="308" spans="1:15" ht="14.5" x14ac:dyDescent="0.35">
      <c r="A308" s="164"/>
      <c r="B308" s="164"/>
      <c r="C308" s="164"/>
      <c r="D308" s="164"/>
      <c r="E308" s="164"/>
      <c r="F308" s="164"/>
      <c r="G308" s="164"/>
      <c r="H308" s="164"/>
      <c r="I308" s="164"/>
      <c r="J308" s="164"/>
      <c r="K308" s="164"/>
      <c r="L308" s="164"/>
      <c r="M308" s="164"/>
      <c r="N308" s="164"/>
      <c r="O308" s="164"/>
    </row>
    <row r="309" spans="1:15" ht="14.5" x14ac:dyDescent="0.35">
      <c r="A309" s="164"/>
      <c r="B309" s="164"/>
      <c r="C309" s="164"/>
      <c r="D309" s="164"/>
      <c r="E309" s="164"/>
      <c r="F309" s="164"/>
      <c r="G309" s="164"/>
      <c r="H309" s="164"/>
      <c r="I309" s="164"/>
      <c r="J309" s="164"/>
      <c r="K309" s="164"/>
      <c r="L309" s="164"/>
      <c r="M309" s="164"/>
      <c r="N309" s="164"/>
      <c r="O309" s="164"/>
    </row>
    <row r="310" spans="1:15" ht="14.5" x14ac:dyDescent="0.35">
      <c r="A310" s="164"/>
      <c r="B310" s="164"/>
      <c r="C310" s="164"/>
      <c r="D310" s="164"/>
      <c r="E310" s="164"/>
      <c r="F310" s="164"/>
      <c r="G310" s="164"/>
      <c r="H310" s="164"/>
      <c r="I310" s="164"/>
      <c r="J310" s="164"/>
      <c r="K310" s="164"/>
      <c r="L310" s="164"/>
      <c r="M310" s="164"/>
      <c r="N310" s="164"/>
      <c r="O310" s="164"/>
    </row>
    <row r="311" spans="1:15" ht="14.5" x14ac:dyDescent="0.35">
      <c r="A311" s="164"/>
      <c r="B311" s="164"/>
      <c r="C311" s="164"/>
      <c r="D311" s="164"/>
      <c r="E311" s="164"/>
      <c r="F311" s="164"/>
      <c r="G311" s="164"/>
      <c r="H311" s="164"/>
      <c r="I311" s="164"/>
      <c r="J311" s="164"/>
      <c r="K311" s="164"/>
      <c r="L311" s="164"/>
      <c r="M311" s="164"/>
      <c r="N311" s="164"/>
      <c r="O311" s="164"/>
    </row>
    <row r="312" spans="1:15" ht="14.5" x14ac:dyDescent="0.35">
      <c r="A312" s="164"/>
      <c r="B312" s="164"/>
      <c r="C312" s="164"/>
      <c r="D312" s="164"/>
      <c r="E312" s="164"/>
      <c r="F312" s="164"/>
      <c r="G312" s="164"/>
      <c r="H312" s="164"/>
      <c r="I312" s="164"/>
      <c r="J312" s="164"/>
      <c r="K312" s="164"/>
      <c r="L312" s="164"/>
      <c r="M312" s="164"/>
      <c r="N312" s="164"/>
      <c r="O312" s="164"/>
    </row>
    <row r="313" spans="1:15" ht="14.5" x14ac:dyDescent="0.35">
      <c r="A313" s="164"/>
      <c r="B313" s="164"/>
      <c r="C313" s="164"/>
      <c r="D313" s="164"/>
      <c r="E313" s="164"/>
      <c r="F313" s="164"/>
      <c r="G313" s="164"/>
      <c r="H313" s="164"/>
      <c r="I313" s="164"/>
      <c r="J313" s="164"/>
      <c r="K313" s="164"/>
      <c r="L313" s="164"/>
      <c r="M313" s="164"/>
      <c r="N313" s="164"/>
      <c r="O313" s="164"/>
    </row>
    <row r="314" spans="1:15" ht="14.5" x14ac:dyDescent="0.35">
      <c r="A314" s="164"/>
      <c r="B314" s="164"/>
      <c r="C314" s="164"/>
      <c r="D314" s="164"/>
      <c r="E314" s="164"/>
      <c r="F314" s="164"/>
      <c r="G314" s="164"/>
      <c r="H314" s="164"/>
      <c r="I314" s="164"/>
      <c r="J314" s="164"/>
      <c r="K314" s="164"/>
      <c r="L314" s="164"/>
      <c r="M314" s="164"/>
      <c r="N314" s="164"/>
      <c r="O314" s="164"/>
    </row>
    <row r="315" spans="1:15" ht="14.5" x14ac:dyDescent="0.35">
      <c r="A315" s="164"/>
      <c r="B315" s="164"/>
      <c r="C315" s="164"/>
      <c r="D315" s="164"/>
      <c r="E315" s="164"/>
      <c r="F315" s="164"/>
      <c r="G315" s="164"/>
      <c r="H315" s="164"/>
      <c r="I315" s="164"/>
      <c r="J315" s="164"/>
      <c r="K315" s="164"/>
      <c r="L315" s="164"/>
      <c r="M315" s="164"/>
      <c r="N315" s="164"/>
      <c r="O315" s="164"/>
    </row>
    <row r="316" spans="1:15" ht="14.5" x14ac:dyDescent="0.35">
      <c r="A316" s="164"/>
      <c r="B316" s="164"/>
      <c r="C316" s="164"/>
      <c r="D316" s="164"/>
      <c r="E316" s="164"/>
      <c r="F316" s="164"/>
      <c r="G316" s="164"/>
      <c r="H316" s="164"/>
      <c r="I316" s="164"/>
      <c r="J316" s="164"/>
      <c r="K316" s="164"/>
      <c r="L316" s="164"/>
      <c r="M316" s="164"/>
      <c r="N316" s="164"/>
      <c r="O316" s="164"/>
    </row>
    <row r="317" spans="1:15" ht="14.5" x14ac:dyDescent="0.35">
      <c r="A317" s="164"/>
      <c r="B317" s="164"/>
      <c r="C317" s="164"/>
      <c r="D317" s="164"/>
      <c r="E317" s="164"/>
      <c r="F317" s="164"/>
      <c r="G317" s="164"/>
      <c r="H317" s="164"/>
      <c r="I317" s="164"/>
      <c r="J317" s="164"/>
      <c r="K317" s="164"/>
      <c r="L317" s="164"/>
      <c r="M317" s="164"/>
      <c r="N317" s="164"/>
      <c r="O317" s="164"/>
    </row>
    <row r="318" spans="1:15" ht="14.5" x14ac:dyDescent="0.35">
      <c r="A318" s="164"/>
      <c r="B318" s="164"/>
      <c r="C318" s="164"/>
      <c r="D318" s="164"/>
      <c r="E318" s="164"/>
      <c r="F318" s="164"/>
      <c r="G318" s="164"/>
      <c r="H318" s="164"/>
      <c r="I318" s="164"/>
      <c r="J318" s="164"/>
      <c r="K318" s="164"/>
      <c r="L318" s="164"/>
      <c r="M318" s="164"/>
      <c r="N318" s="164"/>
      <c r="O318" s="164"/>
    </row>
    <row r="319" spans="1:15" ht="14.5" x14ac:dyDescent="0.35">
      <c r="A319" s="164"/>
      <c r="B319" s="164"/>
      <c r="C319" s="164"/>
      <c r="D319" s="164"/>
      <c r="E319" s="164"/>
      <c r="F319" s="164"/>
      <c r="G319" s="164"/>
      <c r="H319" s="164"/>
      <c r="I319" s="164"/>
      <c r="J319" s="164"/>
      <c r="K319" s="164"/>
      <c r="L319" s="164"/>
      <c r="M319" s="164"/>
      <c r="N319" s="164"/>
      <c r="O319" s="164"/>
    </row>
    <row r="320" spans="1:15" ht="14.5" x14ac:dyDescent="0.35">
      <c r="A320" s="164"/>
      <c r="B320" s="164"/>
      <c r="C320" s="164"/>
      <c r="D320" s="164"/>
      <c r="E320" s="164"/>
      <c r="F320" s="164"/>
      <c r="G320" s="164"/>
      <c r="H320" s="164"/>
      <c r="I320" s="164"/>
      <c r="J320" s="164"/>
      <c r="K320" s="164"/>
      <c r="L320" s="164"/>
      <c r="M320" s="164"/>
      <c r="N320" s="164"/>
      <c r="O320" s="164"/>
    </row>
    <row r="321" spans="1:15" ht="14.5" x14ac:dyDescent="0.35">
      <c r="A321" s="164"/>
      <c r="B321" s="164"/>
      <c r="C321" s="164"/>
      <c r="D321" s="164"/>
      <c r="E321" s="164"/>
      <c r="F321" s="164"/>
      <c r="G321" s="164"/>
      <c r="H321" s="164"/>
      <c r="I321" s="164"/>
      <c r="J321" s="164"/>
      <c r="K321" s="164"/>
      <c r="L321" s="164"/>
      <c r="M321" s="164"/>
      <c r="N321" s="164"/>
      <c r="O321" s="164"/>
    </row>
    <row r="322" spans="1:15" ht="14.5" x14ac:dyDescent="0.35">
      <c r="A322" s="164"/>
      <c r="B322" s="164"/>
      <c r="C322" s="164"/>
      <c r="D322" s="164"/>
      <c r="E322" s="164"/>
      <c r="F322" s="164"/>
      <c r="G322" s="164"/>
      <c r="H322" s="164"/>
      <c r="I322" s="164"/>
      <c r="J322" s="164"/>
      <c r="K322" s="164"/>
      <c r="L322" s="164"/>
      <c r="M322" s="164"/>
      <c r="N322" s="164"/>
      <c r="O322" s="164"/>
    </row>
    <row r="323" spans="1:15" ht="14.5" x14ac:dyDescent="0.35">
      <c r="A323" s="164"/>
      <c r="B323" s="164"/>
      <c r="C323" s="164"/>
      <c r="D323" s="164"/>
      <c r="E323" s="164"/>
      <c r="F323" s="164"/>
      <c r="G323" s="164"/>
      <c r="H323" s="164"/>
      <c r="I323" s="164"/>
      <c r="J323" s="164"/>
      <c r="K323" s="164"/>
      <c r="L323" s="164"/>
      <c r="M323" s="164"/>
      <c r="N323" s="164"/>
      <c r="O323" s="164"/>
    </row>
    <row r="324" spans="1:15" ht="14.5" x14ac:dyDescent="0.35">
      <c r="A324" s="164"/>
      <c r="B324" s="164"/>
      <c r="C324" s="164"/>
      <c r="D324" s="164"/>
      <c r="E324" s="164"/>
      <c r="F324" s="164"/>
      <c r="G324" s="164"/>
      <c r="H324" s="164"/>
      <c r="I324" s="164"/>
      <c r="J324" s="164"/>
      <c r="K324" s="164"/>
      <c r="L324" s="164"/>
      <c r="M324" s="164"/>
      <c r="N324" s="164"/>
      <c r="O324" s="164"/>
    </row>
    <row r="325" spans="1:15" ht="14.5" x14ac:dyDescent="0.35">
      <c r="A325" s="164"/>
      <c r="B325" s="164"/>
      <c r="C325" s="164"/>
      <c r="D325" s="164"/>
      <c r="E325" s="164"/>
      <c r="F325" s="164"/>
      <c r="G325" s="164"/>
      <c r="H325" s="164"/>
      <c r="I325" s="164"/>
      <c r="J325" s="164"/>
      <c r="K325" s="164"/>
      <c r="L325" s="164"/>
      <c r="M325" s="164"/>
      <c r="N325" s="164"/>
      <c r="O325" s="164"/>
    </row>
    <row r="326" spans="1:15" ht="14.5" x14ac:dyDescent="0.35">
      <c r="A326" s="164"/>
      <c r="B326" s="164"/>
      <c r="C326" s="164"/>
      <c r="D326" s="164"/>
      <c r="E326" s="164"/>
      <c r="F326" s="164"/>
      <c r="G326" s="164"/>
      <c r="H326" s="164"/>
      <c r="I326" s="164"/>
      <c r="J326" s="164"/>
      <c r="K326" s="164"/>
      <c r="L326" s="164"/>
      <c r="M326" s="164"/>
      <c r="N326" s="164"/>
      <c r="O326" s="164"/>
    </row>
    <row r="327" spans="1:15" ht="14.5" x14ac:dyDescent="0.35">
      <c r="A327" s="164"/>
      <c r="B327" s="164"/>
      <c r="C327" s="164"/>
      <c r="D327" s="164"/>
      <c r="E327" s="164"/>
      <c r="F327" s="164"/>
      <c r="G327" s="164"/>
      <c r="H327" s="164"/>
      <c r="I327" s="164"/>
      <c r="J327" s="164"/>
      <c r="K327" s="164"/>
      <c r="L327" s="164"/>
      <c r="M327" s="164"/>
      <c r="N327" s="164"/>
      <c r="O327" s="164"/>
    </row>
    <row r="328" spans="1:15" ht="14.5" x14ac:dyDescent="0.35">
      <c r="A328" s="164"/>
      <c r="B328" s="164"/>
      <c r="C328" s="164"/>
      <c r="D328" s="164"/>
      <c r="E328" s="164"/>
      <c r="F328" s="164"/>
      <c r="G328" s="164"/>
      <c r="H328" s="164"/>
      <c r="I328" s="164"/>
      <c r="J328" s="164"/>
      <c r="K328" s="164"/>
      <c r="L328" s="164"/>
      <c r="M328" s="164"/>
      <c r="N328" s="164"/>
      <c r="O328" s="164"/>
    </row>
    <row r="329" spans="1:15" ht="14.5" x14ac:dyDescent="0.35">
      <c r="A329" s="164"/>
      <c r="B329" s="164"/>
      <c r="C329" s="164"/>
      <c r="D329" s="164"/>
      <c r="E329" s="164"/>
      <c r="F329" s="164"/>
      <c r="G329" s="164"/>
      <c r="H329" s="164"/>
      <c r="I329" s="164"/>
      <c r="J329" s="164"/>
      <c r="K329" s="164"/>
      <c r="L329" s="164"/>
      <c r="M329" s="164"/>
      <c r="N329" s="164"/>
      <c r="O329" s="164"/>
    </row>
    <row r="330" spans="1:15" ht="14.5" x14ac:dyDescent="0.35">
      <c r="A330" s="164"/>
      <c r="B330" s="164"/>
      <c r="C330" s="164"/>
      <c r="D330" s="164"/>
      <c r="E330" s="164"/>
      <c r="F330" s="164"/>
      <c r="G330" s="164"/>
      <c r="H330" s="164"/>
      <c r="I330" s="164"/>
      <c r="J330" s="164"/>
      <c r="K330" s="164"/>
      <c r="L330" s="164"/>
      <c r="M330" s="164"/>
      <c r="N330" s="164"/>
      <c r="O330" s="164"/>
    </row>
    <row r="331" spans="1:15" ht="14.5" x14ac:dyDescent="0.35">
      <c r="A331" s="164"/>
      <c r="B331" s="164"/>
      <c r="C331" s="164"/>
      <c r="D331" s="164"/>
      <c r="E331" s="164"/>
      <c r="F331" s="164"/>
      <c r="G331" s="164"/>
      <c r="H331" s="164"/>
      <c r="I331" s="164"/>
      <c r="J331" s="164"/>
      <c r="K331" s="164"/>
      <c r="L331" s="164"/>
      <c r="M331" s="164"/>
      <c r="N331" s="164"/>
      <c r="O331" s="164"/>
    </row>
    <row r="332" spans="1:15" ht="14.5" x14ac:dyDescent="0.35">
      <c r="A332" s="164"/>
      <c r="B332" s="164"/>
      <c r="C332" s="164"/>
      <c r="D332" s="164"/>
      <c r="E332" s="164"/>
      <c r="F332" s="164"/>
      <c r="G332" s="164"/>
      <c r="H332" s="164"/>
      <c r="I332" s="164"/>
      <c r="J332" s="164"/>
      <c r="K332" s="164"/>
      <c r="L332" s="164"/>
      <c r="M332" s="164"/>
      <c r="N332" s="164"/>
      <c r="O332" s="164"/>
    </row>
    <row r="333" spans="1:15" ht="14.5" x14ac:dyDescent="0.35">
      <c r="A333" s="164"/>
      <c r="B333" s="164"/>
      <c r="C333" s="164"/>
      <c r="D333" s="164"/>
      <c r="E333" s="164"/>
      <c r="F333" s="164"/>
      <c r="G333" s="164"/>
      <c r="H333" s="164"/>
      <c r="I333" s="164"/>
      <c r="J333" s="164"/>
      <c r="K333" s="164"/>
      <c r="L333" s="164"/>
      <c r="M333" s="164"/>
      <c r="N333" s="164"/>
      <c r="O333" s="164"/>
    </row>
    <row r="334" spans="1:15" ht="14.5" x14ac:dyDescent="0.35">
      <c r="A334" s="164"/>
      <c r="B334" s="164"/>
      <c r="C334" s="164"/>
      <c r="D334" s="164"/>
      <c r="E334" s="164"/>
      <c r="F334" s="164"/>
      <c r="G334" s="164"/>
      <c r="H334" s="164"/>
      <c r="I334" s="164"/>
      <c r="J334" s="164"/>
      <c r="K334" s="164"/>
      <c r="L334" s="164"/>
      <c r="M334" s="164"/>
      <c r="N334" s="164"/>
      <c r="O334" s="164"/>
    </row>
    <row r="335" spans="1:15" ht="14.5" x14ac:dyDescent="0.35">
      <c r="A335" s="164"/>
      <c r="B335" s="164"/>
      <c r="C335" s="164"/>
      <c r="D335" s="164"/>
      <c r="E335" s="164"/>
      <c r="F335" s="164"/>
      <c r="G335" s="164"/>
      <c r="H335" s="164"/>
      <c r="I335" s="164"/>
      <c r="J335" s="164"/>
      <c r="K335" s="164"/>
      <c r="L335" s="164"/>
      <c r="M335" s="164"/>
      <c r="N335" s="164"/>
      <c r="O335" s="164"/>
    </row>
    <row r="336" spans="1:15" ht="14.5" x14ac:dyDescent="0.35">
      <c r="A336" s="164"/>
      <c r="B336" s="164"/>
      <c r="C336" s="164"/>
      <c r="D336" s="164"/>
      <c r="E336" s="164"/>
      <c r="F336" s="164"/>
      <c r="G336" s="164"/>
      <c r="H336" s="164"/>
      <c r="I336" s="164"/>
      <c r="J336" s="164"/>
      <c r="K336" s="164"/>
      <c r="L336" s="164"/>
      <c r="M336" s="164"/>
      <c r="N336" s="164"/>
      <c r="O336" s="164"/>
    </row>
    <row r="337" spans="1:15" ht="14.5" x14ac:dyDescent="0.35">
      <c r="A337" s="164"/>
      <c r="B337" s="164"/>
      <c r="C337" s="164"/>
      <c r="D337" s="164"/>
      <c r="E337" s="164"/>
      <c r="F337" s="164"/>
      <c r="G337" s="164"/>
      <c r="H337" s="164"/>
      <c r="I337" s="164"/>
      <c r="J337" s="164"/>
      <c r="K337" s="164"/>
      <c r="L337" s="164"/>
      <c r="M337" s="164"/>
      <c r="N337" s="164"/>
      <c r="O337" s="164"/>
    </row>
    <row r="338" spans="1:15" ht="14.5" x14ac:dyDescent="0.35">
      <c r="A338" s="164"/>
      <c r="B338" s="164"/>
      <c r="C338" s="164"/>
      <c r="D338" s="164"/>
      <c r="E338" s="164"/>
      <c r="F338" s="164"/>
      <c r="G338" s="164"/>
      <c r="H338" s="164"/>
      <c r="I338" s="164"/>
      <c r="J338" s="164"/>
      <c r="K338" s="164"/>
      <c r="L338" s="164"/>
      <c r="M338" s="164"/>
      <c r="N338" s="164"/>
      <c r="O338" s="164"/>
    </row>
    <row r="339" spans="1:15" ht="14.5" x14ac:dyDescent="0.35">
      <c r="A339" s="164"/>
      <c r="B339" s="164"/>
      <c r="C339" s="164"/>
      <c r="D339" s="164"/>
      <c r="E339" s="164"/>
      <c r="F339" s="164"/>
      <c r="G339" s="164"/>
      <c r="H339" s="164"/>
      <c r="I339" s="164"/>
      <c r="J339" s="164"/>
      <c r="K339" s="164"/>
      <c r="L339" s="164"/>
      <c r="M339" s="164"/>
      <c r="N339" s="164"/>
      <c r="O339" s="164"/>
    </row>
    <row r="340" spans="1:15" ht="14.5" x14ac:dyDescent="0.35">
      <c r="A340" s="164"/>
      <c r="B340" s="164"/>
      <c r="C340" s="164"/>
      <c r="D340" s="164"/>
      <c r="E340" s="164"/>
      <c r="F340" s="164"/>
      <c r="G340" s="164"/>
      <c r="H340" s="164"/>
      <c r="I340" s="164"/>
      <c r="J340" s="164"/>
      <c r="K340" s="164"/>
      <c r="L340" s="164"/>
      <c r="M340" s="164"/>
      <c r="N340" s="164"/>
      <c r="O340" s="164"/>
    </row>
    <row r="341" spans="1:15" ht="14.5" x14ac:dyDescent="0.35">
      <c r="A341" s="164"/>
      <c r="B341" s="164"/>
      <c r="C341" s="164"/>
      <c r="D341" s="164"/>
      <c r="E341" s="164"/>
      <c r="F341" s="164"/>
      <c r="G341" s="164"/>
      <c r="H341" s="164"/>
      <c r="I341" s="164"/>
      <c r="J341" s="164"/>
      <c r="K341" s="164"/>
      <c r="L341" s="164"/>
      <c r="M341" s="164"/>
      <c r="N341" s="164"/>
      <c r="O341" s="164"/>
    </row>
    <row r="342" spans="1:15" ht="14.5" x14ac:dyDescent="0.35">
      <c r="A342" s="164"/>
      <c r="B342" s="164"/>
      <c r="C342" s="164"/>
      <c r="D342" s="164"/>
      <c r="E342" s="164"/>
      <c r="F342" s="164"/>
      <c r="G342" s="164"/>
      <c r="H342" s="164"/>
      <c r="I342" s="164"/>
      <c r="J342" s="164"/>
      <c r="K342" s="164"/>
      <c r="L342" s="164"/>
      <c r="M342" s="164"/>
      <c r="N342" s="164"/>
      <c r="O342" s="164"/>
    </row>
    <row r="343" spans="1:15" ht="14.5" x14ac:dyDescent="0.35">
      <c r="A343" s="164"/>
      <c r="B343" s="164"/>
      <c r="C343" s="164"/>
      <c r="D343" s="164"/>
      <c r="E343" s="164"/>
      <c r="F343" s="164"/>
      <c r="G343" s="164"/>
      <c r="H343" s="164"/>
      <c r="I343" s="164"/>
      <c r="J343" s="164"/>
      <c r="K343" s="164"/>
      <c r="L343" s="164"/>
      <c r="M343" s="164"/>
      <c r="N343" s="164"/>
      <c r="O343" s="164"/>
    </row>
    <row r="344" spans="1:15" ht="14.5" x14ac:dyDescent="0.35">
      <c r="A344" s="164"/>
      <c r="B344" s="164"/>
      <c r="C344" s="164"/>
      <c r="D344" s="164"/>
      <c r="E344" s="164"/>
      <c r="F344" s="164"/>
      <c r="G344" s="164"/>
      <c r="H344" s="164"/>
      <c r="I344" s="164"/>
      <c r="J344" s="164"/>
      <c r="K344" s="164"/>
      <c r="L344" s="164"/>
      <c r="M344" s="164"/>
      <c r="N344" s="164"/>
      <c r="O344" s="164"/>
    </row>
    <row r="345" spans="1:15" ht="14.5" x14ac:dyDescent="0.35">
      <c r="A345" s="164"/>
      <c r="B345" s="164"/>
      <c r="C345" s="164"/>
      <c r="D345" s="164"/>
      <c r="E345" s="164"/>
      <c r="F345" s="164"/>
      <c r="G345" s="164"/>
      <c r="H345" s="164"/>
      <c r="I345" s="164"/>
      <c r="J345" s="164"/>
      <c r="K345" s="164"/>
      <c r="L345" s="164"/>
      <c r="M345" s="164"/>
      <c r="N345" s="164"/>
      <c r="O345" s="164"/>
    </row>
    <row r="346" spans="1:15" ht="14.5" x14ac:dyDescent="0.35">
      <c r="A346" s="164"/>
      <c r="B346" s="164"/>
      <c r="C346" s="164"/>
      <c r="D346" s="164"/>
      <c r="E346" s="164"/>
      <c r="F346" s="164"/>
      <c r="G346" s="164"/>
      <c r="H346" s="164"/>
      <c r="I346" s="164"/>
      <c r="J346" s="164"/>
      <c r="K346" s="164"/>
      <c r="L346" s="164"/>
      <c r="M346" s="164"/>
      <c r="N346" s="164"/>
      <c r="O346" s="164"/>
    </row>
    <row r="347" spans="1:15" ht="14.5" x14ac:dyDescent="0.35">
      <c r="A347" s="164"/>
      <c r="B347" s="164"/>
      <c r="C347" s="164"/>
      <c r="D347" s="164"/>
      <c r="E347" s="164"/>
      <c r="F347" s="164"/>
      <c r="G347" s="164"/>
      <c r="H347" s="164"/>
      <c r="I347" s="164"/>
      <c r="J347" s="164"/>
      <c r="K347" s="164"/>
      <c r="L347" s="164"/>
      <c r="M347" s="164"/>
      <c r="N347" s="164"/>
      <c r="O347" s="164"/>
    </row>
    <row r="348" spans="1:15" ht="14.5" x14ac:dyDescent="0.35">
      <c r="A348" s="164"/>
      <c r="B348" s="164"/>
      <c r="C348" s="164"/>
      <c r="D348" s="164"/>
      <c r="E348" s="164"/>
      <c r="F348" s="164"/>
      <c r="G348" s="164"/>
      <c r="H348" s="164"/>
      <c r="I348" s="164"/>
      <c r="J348" s="164"/>
      <c r="K348" s="164"/>
      <c r="L348" s="164"/>
      <c r="M348" s="164"/>
      <c r="N348" s="164"/>
      <c r="O348" s="164"/>
    </row>
    <row r="349" spans="1:15" ht="14.5" x14ac:dyDescent="0.35">
      <c r="A349" s="164"/>
      <c r="B349" s="164"/>
      <c r="C349" s="164"/>
      <c r="D349" s="164"/>
      <c r="E349" s="164"/>
      <c r="F349" s="164"/>
      <c r="G349" s="164"/>
      <c r="H349" s="164"/>
      <c r="I349" s="164"/>
      <c r="J349" s="164"/>
      <c r="K349" s="164"/>
      <c r="L349" s="164"/>
      <c r="M349" s="164"/>
      <c r="N349" s="164"/>
      <c r="O349" s="164"/>
    </row>
    <row r="350" spans="1:15" ht="14.5" x14ac:dyDescent="0.35">
      <c r="A350" s="164"/>
      <c r="B350" s="164"/>
      <c r="C350" s="164"/>
      <c r="D350" s="164"/>
      <c r="E350" s="164"/>
      <c r="F350" s="164"/>
      <c r="G350" s="164"/>
      <c r="H350" s="164"/>
      <c r="I350" s="164"/>
      <c r="J350" s="164"/>
      <c r="K350" s="164"/>
      <c r="L350" s="164"/>
      <c r="M350" s="164"/>
      <c r="N350" s="164"/>
      <c r="O350" s="164"/>
    </row>
    <row r="351" spans="1:15" ht="14.5" x14ac:dyDescent="0.35">
      <c r="A351" s="164"/>
      <c r="B351" s="164"/>
      <c r="C351" s="164"/>
      <c r="D351" s="164"/>
      <c r="E351" s="164"/>
      <c r="F351" s="164"/>
      <c r="G351" s="164"/>
      <c r="H351" s="164"/>
      <c r="I351" s="164"/>
      <c r="J351" s="164"/>
      <c r="K351" s="164"/>
      <c r="L351" s="164"/>
      <c r="M351" s="164"/>
      <c r="N351" s="164"/>
      <c r="O351" s="164"/>
    </row>
    <row r="352" spans="1:15" ht="14.5" x14ac:dyDescent="0.35">
      <c r="A352" s="164"/>
      <c r="B352" s="164"/>
      <c r="C352" s="164"/>
      <c r="D352" s="164"/>
      <c r="E352" s="164"/>
      <c r="F352" s="164"/>
      <c r="G352" s="164"/>
      <c r="H352" s="164"/>
      <c r="I352" s="164"/>
      <c r="J352" s="164"/>
      <c r="K352" s="164"/>
      <c r="L352" s="164"/>
      <c r="M352" s="164"/>
      <c r="N352" s="164"/>
      <c r="O352" s="164"/>
    </row>
    <row r="353" spans="1:15" ht="14.5" x14ac:dyDescent="0.35">
      <c r="A353" s="164"/>
      <c r="B353" s="164"/>
      <c r="C353" s="164"/>
      <c r="D353" s="164"/>
      <c r="E353" s="164"/>
      <c r="F353" s="164"/>
      <c r="G353" s="164"/>
      <c r="H353" s="164"/>
      <c r="I353" s="164"/>
      <c r="J353" s="164"/>
      <c r="K353" s="164"/>
      <c r="L353" s="164"/>
      <c r="M353" s="164"/>
      <c r="N353" s="164"/>
      <c r="O353" s="164"/>
    </row>
    <row r="354" spans="1:15" ht="14.5" x14ac:dyDescent="0.35">
      <c r="A354" s="164"/>
      <c r="B354" s="164"/>
      <c r="C354" s="164"/>
      <c r="D354" s="164"/>
      <c r="E354" s="164"/>
      <c r="F354" s="164"/>
      <c r="G354" s="164"/>
      <c r="H354" s="164"/>
      <c r="I354" s="164"/>
      <c r="J354" s="164"/>
      <c r="K354" s="164"/>
      <c r="L354" s="164"/>
      <c r="M354" s="164"/>
      <c r="N354" s="164"/>
      <c r="O354" s="164"/>
    </row>
    <row r="355" spans="1:15" ht="14.5" x14ac:dyDescent="0.35">
      <c r="A355" s="164"/>
      <c r="B355" s="164"/>
      <c r="C355" s="164"/>
      <c r="D355" s="164"/>
      <c r="E355" s="164"/>
      <c r="F355" s="164"/>
      <c r="G355" s="164"/>
      <c r="H355" s="164"/>
      <c r="I355" s="164"/>
      <c r="J355" s="164"/>
      <c r="K355" s="164"/>
      <c r="L355" s="164"/>
      <c r="M355" s="164"/>
      <c r="N355" s="164"/>
      <c r="O355" s="164"/>
    </row>
    <row r="356" spans="1:15" ht="14.5" x14ac:dyDescent="0.35">
      <c r="A356" s="164"/>
      <c r="B356" s="164"/>
      <c r="C356" s="164"/>
      <c r="D356" s="164"/>
      <c r="E356" s="164"/>
      <c r="F356" s="164"/>
      <c r="G356" s="164"/>
      <c r="H356" s="164"/>
      <c r="I356" s="164"/>
      <c r="J356" s="164"/>
      <c r="K356" s="164"/>
      <c r="L356" s="164"/>
      <c r="M356" s="164"/>
      <c r="N356" s="164"/>
      <c r="O356" s="164"/>
    </row>
    <row r="357" spans="1:15" ht="14.5" x14ac:dyDescent="0.35">
      <c r="A357" s="164"/>
      <c r="B357" s="164"/>
      <c r="C357" s="164"/>
      <c r="D357" s="164"/>
      <c r="E357" s="164"/>
      <c r="F357" s="164"/>
      <c r="G357" s="164"/>
      <c r="H357" s="164"/>
      <c r="I357" s="164"/>
      <c r="J357" s="164"/>
      <c r="K357" s="164"/>
      <c r="L357" s="164"/>
      <c r="M357" s="164"/>
      <c r="N357" s="164"/>
      <c r="O357" s="164"/>
    </row>
    <row r="358" spans="1:15" ht="14.5" x14ac:dyDescent="0.35">
      <c r="A358" s="164"/>
      <c r="B358" s="164"/>
      <c r="C358" s="164"/>
      <c r="D358" s="164"/>
      <c r="E358" s="164"/>
      <c r="F358" s="164"/>
      <c r="G358" s="164"/>
      <c r="H358" s="164"/>
      <c r="I358" s="164"/>
      <c r="J358" s="164"/>
      <c r="K358" s="164"/>
      <c r="L358" s="164"/>
      <c r="M358" s="164"/>
      <c r="N358" s="164"/>
      <c r="O358" s="164"/>
    </row>
    <row r="359" spans="1:15" ht="14.5" x14ac:dyDescent="0.35">
      <c r="A359" s="164"/>
      <c r="B359" s="164"/>
      <c r="C359" s="164"/>
      <c r="D359" s="164"/>
      <c r="E359" s="164"/>
      <c r="F359" s="164"/>
      <c r="G359" s="164"/>
      <c r="H359" s="164"/>
      <c r="I359" s="164"/>
      <c r="J359" s="164"/>
      <c r="K359" s="164"/>
      <c r="L359" s="164"/>
      <c r="M359" s="164"/>
      <c r="N359" s="164"/>
      <c r="O359" s="164"/>
    </row>
    <row r="360" spans="1:15" ht="14.5" x14ac:dyDescent="0.35">
      <c r="A360" s="164"/>
      <c r="B360" s="164"/>
      <c r="C360" s="164"/>
      <c r="D360" s="164"/>
      <c r="E360" s="164"/>
      <c r="F360" s="164"/>
      <c r="G360" s="164"/>
      <c r="H360" s="164"/>
      <c r="I360" s="164"/>
      <c r="J360" s="164"/>
      <c r="K360" s="164"/>
      <c r="L360" s="164"/>
      <c r="M360" s="164"/>
      <c r="N360" s="164"/>
      <c r="O360" s="164"/>
    </row>
    <row r="361" spans="1:15" ht="14.5" x14ac:dyDescent="0.35">
      <c r="A361" s="164"/>
      <c r="B361" s="164"/>
      <c r="C361" s="164"/>
      <c r="D361" s="164"/>
      <c r="E361" s="164"/>
      <c r="F361" s="164"/>
      <c r="G361" s="164"/>
      <c r="H361" s="164"/>
      <c r="I361" s="164"/>
      <c r="J361" s="164"/>
      <c r="K361" s="164"/>
      <c r="L361" s="164"/>
      <c r="M361" s="164"/>
      <c r="N361" s="164"/>
      <c r="O361" s="164"/>
    </row>
    <row r="362" spans="1:15" ht="14.5" x14ac:dyDescent="0.35">
      <c r="A362" s="164"/>
      <c r="B362" s="164"/>
      <c r="C362" s="164"/>
      <c r="D362" s="164"/>
      <c r="E362" s="164"/>
      <c r="F362" s="164"/>
      <c r="G362" s="164"/>
      <c r="H362" s="164"/>
      <c r="I362" s="164"/>
      <c r="J362" s="164"/>
      <c r="K362" s="164"/>
      <c r="L362" s="164"/>
      <c r="M362" s="164"/>
      <c r="N362" s="164"/>
      <c r="O362" s="164"/>
    </row>
    <row r="363" spans="1:15" ht="14.5" x14ac:dyDescent="0.35">
      <c r="A363" s="164"/>
      <c r="B363" s="164"/>
      <c r="C363" s="164"/>
      <c r="D363" s="164"/>
      <c r="E363" s="164"/>
      <c r="F363" s="164"/>
      <c r="G363" s="164"/>
      <c r="H363" s="164"/>
      <c r="I363" s="164"/>
      <c r="J363" s="164"/>
      <c r="K363" s="164"/>
      <c r="L363" s="164"/>
      <c r="M363" s="164"/>
      <c r="N363" s="164"/>
      <c r="O363" s="164"/>
    </row>
    <row r="364" spans="1:15" ht="14.5" x14ac:dyDescent="0.35">
      <c r="A364" s="164"/>
      <c r="B364" s="164"/>
      <c r="C364" s="164"/>
      <c r="D364" s="164"/>
      <c r="E364" s="164"/>
      <c r="F364" s="164"/>
      <c r="G364" s="164"/>
      <c r="H364" s="164"/>
      <c r="I364" s="164"/>
      <c r="J364" s="164"/>
      <c r="K364" s="164"/>
      <c r="L364" s="164"/>
      <c r="M364" s="164"/>
      <c r="N364" s="164"/>
      <c r="O364" s="164"/>
    </row>
    <row r="365" spans="1:15" ht="14.5" x14ac:dyDescent="0.35">
      <c r="A365" s="164"/>
      <c r="B365" s="164"/>
      <c r="C365" s="164"/>
      <c r="D365" s="164"/>
      <c r="E365" s="164"/>
      <c r="F365" s="164"/>
      <c r="G365" s="164"/>
      <c r="H365" s="164"/>
      <c r="I365" s="164"/>
      <c r="J365" s="164"/>
      <c r="K365" s="164"/>
      <c r="L365" s="164"/>
      <c r="M365" s="164"/>
      <c r="N365" s="164"/>
      <c r="O365" s="164"/>
    </row>
    <row r="366" spans="1:15" ht="14.5" x14ac:dyDescent="0.35">
      <c r="A366" s="164"/>
      <c r="B366" s="164"/>
      <c r="C366" s="164"/>
      <c r="D366" s="164"/>
      <c r="E366" s="164"/>
      <c r="F366" s="164"/>
      <c r="G366" s="164"/>
      <c r="H366" s="164"/>
      <c r="I366" s="164"/>
      <c r="J366" s="164"/>
      <c r="K366" s="164"/>
      <c r="L366" s="164"/>
      <c r="M366" s="164"/>
      <c r="N366" s="164"/>
      <c r="O366" s="164"/>
    </row>
    <row r="367" spans="1:15" ht="14.5" x14ac:dyDescent="0.35">
      <c r="A367" s="164"/>
      <c r="B367" s="164"/>
      <c r="C367" s="164"/>
      <c r="D367" s="164"/>
      <c r="E367" s="164"/>
      <c r="F367" s="164"/>
      <c r="G367" s="164"/>
      <c r="H367" s="164"/>
      <c r="I367" s="164"/>
      <c r="J367" s="164"/>
      <c r="K367" s="164"/>
      <c r="L367" s="164"/>
      <c r="M367" s="164"/>
      <c r="N367" s="164"/>
      <c r="O367" s="164"/>
    </row>
    <row r="368" spans="1:15" ht="14.5" x14ac:dyDescent="0.35">
      <c r="A368" s="164"/>
      <c r="B368" s="164"/>
      <c r="C368" s="164"/>
      <c r="D368" s="164"/>
      <c r="E368" s="164"/>
      <c r="F368" s="164"/>
      <c r="G368" s="164"/>
      <c r="H368" s="164"/>
      <c r="I368" s="164"/>
      <c r="J368" s="164"/>
      <c r="K368" s="164"/>
      <c r="L368" s="164"/>
      <c r="M368" s="164"/>
      <c r="N368" s="164"/>
      <c r="O368" s="164"/>
    </row>
    <row r="369" spans="1:15" ht="14.5" x14ac:dyDescent="0.35">
      <c r="A369" s="164"/>
      <c r="B369" s="164"/>
      <c r="C369" s="164"/>
      <c r="D369" s="164"/>
      <c r="E369" s="164"/>
      <c r="F369" s="164"/>
      <c r="G369" s="164"/>
      <c r="H369" s="164"/>
      <c r="I369" s="164"/>
      <c r="J369" s="164"/>
      <c r="K369" s="164"/>
      <c r="L369" s="164"/>
      <c r="M369" s="164"/>
      <c r="N369" s="164"/>
      <c r="O369" s="164"/>
    </row>
    <row r="370" spans="1:15" ht="14.5" x14ac:dyDescent="0.35">
      <c r="A370" s="164"/>
      <c r="B370" s="164"/>
      <c r="C370" s="164"/>
      <c r="D370" s="164"/>
      <c r="E370" s="164"/>
      <c r="F370" s="164"/>
      <c r="G370" s="164"/>
      <c r="H370" s="164"/>
      <c r="I370" s="164"/>
      <c r="J370" s="164"/>
      <c r="K370" s="164"/>
      <c r="L370" s="164"/>
      <c r="M370" s="164"/>
      <c r="N370" s="164"/>
      <c r="O370" s="164"/>
    </row>
    <row r="371" spans="1:15" ht="14.5" x14ac:dyDescent="0.35">
      <c r="A371" s="164"/>
      <c r="B371" s="164"/>
      <c r="C371" s="164"/>
      <c r="D371" s="164"/>
      <c r="E371" s="164"/>
      <c r="F371" s="164"/>
      <c r="G371" s="164"/>
      <c r="H371" s="164"/>
      <c r="I371" s="164"/>
      <c r="J371" s="164"/>
      <c r="K371" s="164"/>
      <c r="L371" s="164"/>
      <c r="M371" s="164"/>
      <c r="N371" s="164"/>
      <c r="O371" s="164"/>
    </row>
    <row r="372" spans="1:15" ht="14.5" x14ac:dyDescent="0.35">
      <c r="A372" s="164"/>
      <c r="B372" s="164"/>
      <c r="C372" s="164"/>
      <c r="D372" s="164"/>
      <c r="E372" s="164"/>
      <c r="F372" s="164"/>
      <c r="G372" s="164"/>
      <c r="H372" s="164"/>
      <c r="I372" s="164"/>
      <c r="J372" s="164"/>
      <c r="K372" s="164"/>
      <c r="L372" s="164"/>
      <c r="M372" s="164"/>
      <c r="N372" s="164"/>
      <c r="O372" s="164"/>
    </row>
    <row r="373" spans="1:15" ht="14.5" x14ac:dyDescent="0.35">
      <c r="A373" s="164"/>
      <c r="B373" s="164"/>
      <c r="C373" s="164"/>
      <c r="D373" s="164"/>
      <c r="E373" s="164"/>
      <c r="F373" s="164"/>
      <c r="G373" s="164"/>
      <c r="H373" s="164"/>
      <c r="I373" s="164"/>
      <c r="J373" s="164"/>
      <c r="K373" s="164"/>
      <c r="L373" s="164"/>
      <c r="M373" s="164"/>
      <c r="N373" s="164"/>
      <c r="O373" s="164"/>
    </row>
    <row r="374" spans="1:15" ht="14.5" x14ac:dyDescent="0.35">
      <c r="A374" s="164"/>
      <c r="B374" s="164"/>
      <c r="C374" s="164"/>
      <c r="D374" s="164"/>
      <c r="E374" s="164"/>
      <c r="F374" s="164"/>
      <c r="G374" s="164"/>
      <c r="H374" s="164"/>
      <c r="I374" s="164"/>
      <c r="J374" s="164"/>
      <c r="K374" s="164"/>
      <c r="L374" s="164"/>
      <c r="M374" s="164"/>
      <c r="N374" s="164"/>
      <c r="O374" s="164"/>
    </row>
    <row r="375" spans="1:15" ht="14.5" x14ac:dyDescent="0.35">
      <c r="A375" s="164"/>
      <c r="B375" s="164"/>
      <c r="C375" s="164"/>
      <c r="D375" s="164"/>
      <c r="E375" s="164"/>
      <c r="F375" s="164"/>
      <c r="G375" s="164"/>
      <c r="H375" s="164"/>
      <c r="I375" s="164"/>
      <c r="J375" s="164"/>
      <c r="K375" s="164"/>
      <c r="L375" s="164"/>
      <c r="M375" s="164"/>
      <c r="N375" s="164"/>
      <c r="O375" s="164"/>
    </row>
    <row r="376" spans="1:15" ht="14.5" x14ac:dyDescent="0.35">
      <c r="A376" s="164"/>
      <c r="B376" s="164"/>
      <c r="C376" s="164"/>
      <c r="D376" s="164"/>
      <c r="E376" s="164"/>
      <c r="F376" s="164"/>
      <c r="G376" s="164"/>
      <c r="H376" s="164"/>
      <c r="I376" s="164"/>
      <c r="J376" s="164"/>
      <c r="K376" s="164"/>
      <c r="L376" s="164"/>
      <c r="M376" s="164"/>
      <c r="N376" s="164"/>
      <c r="O376" s="164"/>
    </row>
    <row r="377" spans="1:15" ht="14.5" x14ac:dyDescent="0.35">
      <c r="A377" s="164"/>
      <c r="B377" s="164"/>
      <c r="C377" s="164"/>
      <c r="D377" s="164"/>
      <c r="E377" s="164"/>
      <c r="F377" s="164"/>
      <c r="G377" s="164"/>
      <c r="H377" s="164"/>
      <c r="I377" s="164"/>
      <c r="J377" s="164"/>
      <c r="K377" s="164"/>
      <c r="L377" s="164"/>
      <c r="M377" s="164"/>
      <c r="N377" s="164"/>
      <c r="O377" s="164"/>
    </row>
    <row r="378" spans="1:15" ht="14.5" x14ac:dyDescent="0.35">
      <c r="A378" s="164"/>
      <c r="B378" s="164"/>
      <c r="C378" s="164"/>
      <c r="D378" s="164"/>
      <c r="E378" s="164"/>
      <c r="F378" s="164"/>
      <c r="G378" s="164"/>
      <c r="H378" s="164"/>
      <c r="I378" s="164"/>
      <c r="J378" s="164"/>
      <c r="K378" s="164"/>
      <c r="L378" s="164"/>
      <c r="M378" s="164"/>
      <c r="N378" s="164"/>
      <c r="O378" s="164"/>
    </row>
    <row r="379" spans="1:15" ht="14.5" x14ac:dyDescent="0.35">
      <c r="A379" s="164"/>
      <c r="B379" s="164"/>
      <c r="C379" s="164"/>
      <c r="D379" s="164"/>
      <c r="E379" s="164"/>
      <c r="F379" s="164"/>
      <c r="G379" s="164"/>
      <c r="H379" s="164"/>
      <c r="I379" s="164"/>
      <c r="J379" s="164"/>
      <c r="K379" s="164"/>
      <c r="L379" s="164"/>
      <c r="M379" s="164"/>
      <c r="N379" s="164"/>
      <c r="O379" s="164"/>
    </row>
    <row r="380" spans="1:15" ht="14.5" x14ac:dyDescent="0.35">
      <c r="A380" s="164"/>
      <c r="B380" s="164"/>
      <c r="C380" s="164"/>
      <c r="D380" s="164"/>
      <c r="E380" s="164"/>
      <c r="F380" s="164"/>
      <c r="G380" s="164"/>
      <c r="H380" s="164"/>
      <c r="I380" s="164"/>
      <c r="J380" s="164"/>
      <c r="K380" s="164"/>
      <c r="L380" s="164"/>
      <c r="M380" s="164"/>
      <c r="N380" s="164"/>
      <c r="O380" s="164"/>
    </row>
    <row r="381" spans="1:15" ht="14.5" x14ac:dyDescent="0.35">
      <c r="A381" s="164"/>
      <c r="B381" s="164"/>
      <c r="C381" s="164"/>
      <c r="D381" s="164"/>
      <c r="E381" s="164"/>
      <c r="F381" s="164"/>
      <c r="G381" s="164"/>
      <c r="H381" s="164"/>
      <c r="I381" s="164"/>
      <c r="J381" s="164"/>
      <c r="K381" s="164"/>
      <c r="L381" s="164"/>
      <c r="M381" s="164"/>
      <c r="N381" s="164"/>
      <c r="O381" s="164"/>
    </row>
    <row r="382" spans="1:15" ht="14.5" x14ac:dyDescent="0.35">
      <c r="A382" s="164"/>
      <c r="B382" s="164"/>
      <c r="C382" s="164"/>
      <c r="D382" s="164"/>
      <c r="E382" s="164"/>
      <c r="F382" s="164"/>
      <c r="G382" s="164"/>
      <c r="H382" s="164"/>
      <c r="I382" s="164"/>
      <c r="J382" s="164"/>
      <c r="K382" s="164"/>
      <c r="L382" s="164"/>
      <c r="M382" s="164"/>
      <c r="N382" s="164"/>
      <c r="O382" s="164"/>
    </row>
    <row r="383" spans="1:15" ht="14.5" x14ac:dyDescent="0.35">
      <c r="A383" s="164"/>
      <c r="B383" s="164"/>
      <c r="C383" s="164"/>
      <c r="D383" s="164"/>
      <c r="E383" s="164"/>
      <c r="F383" s="164"/>
      <c r="G383" s="164"/>
      <c r="H383" s="164"/>
      <c r="I383" s="164"/>
      <c r="J383" s="164"/>
      <c r="K383" s="164"/>
      <c r="L383" s="164"/>
      <c r="M383" s="164"/>
      <c r="N383" s="164"/>
      <c r="O383" s="164"/>
    </row>
    <row r="384" spans="1:15" ht="14.5" x14ac:dyDescent="0.35">
      <c r="A384" s="164"/>
      <c r="B384" s="164"/>
      <c r="C384" s="164"/>
      <c r="D384" s="164"/>
      <c r="E384" s="164"/>
      <c r="F384" s="164"/>
      <c r="G384" s="164"/>
      <c r="H384" s="164"/>
      <c r="I384" s="164"/>
      <c r="J384" s="164"/>
      <c r="K384" s="164"/>
      <c r="L384" s="164"/>
      <c r="M384" s="164"/>
      <c r="N384" s="164"/>
      <c r="O384" s="164"/>
    </row>
    <row r="385" spans="1:15" ht="14.5" x14ac:dyDescent="0.35">
      <c r="A385" s="164"/>
      <c r="B385" s="164"/>
      <c r="C385" s="164"/>
      <c r="D385" s="164"/>
      <c r="E385" s="164"/>
      <c r="F385" s="164"/>
      <c r="G385" s="164"/>
      <c r="H385" s="164"/>
      <c r="I385" s="164"/>
      <c r="J385" s="164"/>
      <c r="K385" s="164"/>
      <c r="L385" s="164"/>
      <c r="M385" s="164"/>
      <c r="N385" s="164"/>
      <c r="O385" s="164"/>
    </row>
    <row r="386" spans="1:15" ht="14.5" x14ac:dyDescent="0.35">
      <c r="A386" s="164"/>
      <c r="B386" s="164"/>
      <c r="C386" s="164"/>
      <c r="D386" s="164"/>
      <c r="E386" s="164"/>
      <c r="F386" s="164"/>
      <c r="G386" s="164"/>
      <c r="H386" s="164"/>
      <c r="I386" s="164"/>
      <c r="J386" s="164"/>
      <c r="K386" s="164"/>
      <c r="L386" s="164"/>
      <c r="M386" s="164"/>
      <c r="N386" s="164"/>
      <c r="O386" s="164"/>
    </row>
    <row r="387" spans="1:15" ht="14.5" x14ac:dyDescent="0.35">
      <c r="A387" s="164"/>
      <c r="B387" s="164"/>
      <c r="C387" s="164"/>
      <c r="D387" s="164"/>
      <c r="E387" s="164"/>
      <c r="F387" s="164"/>
      <c r="G387" s="164"/>
      <c r="H387" s="164"/>
      <c r="I387" s="164"/>
      <c r="J387" s="164"/>
      <c r="K387" s="164"/>
      <c r="L387" s="164"/>
      <c r="M387" s="164"/>
      <c r="N387" s="164"/>
      <c r="O387" s="164"/>
    </row>
    <row r="388" spans="1:15" ht="14.5" x14ac:dyDescent="0.35">
      <c r="A388" s="164"/>
      <c r="B388" s="164"/>
      <c r="C388" s="164"/>
      <c r="D388" s="164"/>
      <c r="E388" s="164"/>
      <c r="F388" s="164"/>
      <c r="G388" s="164"/>
      <c r="H388" s="164"/>
      <c r="I388" s="164"/>
      <c r="J388" s="164"/>
      <c r="K388" s="164"/>
      <c r="L388" s="164"/>
      <c r="M388" s="164"/>
      <c r="N388" s="164"/>
      <c r="O388" s="164"/>
    </row>
    <row r="389" spans="1:15" ht="14.5" x14ac:dyDescent="0.35">
      <c r="A389" s="164"/>
      <c r="B389" s="164"/>
      <c r="C389" s="164"/>
      <c r="D389" s="164"/>
      <c r="E389" s="164"/>
      <c r="F389" s="164"/>
      <c r="G389" s="164"/>
      <c r="H389" s="164"/>
      <c r="I389" s="164"/>
      <c r="J389" s="164"/>
      <c r="K389" s="164"/>
      <c r="L389" s="164"/>
      <c r="M389" s="164"/>
      <c r="N389" s="164"/>
      <c r="O389" s="164"/>
    </row>
    <row r="390" spans="1:15" ht="14.5" x14ac:dyDescent="0.35">
      <c r="A390" s="164"/>
      <c r="B390" s="164"/>
      <c r="C390" s="164"/>
      <c r="D390" s="164"/>
      <c r="E390" s="164"/>
      <c r="F390" s="164"/>
      <c r="G390" s="164"/>
      <c r="H390" s="164"/>
      <c r="I390" s="164"/>
      <c r="J390" s="164"/>
      <c r="K390" s="164"/>
      <c r="L390" s="164"/>
      <c r="M390" s="164"/>
      <c r="N390" s="164"/>
      <c r="O390" s="164"/>
    </row>
    <row r="391" spans="1:15" ht="14.5" x14ac:dyDescent="0.35">
      <c r="A391" s="164"/>
      <c r="B391" s="164"/>
      <c r="C391" s="164"/>
      <c r="D391" s="164"/>
      <c r="E391" s="164"/>
      <c r="F391" s="164"/>
      <c r="G391" s="164"/>
      <c r="H391" s="164"/>
      <c r="I391" s="164"/>
      <c r="J391" s="164"/>
      <c r="K391" s="164"/>
      <c r="L391" s="164"/>
      <c r="M391" s="164"/>
      <c r="N391" s="164"/>
      <c r="O391" s="164"/>
    </row>
    <row r="392" spans="1:15" ht="14.5" x14ac:dyDescent="0.35">
      <c r="A392" s="164"/>
      <c r="B392" s="164"/>
      <c r="C392" s="164"/>
      <c r="D392" s="164"/>
      <c r="E392" s="164"/>
      <c r="F392" s="164"/>
      <c r="G392" s="164"/>
      <c r="H392" s="164"/>
      <c r="I392" s="164"/>
      <c r="J392" s="164"/>
      <c r="K392" s="164"/>
      <c r="L392" s="164"/>
      <c r="M392" s="164"/>
      <c r="N392" s="164"/>
      <c r="O392" s="164"/>
    </row>
    <row r="393" spans="1:15" ht="14.5" x14ac:dyDescent="0.35">
      <c r="A393" s="164"/>
      <c r="B393" s="164"/>
      <c r="C393" s="164"/>
      <c r="D393" s="164"/>
      <c r="E393" s="164"/>
      <c r="F393" s="164"/>
      <c r="G393" s="164"/>
      <c r="H393" s="164"/>
      <c r="I393" s="164"/>
      <c r="J393" s="164"/>
      <c r="K393" s="164"/>
      <c r="L393" s="164"/>
      <c r="M393" s="164"/>
      <c r="N393" s="164"/>
      <c r="O393" s="164"/>
    </row>
    <row r="394" spans="1:15" ht="14.5" x14ac:dyDescent="0.35">
      <c r="A394" s="164"/>
      <c r="B394" s="164"/>
      <c r="C394" s="164"/>
      <c r="D394" s="164"/>
      <c r="E394" s="164"/>
      <c r="F394" s="164"/>
      <c r="G394" s="164"/>
      <c r="H394" s="164"/>
      <c r="I394" s="164"/>
      <c r="J394" s="164"/>
      <c r="K394" s="164"/>
      <c r="L394" s="164"/>
      <c r="M394" s="164"/>
      <c r="N394" s="164"/>
      <c r="O394" s="164"/>
    </row>
    <row r="395" spans="1:15" ht="14.5" x14ac:dyDescent="0.35">
      <c r="A395" s="164"/>
      <c r="B395" s="164"/>
      <c r="C395" s="164"/>
      <c r="D395" s="164"/>
      <c r="E395" s="164"/>
      <c r="F395" s="164"/>
      <c r="G395" s="164"/>
      <c r="H395" s="164"/>
      <c r="I395" s="164"/>
      <c r="J395" s="164"/>
      <c r="K395" s="164"/>
      <c r="L395" s="164"/>
      <c r="M395" s="164"/>
      <c r="N395" s="164"/>
      <c r="O395" s="164"/>
    </row>
    <row r="396" spans="1:15" ht="14.5" x14ac:dyDescent="0.35">
      <c r="A396" s="164"/>
      <c r="B396" s="164"/>
      <c r="C396" s="164"/>
      <c r="D396" s="164"/>
      <c r="E396" s="164"/>
      <c r="F396" s="164"/>
      <c r="G396" s="164"/>
      <c r="H396" s="164"/>
      <c r="I396" s="164"/>
      <c r="J396" s="164"/>
      <c r="K396" s="164"/>
      <c r="L396" s="164"/>
      <c r="M396" s="164"/>
      <c r="N396" s="164"/>
      <c r="O396" s="164"/>
    </row>
    <row r="397" spans="1:15" ht="14.5" x14ac:dyDescent="0.35">
      <c r="A397" s="164"/>
      <c r="B397" s="164"/>
      <c r="C397" s="164"/>
      <c r="D397" s="164"/>
      <c r="E397" s="164"/>
      <c r="F397" s="164"/>
      <c r="G397" s="164"/>
      <c r="H397" s="164"/>
      <c r="I397" s="164"/>
      <c r="J397" s="164"/>
      <c r="K397" s="164"/>
      <c r="L397" s="164"/>
      <c r="M397" s="164"/>
      <c r="N397" s="164"/>
      <c r="O397" s="164"/>
    </row>
    <row r="398" spans="1:15" ht="14.5" x14ac:dyDescent="0.35">
      <c r="A398" s="164"/>
      <c r="B398" s="164"/>
      <c r="C398" s="164"/>
      <c r="D398" s="164"/>
      <c r="E398" s="164"/>
      <c r="F398" s="164"/>
      <c r="G398" s="164"/>
      <c r="H398" s="164"/>
      <c r="I398" s="164"/>
      <c r="J398" s="164"/>
      <c r="K398" s="164"/>
      <c r="L398" s="164"/>
      <c r="M398" s="164"/>
      <c r="N398" s="164"/>
      <c r="O398" s="164"/>
    </row>
    <row r="399" spans="1:15" ht="14.5" x14ac:dyDescent="0.35">
      <c r="A399" s="164"/>
      <c r="B399" s="164"/>
      <c r="C399" s="164"/>
      <c r="D399" s="164"/>
      <c r="E399" s="164"/>
      <c r="F399" s="164"/>
      <c r="G399" s="164"/>
      <c r="H399" s="164"/>
      <c r="I399" s="164"/>
      <c r="J399" s="164"/>
      <c r="K399" s="164"/>
      <c r="L399" s="164"/>
      <c r="M399" s="164"/>
      <c r="N399" s="164"/>
      <c r="O399" s="164"/>
    </row>
    <row r="400" spans="1:15" ht="14.5" x14ac:dyDescent="0.35">
      <c r="A400" s="164"/>
      <c r="B400" s="164"/>
      <c r="C400" s="164"/>
      <c r="D400" s="164"/>
      <c r="E400" s="164"/>
      <c r="F400" s="164"/>
      <c r="G400" s="164"/>
      <c r="H400" s="164"/>
      <c r="I400" s="164"/>
      <c r="J400" s="164"/>
      <c r="K400" s="164"/>
      <c r="L400" s="164"/>
      <c r="M400" s="164"/>
      <c r="N400" s="164"/>
      <c r="O400" s="164"/>
    </row>
    <row r="401" spans="1:15" ht="14.5" x14ac:dyDescent="0.35">
      <c r="A401" s="164"/>
      <c r="B401" s="164"/>
      <c r="C401" s="164"/>
      <c r="D401" s="164"/>
      <c r="E401" s="164"/>
      <c r="F401" s="164"/>
      <c r="G401" s="164"/>
      <c r="H401" s="164"/>
      <c r="I401" s="164"/>
      <c r="J401" s="164"/>
      <c r="K401" s="164"/>
      <c r="L401" s="164"/>
      <c r="M401" s="164"/>
      <c r="N401" s="164"/>
      <c r="O401" s="164"/>
    </row>
    <row r="402" spans="1:15" ht="14.5" x14ac:dyDescent="0.35">
      <c r="A402" s="164"/>
      <c r="B402" s="164"/>
      <c r="C402" s="164"/>
      <c r="D402" s="164"/>
      <c r="E402" s="164"/>
      <c r="F402" s="164"/>
      <c r="G402" s="164"/>
      <c r="H402" s="164"/>
      <c r="I402" s="164"/>
      <c r="J402" s="164"/>
      <c r="K402" s="164"/>
      <c r="L402" s="164"/>
      <c r="M402" s="164"/>
      <c r="N402" s="164"/>
      <c r="O402" s="164"/>
    </row>
    <row r="403" spans="1:15" ht="14.5" x14ac:dyDescent="0.35">
      <c r="A403" s="164"/>
      <c r="B403" s="164"/>
      <c r="C403" s="164"/>
      <c r="D403" s="164"/>
      <c r="E403" s="164"/>
      <c r="F403" s="164"/>
      <c r="G403" s="164"/>
      <c r="H403" s="164"/>
      <c r="I403" s="164"/>
      <c r="J403" s="164"/>
      <c r="K403" s="164"/>
      <c r="L403" s="164"/>
      <c r="M403" s="164"/>
      <c r="N403" s="164"/>
      <c r="O403" s="164"/>
    </row>
    <row r="404" spans="1:15" ht="14.5" x14ac:dyDescent="0.35">
      <c r="A404" s="164"/>
      <c r="B404" s="164"/>
      <c r="C404" s="164"/>
      <c r="D404" s="164"/>
      <c r="E404" s="164"/>
      <c r="F404" s="164"/>
      <c r="G404" s="164"/>
      <c r="H404" s="164"/>
      <c r="I404" s="164"/>
      <c r="J404" s="164"/>
      <c r="K404" s="164"/>
      <c r="L404" s="164"/>
      <c r="M404" s="164"/>
      <c r="N404" s="164"/>
      <c r="O404" s="164"/>
    </row>
    <row r="405" spans="1:15" ht="14.5" x14ac:dyDescent="0.35">
      <c r="A405" s="164"/>
      <c r="B405" s="164"/>
      <c r="C405" s="164"/>
      <c r="D405" s="164"/>
      <c r="E405" s="164"/>
      <c r="F405" s="164"/>
      <c r="G405" s="164"/>
      <c r="H405" s="164"/>
      <c r="I405" s="164"/>
      <c r="J405" s="164"/>
      <c r="K405" s="164"/>
      <c r="L405" s="164"/>
      <c r="M405" s="164"/>
      <c r="N405" s="164"/>
      <c r="O405" s="164"/>
    </row>
    <row r="406" spans="1:15" ht="14.5" x14ac:dyDescent="0.35">
      <c r="A406" s="164"/>
      <c r="B406" s="164"/>
      <c r="C406" s="164"/>
      <c r="D406" s="164"/>
      <c r="E406" s="164"/>
      <c r="F406" s="164"/>
      <c r="G406" s="164"/>
      <c r="H406" s="164"/>
      <c r="I406" s="164"/>
      <c r="J406" s="164"/>
      <c r="K406" s="164"/>
      <c r="L406" s="164"/>
      <c r="M406" s="164"/>
      <c r="N406" s="164"/>
      <c r="O406" s="164"/>
    </row>
    <row r="407" spans="1:15" ht="14.5" x14ac:dyDescent="0.35">
      <c r="A407" s="164"/>
      <c r="B407" s="164"/>
      <c r="C407" s="164"/>
      <c r="D407" s="164"/>
      <c r="E407" s="164"/>
      <c r="F407" s="164"/>
      <c r="G407" s="164"/>
      <c r="H407" s="164"/>
      <c r="I407" s="164"/>
      <c r="J407" s="164"/>
      <c r="K407" s="164"/>
      <c r="L407" s="164"/>
      <c r="M407" s="164"/>
      <c r="N407" s="164"/>
      <c r="O407" s="164"/>
    </row>
    <row r="408" spans="1:15" ht="14.5" x14ac:dyDescent="0.35">
      <c r="A408" s="164"/>
      <c r="B408" s="164"/>
      <c r="C408" s="164"/>
      <c r="D408" s="164"/>
      <c r="E408" s="164"/>
      <c r="F408" s="164"/>
      <c r="G408" s="164"/>
      <c r="H408" s="164"/>
      <c r="I408" s="164"/>
      <c r="J408" s="164"/>
      <c r="K408" s="164"/>
      <c r="L408" s="164"/>
      <c r="M408" s="164"/>
      <c r="N408" s="164"/>
      <c r="O408" s="164"/>
    </row>
    <row r="409" spans="1:15" ht="14.5" x14ac:dyDescent="0.35">
      <c r="A409" s="164"/>
      <c r="B409" s="164"/>
      <c r="C409" s="164"/>
      <c r="D409" s="164"/>
      <c r="E409" s="164"/>
      <c r="F409" s="164"/>
      <c r="G409" s="164"/>
      <c r="H409" s="164"/>
      <c r="I409" s="164"/>
      <c r="J409" s="164"/>
      <c r="K409" s="164"/>
      <c r="L409" s="164"/>
      <c r="M409" s="164"/>
      <c r="N409" s="164"/>
      <c r="O409" s="164"/>
    </row>
    <row r="410" spans="1:15" ht="14.5" x14ac:dyDescent="0.35">
      <c r="A410" s="164"/>
      <c r="B410" s="164"/>
      <c r="C410" s="164"/>
      <c r="D410" s="164"/>
      <c r="E410" s="164"/>
      <c r="F410" s="164"/>
      <c r="G410" s="164"/>
      <c r="H410" s="164"/>
      <c r="I410" s="164"/>
      <c r="J410" s="164"/>
      <c r="K410" s="164"/>
      <c r="L410" s="164"/>
      <c r="M410" s="164"/>
      <c r="N410" s="164"/>
      <c r="O410" s="164"/>
    </row>
    <row r="411" spans="1:15" ht="14.5" x14ac:dyDescent="0.35">
      <c r="A411" s="164"/>
      <c r="B411" s="164"/>
      <c r="C411" s="164"/>
      <c r="D411" s="164"/>
      <c r="E411" s="164"/>
      <c r="F411" s="164"/>
      <c r="G411" s="164"/>
      <c r="H411" s="164"/>
      <c r="I411" s="164"/>
      <c r="J411" s="164"/>
      <c r="K411" s="164"/>
      <c r="L411" s="164"/>
      <c r="M411" s="164"/>
      <c r="N411" s="164"/>
      <c r="O411" s="164"/>
    </row>
    <row r="412" spans="1:15" ht="14.5" x14ac:dyDescent="0.35">
      <c r="A412" s="164"/>
      <c r="B412" s="164"/>
      <c r="C412" s="164"/>
      <c r="D412" s="164"/>
      <c r="E412" s="164"/>
      <c r="F412" s="164"/>
      <c r="G412" s="164"/>
      <c r="H412" s="164"/>
      <c r="I412" s="164"/>
      <c r="J412" s="164"/>
      <c r="K412" s="164"/>
      <c r="L412" s="164"/>
      <c r="M412" s="164"/>
      <c r="N412" s="164"/>
      <c r="O412" s="164"/>
    </row>
    <row r="413" spans="1:15" ht="14.5" x14ac:dyDescent="0.35">
      <c r="A413" s="164"/>
      <c r="B413" s="164"/>
      <c r="C413" s="164"/>
      <c r="D413" s="164"/>
      <c r="E413" s="164"/>
      <c r="F413" s="164"/>
      <c r="G413" s="164"/>
      <c r="H413" s="164"/>
      <c r="I413" s="164"/>
      <c r="J413" s="164"/>
      <c r="K413" s="164"/>
      <c r="L413" s="164"/>
      <c r="M413" s="164"/>
      <c r="N413" s="164"/>
      <c r="O413" s="164"/>
    </row>
    <row r="414" spans="1:15" ht="14.5" x14ac:dyDescent="0.35">
      <c r="A414" s="164"/>
      <c r="B414" s="164"/>
      <c r="C414" s="164"/>
      <c r="D414" s="164"/>
      <c r="E414" s="164"/>
      <c r="F414" s="164"/>
      <c r="G414" s="164"/>
      <c r="H414" s="164"/>
      <c r="I414" s="164"/>
      <c r="J414" s="164"/>
      <c r="K414" s="164"/>
      <c r="L414" s="164"/>
      <c r="M414" s="164"/>
      <c r="N414" s="164"/>
      <c r="O414" s="164"/>
    </row>
    <row r="415" spans="1:15" ht="14.5" x14ac:dyDescent="0.35">
      <c r="A415" s="164"/>
      <c r="B415" s="164"/>
      <c r="C415" s="164"/>
      <c r="D415" s="164"/>
      <c r="E415" s="164"/>
      <c r="F415" s="164"/>
      <c r="G415" s="164"/>
      <c r="H415" s="164"/>
      <c r="I415" s="164"/>
      <c r="J415" s="164"/>
      <c r="K415" s="164"/>
      <c r="L415" s="164"/>
      <c r="M415" s="164"/>
      <c r="N415" s="164"/>
      <c r="O415" s="164"/>
    </row>
    <row r="416" spans="1:15" ht="14.5" x14ac:dyDescent="0.35">
      <c r="A416" s="164"/>
      <c r="B416" s="164"/>
      <c r="C416" s="164"/>
      <c r="D416" s="164"/>
      <c r="E416" s="164"/>
      <c r="F416" s="164"/>
      <c r="G416" s="164"/>
      <c r="H416" s="164"/>
      <c r="I416" s="164"/>
      <c r="J416" s="164"/>
      <c r="K416" s="164"/>
      <c r="L416" s="164"/>
      <c r="M416" s="164"/>
      <c r="N416" s="164"/>
      <c r="O416" s="164"/>
    </row>
    <row r="417" spans="1:15" ht="14.5" x14ac:dyDescent="0.35">
      <c r="A417" s="164"/>
      <c r="B417" s="164"/>
      <c r="C417" s="164"/>
      <c r="D417" s="164"/>
      <c r="E417" s="164"/>
      <c r="F417" s="164"/>
      <c r="G417" s="164"/>
      <c r="H417" s="164"/>
      <c r="I417" s="164"/>
      <c r="J417" s="164"/>
      <c r="K417" s="164"/>
      <c r="L417" s="164"/>
      <c r="M417" s="164"/>
      <c r="N417" s="164"/>
      <c r="O417" s="164"/>
    </row>
    <row r="418" spans="1:15" ht="14.5" x14ac:dyDescent="0.35">
      <c r="A418" s="164"/>
      <c r="B418" s="164"/>
      <c r="C418" s="164"/>
      <c r="D418" s="164"/>
      <c r="E418" s="164"/>
      <c r="F418" s="164"/>
      <c r="G418" s="164"/>
      <c r="H418" s="164"/>
      <c r="I418" s="164"/>
      <c r="J418" s="164"/>
      <c r="K418" s="164"/>
      <c r="L418" s="164"/>
      <c r="M418" s="164"/>
      <c r="N418" s="164"/>
      <c r="O418" s="164"/>
    </row>
    <row r="419" spans="1:15" ht="14.5" x14ac:dyDescent="0.35">
      <c r="A419" s="164"/>
      <c r="B419" s="164"/>
      <c r="C419" s="164"/>
      <c r="D419" s="164"/>
      <c r="E419" s="164"/>
      <c r="F419" s="164"/>
      <c r="G419" s="164"/>
      <c r="H419" s="164"/>
      <c r="I419" s="164"/>
      <c r="J419" s="164"/>
      <c r="K419" s="164"/>
      <c r="L419" s="164"/>
      <c r="M419" s="164"/>
      <c r="N419" s="164"/>
      <c r="O419" s="164"/>
    </row>
    <row r="420" spans="1:15" ht="14.5" x14ac:dyDescent="0.35">
      <c r="A420" s="164"/>
      <c r="B420" s="164"/>
      <c r="C420" s="164"/>
      <c r="D420" s="164"/>
      <c r="E420" s="164"/>
      <c r="F420" s="164"/>
      <c r="G420" s="164"/>
      <c r="H420" s="164"/>
      <c r="I420" s="164"/>
      <c r="J420" s="164"/>
      <c r="K420" s="164"/>
      <c r="L420" s="164"/>
      <c r="M420" s="164"/>
      <c r="N420" s="164"/>
      <c r="O420" s="164"/>
    </row>
    <row r="421" spans="1:15" ht="14.5" x14ac:dyDescent="0.35">
      <c r="A421" s="164"/>
      <c r="B421" s="164"/>
      <c r="C421" s="164"/>
      <c r="D421" s="164"/>
      <c r="E421" s="164"/>
      <c r="F421" s="164"/>
      <c r="G421" s="164"/>
      <c r="H421" s="164"/>
      <c r="I421" s="164"/>
      <c r="J421" s="164"/>
      <c r="K421" s="164"/>
      <c r="L421" s="164"/>
      <c r="M421" s="164"/>
      <c r="N421" s="164"/>
      <c r="O421" s="164"/>
    </row>
    <row r="422" spans="1:15" ht="14.5" x14ac:dyDescent="0.35">
      <c r="A422" s="164"/>
      <c r="B422" s="164"/>
      <c r="C422" s="164"/>
      <c r="D422" s="164"/>
      <c r="E422" s="164"/>
      <c r="F422" s="164"/>
      <c r="G422" s="164"/>
      <c r="H422" s="164"/>
      <c r="I422" s="164"/>
      <c r="J422" s="164"/>
      <c r="K422" s="164"/>
      <c r="L422" s="164"/>
      <c r="M422" s="164"/>
      <c r="N422" s="164"/>
      <c r="O422" s="164"/>
    </row>
    <row r="423" spans="1:15" ht="14.5" x14ac:dyDescent="0.35">
      <c r="A423" s="164"/>
      <c r="B423" s="164"/>
      <c r="C423" s="164"/>
      <c r="D423" s="164"/>
      <c r="E423" s="164"/>
      <c r="F423" s="164"/>
      <c r="G423" s="164"/>
      <c r="H423" s="164"/>
      <c r="I423" s="164"/>
      <c r="J423" s="164"/>
      <c r="K423" s="164"/>
      <c r="L423" s="164"/>
      <c r="M423" s="164"/>
      <c r="N423" s="164"/>
      <c r="O423" s="164"/>
    </row>
    <row r="424" spans="1:15" ht="14.5" x14ac:dyDescent="0.35">
      <c r="A424" s="164"/>
      <c r="B424" s="164"/>
      <c r="C424" s="164"/>
      <c r="D424" s="164"/>
      <c r="E424" s="164"/>
      <c r="F424" s="164"/>
      <c r="G424" s="164"/>
      <c r="H424" s="164"/>
      <c r="I424" s="164"/>
      <c r="J424" s="164"/>
      <c r="K424" s="164"/>
      <c r="L424" s="164"/>
      <c r="M424" s="164"/>
      <c r="N424" s="164"/>
      <c r="O424" s="164"/>
    </row>
    <row r="425" spans="1:15" ht="14.5" x14ac:dyDescent="0.35">
      <c r="A425" s="164"/>
      <c r="B425" s="164"/>
      <c r="C425" s="164"/>
      <c r="D425" s="164"/>
      <c r="E425" s="164"/>
      <c r="F425" s="164"/>
      <c r="G425" s="164"/>
      <c r="H425" s="164"/>
      <c r="I425" s="164"/>
      <c r="J425" s="164"/>
      <c r="K425" s="164"/>
      <c r="L425" s="164"/>
      <c r="M425" s="164"/>
      <c r="N425" s="164"/>
      <c r="O425" s="164"/>
    </row>
    <row r="426" spans="1:15" ht="14.5" x14ac:dyDescent="0.35">
      <c r="A426" s="164"/>
      <c r="B426" s="164"/>
      <c r="C426" s="164"/>
      <c r="D426" s="164"/>
      <c r="E426" s="164"/>
      <c r="F426" s="164"/>
      <c r="G426" s="164"/>
      <c r="H426" s="164"/>
      <c r="I426" s="164"/>
      <c r="J426" s="164"/>
      <c r="K426" s="164"/>
      <c r="L426" s="164"/>
      <c r="M426" s="164"/>
      <c r="N426" s="164"/>
      <c r="O426" s="164"/>
    </row>
    <row r="427" spans="1:15" ht="14.5" x14ac:dyDescent="0.35">
      <c r="A427" s="164"/>
      <c r="B427" s="164"/>
      <c r="C427" s="164"/>
      <c r="D427" s="164"/>
      <c r="E427" s="164"/>
      <c r="F427" s="164"/>
      <c r="G427" s="164"/>
      <c r="H427" s="164"/>
      <c r="I427" s="164"/>
      <c r="J427" s="164"/>
      <c r="K427" s="164"/>
      <c r="L427" s="164"/>
      <c r="M427" s="164"/>
      <c r="N427" s="164"/>
      <c r="O427" s="164"/>
    </row>
    <row r="428" spans="1:15" ht="14.5" x14ac:dyDescent="0.35">
      <c r="A428" s="164"/>
      <c r="B428" s="164"/>
      <c r="C428" s="164"/>
      <c r="D428" s="164"/>
      <c r="E428" s="164"/>
      <c r="F428" s="164"/>
      <c r="G428" s="164"/>
      <c r="H428" s="164"/>
      <c r="I428" s="164"/>
      <c r="J428" s="164"/>
      <c r="K428" s="164"/>
      <c r="L428" s="164"/>
      <c r="M428" s="164"/>
      <c r="N428" s="164"/>
      <c r="O428" s="164"/>
    </row>
    <row r="429" spans="1:15" ht="14.5" x14ac:dyDescent="0.35">
      <c r="A429" s="164"/>
      <c r="B429" s="164"/>
      <c r="C429" s="164"/>
      <c r="D429" s="164"/>
      <c r="E429" s="164"/>
      <c r="F429" s="164"/>
      <c r="G429" s="164"/>
      <c r="H429" s="164"/>
      <c r="I429" s="164"/>
      <c r="J429" s="164"/>
      <c r="K429" s="164"/>
      <c r="L429" s="164"/>
      <c r="M429" s="164"/>
      <c r="N429" s="164"/>
      <c r="O429" s="164"/>
    </row>
    <row r="430" spans="1:15" ht="14.5" x14ac:dyDescent="0.35">
      <c r="A430" s="164"/>
      <c r="B430" s="164"/>
      <c r="C430" s="164"/>
      <c r="D430" s="164"/>
      <c r="E430" s="164"/>
      <c r="F430" s="164"/>
      <c r="G430" s="164"/>
      <c r="H430" s="164"/>
      <c r="I430" s="164"/>
      <c r="J430" s="164"/>
      <c r="K430" s="164"/>
      <c r="L430" s="164"/>
      <c r="M430" s="164"/>
      <c r="N430" s="164"/>
      <c r="O430" s="164"/>
    </row>
    <row r="431" spans="1:15" ht="14.5" x14ac:dyDescent="0.35">
      <c r="A431" s="164"/>
      <c r="B431" s="164"/>
      <c r="C431" s="164"/>
      <c r="D431" s="164"/>
      <c r="E431" s="164"/>
      <c r="F431" s="164"/>
      <c r="G431" s="164"/>
      <c r="H431" s="164"/>
      <c r="I431" s="164"/>
      <c r="J431" s="164"/>
      <c r="K431" s="164"/>
      <c r="L431" s="164"/>
      <c r="M431" s="164"/>
      <c r="N431" s="164"/>
      <c r="O431" s="164"/>
    </row>
    <row r="432" spans="1:15" ht="14.5" x14ac:dyDescent="0.35">
      <c r="A432" s="164"/>
      <c r="B432" s="164"/>
      <c r="C432" s="164"/>
      <c r="D432" s="164"/>
      <c r="E432" s="164"/>
      <c r="F432" s="164"/>
      <c r="G432" s="164"/>
      <c r="H432" s="164"/>
      <c r="I432" s="164"/>
      <c r="J432" s="164"/>
      <c r="K432" s="164"/>
      <c r="L432" s="164"/>
      <c r="M432" s="164"/>
      <c r="N432" s="164"/>
      <c r="O432" s="164"/>
    </row>
    <row r="433" spans="1:15" ht="14.5" x14ac:dyDescent="0.35">
      <c r="A433" s="164"/>
      <c r="B433" s="164"/>
      <c r="C433" s="164"/>
      <c r="D433" s="164"/>
      <c r="E433" s="164"/>
      <c r="F433" s="164"/>
      <c r="G433" s="164"/>
      <c r="H433" s="164"/>
      <c r="I433" s="164"/>
      <c r="J433" s="164"/>
      <c r="K433" s="164"/>
      <c r="L433" s="164"/>
      <c r="M433" s="164"/>
      <c r="N433" s="164"/>
      <c r="O433" s="164"/>
    </row>
    <row r="434" spans="1:15" ht="14.5" x14ac:dyDescent="0.35">
      <c r="A434" s="164"/>
      <c r="B434" s="164"/>
      <c r="C434" s="164"/>
      <c r="D434" s="164"/>
      <c r="E434" s="164"/>
      <c r="F434" s="164"/>
      <c r="G434" s="164"/>
      <c r="H434" s="164"/>
      <c r="I434" s="164"/>
      <c r="J434" s="164"/>
      <c r="K434" s="164"/>
      <c r="L434" s="164"/>
      <c r="M434" s="164"/>
      <c r="N434" s="164"/>
      <c r="O434" s="164"/>
    </row>
    <row r="435" spans="1:15" ht="14.5" x14ac:dyDescent="0.35">
      <c r="A435" s="164"/>
      <c r="B435" s="164"/>
      <c r="C435" s="164"/>
      <c r="D435" s="164"/>
      <c r="E435" s="164"/>
      <c r="F435" s="164"/>
      <c r="G435" s="164"/>
      <c r="H435" s="164"/>
      <c r="I435" s="164"/>
      <c r="J435" s="164"/>
      <c r="K435" s="164"/>
      <c r="L435" s="164"/>
      <c r="M435" s="164"/>
      <c r="N435" s="164"/>
      <c r="O435" s="164"/>
    </row>
    <row r="436" spans="1:15" ht="14.5" x14ac:dyDescent="0.35">
      <c r="A436" s="164"/>
      <c r="B436" s="164"/>
      <c r="C436" s="164"/>
      <c r="D436" s="164"/>
      <c r="E436" s="164"/>
      <c r="F436" s="164"/>
      <c r="G436" s="164"/>
      <c r="H436" s="164"/>
      <c r="I436" s="164"/>
      <c r="J436" s="164"/>
      <c r="K436" s="164"/>
      <c r="L436" s="164"/>
      <c r="M436" s="164"/>
      <c r="N436" s="164"/>
      <c r="O436" s="164"/>
    </row>
    <row r="437" spans="1:15" ht="14.5" x14ac:dyDescent="0.35">
      <c r="A437" s="164"/>
      <c r="B437" s="164"/>
      <c r="C437" s="164"/>
      <c r="D437" s="164"/>
      <c r="E437" s="164"/>
      <c r="F437" s="164"/>
      <c r="G437" s="164"/>
      <c r="H437" s="164"/>
      <c r="I437" s="164"/>
      <c r="J437" s="164"/>
      <c r="K437" s="164"/>
      <c r="L437" s="164"/>
      <c r="M437" s="164"/>
      <c r="N437" s="164"/>
      <c r="O437" s="164"/>
    </row>
    <row r="438" spans="1:15" ht="14.5" x14ac:dyDescent="0.35">
      <c r="A438" s="164"/>
      <c r="B438" s="164"/>
      <c r="C438" s="164"/>
      <c r="D438" s="164"/>
      <c r="E438" s="164"/>
      <c r="F438" s="164"/>
      <c r="G438" s="164"/>
      <c r="H438" s="164"/>
      <c r="I438" s="164"/>
      <c r="J438" s="164"/>
      <c r="K438" s="164"/>
      <c r="L438" s="164"/>
      <c r="M438" s="164"/>
      <c r="N438" s="164"/>
      <c r="O438" s="164"/>
    </row>
    <row r="439" spans="1:15" ht="14.5" x14ac:dyDescent="0.35">
      <c r="A439" s="164"/>
      <c r="B439" s="164"/>
      <c r="C439" s="164"/>
      <c r="D439" s="164"/>
      <c r="E439" s="164"/>
      <c r="F439" s="164"/>
      <c r="G439" s="164"/>
      <c r="H439" s="164"/>
      <c r="I439" s="164"/>
      <c r="J439" s="164"/>
      <c r="K439" s="164"/>
      <c r="L439" s="164"/>
      <c r="M439" s="164"/>
      <c r="N439" s="164"/>
      <c r="O439" s="164"/>
    </row>
    <row r="440" spans="1:15" ht="14.5" x14ac:dyDescent="0.35">
      <c r="A440" s="164"/>
      <c r="B440" s="164"/>
      <c r="C440" s="164"/>
      <c r="D440" s="164"/>
      <c r="E440" s="164"/>
      <c r="F440" s="164"/>
      <c r="G440" s="164"/>
      <c r="H440" s="164"/>
      <c r="I440" s="164"/>
      <c r="J440" s="164"/>
      <c r="K440" s="164"/>
      <c r="L440" s="164"/>
      <c r="M440" s="164"/>
      <c r="N440" s="164"/>
      <c r="O440" s="164"/>
    </row>
    <row r="441" spans="1:15" ht="14.5" x14ac:dyDescent="0.35">
      <c r="A441" s="164"/>
      <c r="B441" s="164"/>
      <c r="C441" s="164"/>
      <c r="D441" s="164"/>
      <c r="E441" s="164"/>
      <c r="F441" s="164"/>
      <c r="G441" s="164"/>
      <c r="H441" s="164"/>
      <c r="I441" s="164"/>
      <c r="J441" s="164"/>
      <c r="K441" s="164"/>
      <c r="L441" s="164"/>
      <c r="M441" s="164"/>
      <c r="N441" s="164"/>
      <c r="O441" s="164"/>
    </row>
    <row r="442" spans="1:15" ht="14.5" x14ac:dyDescent="0.35">
      <c r="A442" s="164"/>
      <c r="B442" s="164"/>
      <c r="C442" s="164"/>
      <c r="D442" s="164"/>
      <c r="E442" s="164"/>
      <c r="F442" s="164"/>
      <c r="G442" s="164"/>
      <c r="H442" s="164"/>
      <c r="I442" s="164"/>
      <c r="J442" s="164"/>
      <c r="K442" s="164"/>
      <c r="L442" s="164"/>
      <c r="M442" s="164"/>
      <c r="N442" s="164"/>
      <c r="O442" s="164"/>
    </row>
    <row r="443" spans="1:15" ht="14.5" x14ac:dyDescent="0.35">
      <c r="A443" s="164"/>
      <c r="B443" s="164"/>
      <c r="C443" s="164"/>
      <c r="D443" s="164"/>
      <c r="E443" s="164"/>
      <c r="F443" s="164"/>
      <c r="G443" s="164"/>
      <c r="H443" s="164"/>
      <c r="I443" s="164"/>
      <c r="J443" s="164"/>
      <c r="K443" s="164"/>
      <c r="L443" s="164"/>
      <c r="M443" s="164"/>
      <c r="N443" s="164"/>
      <c r="O443" s="164"/>
    </row>
    <row r="444" spans="1:15" ht="14.5" x14ac:dyDescent="0.35">
      <c r="A444" s="164"/>
      <c r="B444" s="164"/>
      <c r="C444" s="164"/>
      <c r="D444" s="164"/>
      <c r="E444" s="164"/>
      <c r="F444" s="164"/>
      <c r="G444" s="164"/>
      <c r="H444" s="164"/>
      <c r="I444" s="164"/>
      <c r="J444" s="164"/>
      <c r="K444" s="164"/>
      <c r="L444" s="164"/>
      <c r="M444" s="164"/>
      <c r="N444" s="164"/>
      <c r="O444" s="164"/>
    </row>
    <row r="445" spans="1:15" ht="14.5" x14ac:dyDescent="0.35">
      <c r="A445" s="164"/>
      <c r="B445" s="164"/>
      <c r="C445" s="164"/>
      <c r="D445" s="164"/>
      <c r="E445" s="164"/>
      <c r="F445" s="164"/>
      <c r="G445" s="164"/>
      <c r="H445" s="164"/>
      <c r="I445" s="164"/>
      <c r="J445" s="164"/>
      <c r="K445" s="164"/>
      <c r="L445" s="164"/>
      <c r="M445" s="164"/>
      <c r="N445" s="164"/>
      <c r="O445" s="164"/>
    </row>
    <row r="446" spans="1:15" ht="14.5" x14ac:dyDescent="0.35">
      <c r="A446" s="164"/>
      <c r="B446" s="164"/>
      <c r="C446" s="164"/>
      <c r="D446" s="164"/>
      <c r="E446" s="164"/>
      <c r="F446" s="164"/>
      <c r="G446" s="164"/>
      <c r="H446" s="164"/>
      <c r="I446" s="164"/>
      <c r="J446" s="164"/>
      <c r="K446" s="164"/>
      <c r="L446" s="164"/>
      <c r="M446" s="164"/>
      <c r="N446" s="164"/>
      <c r="O446" s="164"/>
    </row>
    <row r="447" spans="1:15" ht="14.5" x14ac:dyDescent="0.35">
      <c r="A447" s="164"/>
      <c r="B447" s="164"/>
      <c r="C447" s="164"/>
      <c r="D447" s="164"/>
      <c r="E447" s="164"/>
      <c r="F447" s="164"/>
      <c r="G447" s="164"/>
      <c r="H447" s="164"/>
      <c r="I447" s="164"/>
      <c r="J447" s="164"/>
      <c r="K447" s="164"/>
      <c r="L447" s="164"/>
      <c r="M447" s="164"/>
      <c r="N447" s="164"/>
      <c r="O447" s="164"/>
    </row>
    <row r="448" spans="1:15" ht="14.5" x14ac:dyDescent="0.35">
      <c r="A448" s="164"/>
      <c r="B448" s="164"/>
      <c r="C448" s="164"/>
      <c r="D448" s="164"/>
      <c r="E448" s="164"/>
      <c r="F448" s="164"/>
      <c r="G448" s="164"/>
      <c r="H448" s="164"/>
      <c r="I448" s="164"/>
      <c r="J448" s="164"/>
      <c r="K448" s="164"/>
      <c r="L448" s="164"/>
      <c r="M448" s="164"/>
      <c r="N448" s="164"/>
      <c r="O448" s="164"/>
    </row>
    <row r="449" spans="1:15" ht="14.5" x14ac:dyDescent="0.35">
      <c r="A449" s="164"/>
      <c r="B449" s="164"/>
      <c r="C449" s="164"/>
      <c r="D449" s="164"/>
      <c r="E449" s="164"/>
      <c r="F449" s="164"/>
      <c r="G449" s="164"/>
      <c r="H449" s="164"/>
      <c r="I449" s="164"/>
      <c r="J449" s="164"/>
      <c r="K449" s="164"/>
      <c r="L449" s="164"/>
      <c r="M449" s="164"/>
      <c r="N449" s="164"/>
      <c r="O449" s="164"/>
    </row>
    <row r="450" spans="1:15" ht="14.5" x14ac:dyDescent="0.35">
      <c r="A450" s="164"/>
      <c r="B450" s="164"/>
      <c r="C450" s="164"/>
      <c r="D450" s="164"/>
      <c r="E450" s="164"/>
      <c r="F450" s="164"/>
      <c r="G450" s="164"/>
      <c r="H450" s="164"/>
      <c r="I450" s="164"/>
      <c r="J450" s="164"/>
      <c r="K450" s="164"/>
      <c r="L450" s="164"/>
      <c r="M450" s="164"/>
      <c r="N450" s="164"/>
      <c r="O450" s="164"/>
    </row>
    <row r="451" spans="1:15" ht="14.5" x14ac:dyDescent="0.35">
      <c r="A451" s="164"/>
      <c r="B451" s="164"/>
      <c r="C451" s="164"/>
      <c r="D451" s="164"/>
      <c r="E451" s="164"/>
      <c r="F451" s="164"/>
      <c r="G451" s="164"/>
      <c r="H451" s="164"/>
      <c r="I451" s="164"/>
      <c r="J451" s="164"/>
      <c r="K451" s="164"/>
      <c r="L451" s="164"/>
      <c r="M451" s="164"/>
      <c r="N451" s="164"/>
      <c r="O451" s="164"/>
    </row>
    <row r="452" spans="1:15" ht="14.5" x14ac:dyDescent="0.35">
      <c r="A452" s="164"/>
      <c r="B452" s="164"/>
      <c r="C452" s="164"/>
      <c r="D452" s="164"/>
      <c r="E452" s="164"/>
      <c r="F452" s="164"/>
      <c r="G452" s="164"/>
      <c r="H452" s="164"/>
      <c r="I452" s="164"/>
      <c r="J452" s="164"/>
      <c r="K452" s="164"/>
      <c r="L452" s="164"/>
      <c r="M452" s="164"/>
      <c r="N452" s="164"/>
      <c r="O452" s="164"/>
    </row>
    <row r="453" spans="1:15" ht="14.5" x14ac:dyDescent="0.35">
      <c r="A453" s="164"/>
      <c r="B453" s="164"/>
      <c r="C453" s="164"/>
      <c r="D453" s="164"/>
      <c r="E453" s="164"/>
      <c r="F453" s="164"/>
      <c r="G453" s="164"/>
      <c r="H453" s="164"/>
      <c r="I453" s="164"/>
      <c r="J453" s="164"/>
      <c r="K453" s="164"/>
      <c r="L453" s="164"/>
      <c r="M453" s="164"/>
      <c r="N453" s="164"/>
      <c r="O453" s="164"/>
    </row>
    <row r="454" spans="1:15" ht="14.5" x14ac:dyDescent="0.35">
      <c r="A454" s="164"/>
      <c r="B454" s="164"/>
      <c r="C454" s="164"/>
      <c r="D454" s="164"/>
      <c r="E454" s="164"/>
      <c r="F454" s="164"/>
      <c r="G454" s="164"/>
      <c r="H454" s="164"/>
      <c r="I454" s="164"/>
      <c r="J454" s="164"/>
      <c r="K454" s="164"/>
      <c r="L454" s="164"/>
      <c r="M454" s="164"/>
      <c r="N454" s="164"/>
      <c r="O454" s="164"/>
    </row>
    <row r="455" spans="1:15" ht="14.5" x14ac:dyDescent="0.35">
      <c r="A455" s="164"/>
      <c r="B455" s="164"/>
      <c r="C455" s="164"/>
      <c r="D455" s="164"/>
      <c r="E455" s="164"/>
      <c r="F455" s="164"/>
      <c r="G455" s="164"/>
      <c r="H455" s="164"/>
      <c r="I455" s="164"/>
      <c r="J455" s="164"/>
      <c r="K455" s="164"/>
      <c r="L455" s="164"/>
      <c r="M455" s="164"/>
      <c r="N455" s="164"/>
      <c r="O455" s="164"/>
    </row>
    <row r="456" spans="1:15" ht="14.5" x14ac:dyDescent="0.35">
      <c r="A456" s="164"/>
      <c r="B456" s="164"/>
      <c r="C456" s="164"/>
      <c r="D456" s="164"/>
      <c r="E456" s="164"/>
      <c r="F456" s="164"/>
      <c r="G456" s="164"/>
      <c r="H456" s="164"/>
      <c r="I456" s="164"/>
      <c r="J456" s="164"/>
      <c r="K456" s="164"/>
      <c r="L456" s="164"/>
      <c r="M456" s="164"/>
      <c r="N456" s="164"/>
      <c r="O456" s="164"/>
    </row>
    <row r="457" spans="1:15" ht="14.5" x14ac:dyDescent="0.35">
      <c r="A457" s="164"/>
      <c r="B457" s="164"/>
      <c r="C457" s="164"/>
      <c r="D457" s="164"/>
      <c r="E457" s="164"/>
      <c r="F457" s="164"/>
      <c r="G457" s="164"/>
      <c r="H457" s="164"/>
      <c r="I457" s="164"/>
      <c r="J457" s="164"/>
      <c r="K457" s="164"/>
      <c r="L457" s="164"/>
      <c r="M457" s="164"/>
      <c r="N457" s="164"/>
      <c r="O457" s="164"/>
    </row>
    <row r="458" spans="1:15" ht="14.5" x14ac:dyDescent="0.35">
      <c r="A458" s="164"/>
      <c r="B458" s="164"/>
      <c r="C458" s="164"/>
      <c r="D458" s="164"/>
      <c r="E458" s="164"/>
      <c r="F458" s="164"/>
      <c r="G458" s="164"/>
      <c r="H458" s="164"/>
      <c r="I458" s="164"/>
      <c r="J458" s="164"/>
      <c r="K458" s="164"/>
      <c r="L458" s="164"/>
      <c r="M458" s="164"/>
      <c r="N458" s="164"/>
      <c r="O458" s="164"/>
    </row>
    <row r="459" spans="1:15" ht="14.5" x14ac:dyDescent="0.35">
      <c r="A459" s="164"/>
      <c r="B459" s="164"/>
      <c r="C459" s="164"/>
      <c r="D459" s="164"/>
      <c r="E459" s="164"/>
      <c r="F459" s="164"/>
      <c r="G459" s="164"/>
      <c r="H459" s="164"/>
      <c r="I459" s="164"/>
      <c r="J459" s="164"/>
      <c r="K459" s="164"/>
      <c r="L459" s="164"/>
      <c r="M459" s="164"/>
      <c r="N459" s="164"/>
      <c r="O459" s="164"/>
    </row>
    <row r="460" spans="1:15" ht="14.5" x14ac:dyDescent="0.35">
      <c r="A460" s="164"/>
      <c r="B460" s="164"/>
      <c r="C460" s="164"/>
      <c r="D460" s="164"/>
      <c r="E460" s="164"/>
      <c r="F460" s="164"/>
      <c r="G460" s="164"/>
      <c r="H460" s="164"/>
      <c r="I460" s="164"/>
      <c r="J460" s="164"/>
      <c r="K460" s="164"/>
      <c r="L460" s="164"/>
      <c r="M460" s="164"/>
      <c r="N460" s="164"/>
      <c r="O460" s="164"/>
    </row>
    <row r="461" spans="1:15" ht="14.5" x14ac:dyDescent="0.35">
      <c r="A461" s="164"/>
      <c r="B461" s="164"/>
      <c r="C461" s="164"/>
      <c r="D461" s="164"/>
      <c r="E461" s="164"/>
      <c r="F461" s="164"/>
      <c r="G461" s="164"/>
      <c r="H461" s="164"/>
      <c r="I461" s="164"/>
      <c r="J461" s="164"/>
      <c r="K461" s="164"/>
      <c r="L461" s="164"/>
      <c r="M461" s="164"/>
      <c r="N461" s="164"/>
      <c r="O461" s="164"/>
    </row>
    <row r="462" spans="1:15" ht="14.5" x14ac:dyDescent="0.35">
      <c r="A462" s="164"/>
      <c r="B462" s="164"/>
      <c r="C462" s="164"/>
      <c r="D462" s="164"/>
      <c r="E462" s="164"/>
      <c r="F462" s="164"/>
      <c r="G462" s="164"/>
      <c r="H462" s="164"/>
      <c r="I462" s="164"/>
      <c r="J462" s="164"/>
      <c r="K462" s="164"/>
      <c r="L462" s="164"/>
      <c r="M462" s="164"/>
      <c r="N462" s="164"/>
      <c r="O462" s="164"/>
    </row>
    <row r="463" spans="1:15" ht="14.5" x14ac:dyDescent="0.35">
      <c r="A463" s="164"/>
      <c r="B463" s="164"/>
      <c r="C463" s="164"/>
      <c r="D463" s="164"/>
      <c r="E463" s="164"/>
      <c r="F463" s="164"/>
      <c r="G463" s="164"/>
      <c r="H463" s="164"/>
      <c r="I463" s="164"/>
      <c r="J463" s="164"/>
      <c r="K463" s="164"/>
      <c r="L463" s="164"/>
      <c r="M463" s="164"/>
      <c r="N463" s="164"/>
      <c r="O463" s="164"/>
    </row>
    <row r="464" spans="1:15" ht="14.5" x14ac:dyDescent="0.35">
      <c r="A464" s="164"/>
      <c r="B464" s="164"/>
      <c r="C464" s="164"/>
      <c r="D464" s="164"/>
      <c r="E464" s="164"/>
      <c r="F464" s="164"/>
      <c r="G464" s="164"/>
      <c r="H464" s="164"/>
      <c r="I464" s="164"/>
      <c r="J464" s="164"/>
      <c r="K464" s="164"/>
      <c r="L464" s="164"/>
      <c r="M464" s="164"/>
      <c r="N464" s="164"/>
      <c r="O464" s="164"/>
    </row>
    <row r="465" spans="1:15" ht="14.5" x14ac:dyDescent="0.35">
      <c r="A465" s="164"/>
      <c r="B465" s="164"/>
      <c r="C465" s="164"/>
      <c r="D465" s="164"/>
      <c r="E465" s="164"/>
      <c r="F465" s="164"/>
      <c r="G465" s="164"/>
      <c r="H465" s="164"/>
      <c r="I465" s="164"/>
      <c r="J465" s="164"/>
      <c r="K465" s="164"/>
      <c r="L465" s="164"/>
      <c r="M465" s="164"/>
      <c r="N465" s="164"/>
      <c r="O465" s="164"/>
    </row>
    <row r="466" spans="1:15" ht="14.5" x14ac:dyDescent="0.35">
      <c r="A466" s="164"/>
      <c r="B466" s="164"/>
      <c r="C466" s="164"/>
      <c r="D466" s="164"/>
      <c r="E466" s="164"/>
      <c r="F466" s="164"/>
      <c r="G466" s="164"/>
      <c r="H466" s="164"/>
      <c r="I466" s="164"/>
      <c r="J466" s="164"/>
      <c r="K466" s="164"/>
      <c r="L466" s="164"/>
      <c r="M466" s="164"/>
      <c r="N466" s="164"/>
      <c r="O466" s="164"/>
    </row>
    <row r="467" spans="1:15" ht="14.5" x14ac:dyDescent="0.35">
      <c r="A467" s="164"/>
      <c r="B467" s="164"/>
      <c r="C467" s="164"/>
      <c r="D467" s="164"/>
      <c r="E467" s="164"/>
      <c r="F467" s="164"/>
      <c r="G467" s="164"/>
      <c r="H467" s="164"/>
      <c r="I467" s="164"/>
      <c r="J467" s="164"/>
      <c r="K467" s="164"/>
      <c r="L467" s="164"/>
      <c r="M467" s="164"/>
      <c r="N467" s="164"/>
      <c r="O467" s="164"/>
    </row>
    <row r="468" spans="1:15" ht="14.5" x14ac:dyDescent="0.35">
      <c r="A468" s="164"/>
      <c r="B468" s="164"/>
      <c r="C468" s="164"/>
      <c r="D468" s="164"/>
      <c r="E468" s="164"/>
      <c r="F468" s="164"/>
      <c r="G468" s="164"/>
      <c r="H468" s="164"/>
      <c r="I468" s="164"/>
      <c r="J468" s="164"/>
      <c r="K468" s="164"/>
      <c r="L468" s="164"/>
      <c r="M468" s="164"/>
      <c r="N468" s="164"/>
      <c r="O468" s="164"/>
    </row>
    <row r="469" spans="1:15" ht="14.5" x14ac:dyDescent="0.35">
      <c r="A469" s="164"/>
      <c r="B469" s="164"/>
      <c r="C469" s="164"/>
      <c r="D469" s="164"/>
      <c r="E469" s="164"/>
      <c r="F469" s="164"/>
      <c r="G469" s="164"/>
      <c r="H469" s="164"/>
      <c r="I469" s="164"/>
      <c r="J469" s="164"/>
      <c r="K469" s="164"/>
      <c r="L469" s="164"/>
      <c r="M469" s="164"/>
      <c r="N469" s="164"/>
      <c r="O469" s="164"/>
    </row>
    <row r="470" spans="1:15" ht="14.5" x14ac:dyDescent="0.35">
      <c r="A470" s="164"/>
      <c r="B470" s="164"/>
      <c r="C470" s="164"/>
      <c r="D470" s="164"/>
      <c r="E470" s="164"/>
      <c r="F470" s="164"/>
      <c r="G470" s="164"/>
      <c r="H470" s="164"/>
      <c r="I470" s="164"/>
      <c r="J470" s="164"/>
      <c r="K470" s="164"/>
      <c r="L470" s="164"/>
      <c r="M470" s="164"/>
      <c r="N470" s="164"/>
      <c r="O470" s="164"/>
    </row>
    <row r="471" spans="1:15" ht="14.5" x14ac:dyDescent="0.35">
      <c r="A471" s="164"/>
      <c r="B471" s="164"/>
      <c r="C471" s="164"/>
      <c r="D471" s="164"/>
      <c r="E471" s="164"/>
      <c r="F471" s="164"/>
      <c r="G471" s="164"/>
      <c r="H471" s="164"/>
      <c r="I471" s="164"/>
      <c r="J471" s="164"/>
      <c r="K471" s="164"/>
      <c r="L471" s="164"/>
      <c r="M471" s="164"/>
      <c r="N471" s="164"/>
      <c r="O471" s="164"/>
    </row>
    <row r="472" spans="1:15" ht="14.5" x14ac:dyDescent="0.35">
      <c r="A472" s="164"/>
      <c r="B472" s="164"/>
      <c r="C472" s="164"/>
      <c r="D472" s="164"/>
      <c r="E472" s="164"/>
      <c r="F472" s="164"/>
      <c r="G472" s="164"/>
      <c r="H472" s="164"/>
      <c r="I472" s="164"/>
      <c r="J472" s="164"/>
      <c r="K472" s="164"/>
      <c r="L472" s="164"/>
      <c r="M472" s="164"/>
      <c r="N472" s="164"/>
      <c r="O472" s="164"/>
    </row>
    <row r="473" spans="1:15" ht="14.5" x14ac:dyDescent="0.35">
      <c r="A473" s="164"/>
      <c r="B473" s="164"/>
      <c r="C473" s="164"/>
      <c r="D473" s="164"/>
      <c r="E473" s="164"/>
      <c r="F473" s="164"/>
      <c r="G473" s="164"/>
      <c r="H473" s="164"/>
      <c r="I473" s="164"/>
      <c r="J473" s="164"/>
      <c r="K473" s="164"/>
      <c r="L473" s="164"/>
      <c r="M473" s="164"/>
      <c r="N473" s="164"/>
      <c r="O473" s="164"/>
    </row>
    <row r="474" spans="1:15" ht="14.5" x14ac:dyDescent="0.35">
      <c r="A474" s="164"/>
      <c r="B474" s="164"/>
      <c r="C474" s="164"/>
      <c r="D474" s="164"/>
      <c r="E474" s="164"/>
      <c r="F474" s="164"/>
      <c r="G474" s="164"/>
      <c r="H474" s="164"/>
      <c r="I474" s="164"/>
      <c r="J474" s="164"/>
      <c r="K474" s="164"/>
      <c r="L474" s="164"/>
      <c r="M474" s="164"/>
      <c r="N474" s="164"/>
      <c r="O474" s="164"/>
    </row>
    <row r="475" spans="1:15" ht="14.5" x14ac:dyDescent="0.35">
      <c r="A475" s="164"/>
      <c r="B475" s="164"/>
      <c r="C475" s="164"/>
      <c r="D475" s="164"/>
      <c r="E475" s="164"/>
      <c r="F475" s="164"/>
      <c r="G475" s="164"/>
      <c r="H475" s="164"/>
      <c r="I475" s="164"/>
      <c r="J475" s="164"/>
      <c r="K475" s="164"/>
      <c r="L475" s="164"/>
      <c r="M475" s="164"/>
      <c r="N475" s="164"/>
      <c r="O475" s="164"/>
    </row>
    <row r="476" spans="1:15" ht="14.5" x14ac:dyDescent="0.35">
      <c r="A476" s="164"/>
      <c r="B476" s="164"/>
      <c r="C476" s="164"/>
      <c r="D476" s="164"/>
      <c r="E476" s="164"/>
      <c r="F476" s="164"/>
      <c r="G476" s="164"/>
      <c r="H476" s="164"/>
      <c r="I476" s="164"/>
      <c r="J476" s="164"/>
      <c r="K476" s="164"/>
      <c r="L476" s="164"/>
      <c r="M476" s="164"/>
      <c r="N476" s="164"/>
      <c r="O476" s="164"/>
    </row>
    <row r="477" spans="1:15" ht="14.5" x14ac:dyDescent="0.35">
      <c r="A477" s="164"/>
      <c r="B477" s="164"/>
      <c r="C477" s="164"/>
      <c r="D477" s="164"/>
      <c r="E477" s="164"/>
      <c r="F477" s="164"/>
      <c r="G477" s="164"/>
      <c r="H477" s="164"/>
      <c r="I477" s="164"/>
      <c r="J477" s="164"/>
      <c r="K477" s="164"/>
      <c r="L477" s="164"/>
      <c r="M477" s="164"/>
      <c r="N477" s="164"/>
      <c r="O477" s="164"/>
    </row>
    <row r="478" spans="1:15" ht="14.5" x14ac:dyDescent="0.35">
      <c r="A478" s="164"/>
      <c r="B478" s="164"/>
      <c r="C478" s="164"/>
      <c r="D478" s="164"/>
      <c r="E478" s="164"/>
      <c r="F478" s="164"/>
      <c r="G478" s="164"/>
      <c r="H478" s="164"/>
      <c r="I478" s="164"/>
      <c r="J478" s="164"/>
      <c r="K478" s="164"/>
      <c r="L478" s="164"/>
      <c r="M478" s="164"/>
      <c r="N478" s="164"/>
      <c r="O478" s="164"/>
    </row>
    <row r="479" spans="1:15" ht="14.5" x14ac:dyDescent="0.35">
      <c r="A479" s="164"/>
      <c r="B479" s="164"/>
      <c r="C479" s="164"/>
      <c r="D479" s="164"/>
      <c r="E479" s="164"/>
      <c r="F479" s="164"/>
      <c r="G479" s="164"/>
      <c r="H479" s="164"/>
      <c r="I479" s="164"/>
      <c r="J479" s="164"/>
      <c r="K479" s="164"/>
      <c r="L479" s="164"/>
      <c r="M479" s="164"/>
      <c r="N479" s="164"/>
      <c r="O479" s="164"/>
    </row>
    <row r="480" spans="1:15" ht="14.5" x14ac:dyDescent="0.35">
      <c r="A480" s="164"/>
      <c r="B480" s="164"/>
      <c r="C480" s="164"/>
      <c r="D480" s="164"/>
      <c r="E480" s="164"/>
      <c r="F480" s="164"/>
      <c r="G480" s="164"/>
      <c r="H480" s="164"/>
      <c r="I480" s="164"/>
      <c r="J480" s="164"/>
      <c r="K480" s="164"/>
      <c r="L480" s="164"/>
      <c r="M480" s="164"/>
      <c r="N480" s="164"/>
      <c r="O480" s="164"/>
    </row>
    <row r="481" spans="1:15" ht="14.5" x14ac:dyDescent="0.35">
      <c r="A481" s="164"/>
      <c r="B481" s="164"/>
      <c r="C481" s="164"/>
      <c r="D481" s="164"/>
      <c r="E481" s="164"/>
      <c r="F481" s="164"/>
      <c r="G481" s="164"/>
      <c r="H481" s="164"/>
      <c r="I481" s="164"/>
      <c r="J481" s="164"/>
      <c r="K481" s="164"/>
      <c r="L481" s="164"/>
      <c r="M481" s="164"/>
      <c r="N481" s="164"/>
      <c r="O481" s="164"/>
    </row>
    <row r="482" spans="1:15" ht="14.5" x14ac:dyDescent="0.35">
      <c r="A482" s="164"/>
      <c r="B482" s="164"/>
      <c r="C482" s="164"/>
      <c r="D482" s="164"/>
      <c r="E482" s="164"/>
      <c r="F482" s="164"/>
      <c r="G482" s="164"/>
      <c r="H482" s="164"/>
      <c r="I482" s="164"/>
      <c r="J482" s="164"/>
      <c r="K482" s="164"/>
      <c r="L482" s="164"/>
      <c r="M482" s="164"/>
      <c r="N482" s="164"/>
      <c r="O482" s="164"/>
    </row>
    <row r="483" spans="1:15" ht="14.5" x14ac:dyDescent="0.35">
      <c r="A483" s="164"/>
      <c r="B483" s="164"/>
      <c r="C483" s="164"/>
      <c r="D483" s="164"/>
      <c r="E483" s="164"/>
      <c r="F483" s="164"/>
      <c r="G483" s="164"/>
      <c r="H483" s="164"/>
      <c r="I483" s="164"/>
      <c r="J483" s="164"/>
      <c r="K483" s="164"/>
      <c r="L483" s="164"/>
      <c r="M483" s="164"/>
      <c r="N483" s="164"/>
      <c r="O483" s="164"/>
    </row>
    <row r="484" spans="1:15" ht="14.5" x14ac:dyDescent="0.35">
      <c r="A484" s="164"/>
      <c r="B484" s="164"/>
      <c r="C484" s="164"/>
      <c r="D484" s="164"/>
      <c r="E484" s="164"/>
      <c r="F484" s="164"/>
      <c r="G484" s="164"/>
      <c r="H484" s="164"/>
      <c r="I484" s="164"/>
      <c r="J484" s="164"/>
      <c r="K484" s="164"/>
      <c r="L484" s="164"/>
      <c r="M484" s="164"/>
      <c r="N484" s="164"/>
      <c r="O484" s="164"/>
    </row>
    <row r="485" spans="1:15" ht="14.5" x14ac:dyDescent="0.35">
      <c r="A485" s="164"/>
      <c r="B485" s="164"/>
      <c r="C485" s="164"/>
      <c r="D485" s="164"/>
      <c r="E485" s="164"/>
      <c r="F485" s="164"/>
      <c r="G485" s="164"/>
      <c r="H485" s="164"/>
      <c r="I485" s="164"/>
      <c r="J485" s="164"/>
      <c r="K485" s="164"/>
      <c r="L485" s="164"/>
      <c r="M485" s="164"/>
      <c r="N485" s="164"/>
      <c r="O485" s="164"/>
    </row>
    <row r="486" spans="1:15" ht="14.5" x14ac:dyDescent="0.35">
      <c r="A486" s="164"/>
      <c r="B486" s="164"/>
      <c r="C486" s="164"/>
      <c r="D486" s="164"/>
      <c r="E486" s="164"/>
      <c r="F486" s="164"/>
      <c r="G486" s="164"/>
      <c r="H486" s="164"/>
      <c r="I486" s="164"/>
      <c r="J486" s="164"/>
      <c r="K486" s="164"/>
      <c r="L486" s="164"/>
      <c r="M486" s="164"/>
      <c r="N486" s="164"/>
      <c r="O486" s="164"/>
    </row>
    <row r="487" spans="1:15" ht="14.5" x14ac:dyDescent="0.35">
      <c r="A487" s="164"/>
      <c r="B487" s="164"/>
      <c r="C487" s="164"/>
      <c r="D487" s="164"/>
      <c r="E487" s="164"/>
      <c r="F487" s="164"/>
      <c r="G487" s="164"/>
      <c r="H487" s="164"/>
      <c r="I487" s="164"/>
      <c r="J487" s="164"/>
      <c r="K487" s="164"/>
      <c r="L487" s="164"/>
      <c r="M487" s="164"/>
      <c r="N487" s="164"/>
      <c r="O487" s="164"/>
    </row>
    <row r="488" spans="1:15" ht="14.5" x14ac:dyDescent="0.35">
      <c r="A488" s="164"/>
      <c r="B488" s="164"/>
      <c r="C488" s="164"/>
      <c r="D488" s="164"/>
      <c r="E488" s="164"/>
      <c r="F488" s="164"/>
      <c r="G488" s="164"/>
      <c r="H488" s="164"/>
      <c r="I488" s="164"/>
      <c r="J488" s="164"/>
      <c r="K488" s="164"/>
      <c r="L488" s="164"/>
      <c r="M488" s="164"/>
      <c r="N488" s="164"/>
      <c r="O488" s="164"/>
    </row>
    <row r="489" spans="1:15" ht="14.5" x14ac:dyDescent="0.35">
      <c r="A489" s="164"/>
      <c r="B489" s="164"/>
      <c r="C489" s="164"/>
      <c r="D489" s="164"/>
      <c r="E489" s="164"/>
      <c r="F489" s="164"/>
      <c r="G489" s="164"/>
      <c r="H489" s="164"/>
      <c r="I489" s="164"/>
      <c r="J489" s="164"/>
      <c r="K489" s="164"/>
      <c r="L489" s="164"/>
      <c r="M489" s="164"/>
      <c r="N489" s="164"/>
      <c r="O489" s="164"/>
    </row>
    <row r="490" spans="1:15" ht="14.5" x14ac:dyDescent="0.35">
      <c r="A490" s="164"/>
      <c r="B490" s="164"/>
      <c r="C490" s="164"/>
      <c r="D490" s="164"/>
      <c r="E490" s="164"/>
      <c r="F490" s="164"/>
      <c r="G490" s="164"/>
      <c r="H490" s="164"/>
      <c r="I490" s="164"/>
      <c r="J490" s="164"/>
      <c r="K490" s="164"/>
      <c r="L490" s="164"/>
      <c r="M490" s="164"/>
      <c r="N490" s="164"/>
      <c r="O490" s="164"/>
    </row>
    <row r="491" spans="1:15" ht="14.5" x14ac:dyDescent="0.35">
      <c r="A491" s="164"/>
      <c r="B491" s="164"/>
      <c r="C491" s="164"/>
      <c r="D491" s="164"/>
      <c r="E491" s="164"/>
      <c r="F491" s="164"/>
      <c r="G491" s="164"/>
      <c r="H491" s="164"/>
      <c r="I491" s="164"/>
      <c r="J491" s="164"/>
      <c r="K491" s="164"/>
      <c r="L491" s="164"/>
      <c r="M491" s="164"/>
      <c r="N491" s="164"/>
      <c r="O491" s="164"/>
    </row>
    <row r="492" spans="1:15" ht="14.5" x14ac:dyDescent="0.35">
      <c r="A492" s="164"/>
      <c r="B492" s="164"/>
      <c r="C492" s="164"/>
      <c r="D492" s="164"/>
      <c r="E492" s="164"/>
      <c r="F492" s="164"/>
      <c r="G492" s="164"/>
      <c r="H492" s="164"/>
      <c r="I492" s="164"/>
      <c r="J492" s="164"/>
      <c r="K492" s="164"/>
      <c r="L492" s="164"/>
      <c r="M492" s="164"/>
      <c r="N492" s="164"/>
      <c r="O492" s="164"/>
    </row>
    <row r="493" spans="1:15" ht="14.5" x14ac:dyDescent="0.35">
      <c r="A493" s="164"/>
      <c r="B493" s="164"/>
      <c r="C493" s="164"/>
      <c r="D493" s="164"/>
      <c r="E493" s="164"/>
      <c r="F493" s="164"/>
      <c r="G493" s="164"/>
      <c r="H493" s="164"/>
      <c r="I493" s="164"/>
      <c r="J493" s="164"/>
      <c r="K493" s="164"/>
      <c r="L493" s="164"/>
      <c r="M493" s="164"/>
      <c r="N493" s="164"/>
      <c r="O493" s="164"/>
    </row>
    <row r="494" spans="1:15" ht="14.5" x14ac:dyDescent="0.35">
      <c r="A494" s="164"/>
      <c r="B494" s="164"/>
      <c r="C494" s="164"/>
      <c r="D494" s="164"/>
      <c r="E494" s="164"/>
      <c r="F494" s="164"/>
      <c r="G494" s="164"/>
      <c r="H494" s="164"/>
      <c r="I494" s="164"/>
      <c r="J494" s="164"/>
      <c r="K494" s="164"/>
      <c r="L494" s="164"/>
      <c r="M494" s="164"/>
      <c r="N494" s="164"/>
      <c r="O494" s="164"/>
    </row>
    <row r="495" spans="1:15" ht="14.5" x14ac:dyDescent="0.35">
      <c r="A495" s="164"/>
      <c r="B495" s="164"/>
      <c r="C495" s="164"/>
      <c r="D495" s="164"/>
      <c r="E495" s="164"/>
      <c r="F495" s="164"/>
      <c r="G495" s="164"/>
      <c r="H495" s="164"/>
      <c r="I495" s="164"/>
      <c r="J495" s="164"/>
      <c r="K495" s="164"/>
      <c r="L495" s="164"/>
      <c r="M495" s="164"/>
      <c r="N495" s="164"/>
      <c r="O495" s="164"/>
    </row>
    <row r="496" spans="1:15" ht="14.5" x14ac:dyDescent="0.35">
      <c r="A496" s="164"/>
      <c r="B496" s="164"/>
      <c r="C496" s="164"/>
      <c r="D496" s="164"/>
      <c r="E496" s="164"/>
      <c r="F496" s="164"/>
      <c r="G496" s="164"/>
      <c r="H496" s="164"/>
      <c r="I496" s="164"/>
      <c r="J496" s="164"/>
      <c r="K496" s="164"/>
      <c r="L496" s="164"/>
      <c r="M496" s="164"/>
      <c r="N496" s="164"/>
      <c r="O496" s="164"/>
    </row>
    <row r="497" spans="1:15" ht="14.5" x14ac:dyDescent="0.35">
      <c r="A497" s="164"/>
      <c r="B497" s="164"/>
      <c r="C497" s="164"/>
      <c r="D497" s="164"/>
      <c r="E497" s="164"/>
      <c r="F497" s="164"/>
      <c r="G497" s="164"/>
      <c r="H497" s="164"/>
      <c r="I497" s="164"/>
      <c r="J497" s="164"/>
      <c r="K497" s="164"/>
      <c r="L497" s="164"/>
      <c r="M497" s="164"/>
      <c r="N497" s="164"/>
      <c r="O497" s="164"/>
    </row>
    <row r="498" spans="1:15" ht="14.5" x14ac:dyDescent="0.35">
      <c r="A498" s="164"/>
      <c r="B498" s="164"/>
      <c r="C498" s="164"/>
      <c r="D498" s="164"/>
      <c r="E498" s="164"/>
      <c r="F498" s="164"/>
      <c r="G498" s="164"/>
      <c r="H498" s="164"/>
      <c r="I498" s="164"/>
      <c r="J498" s="164"/>
      <c r="K498" s="164"/>
      <c r="L498" s="164"/>
      <c r="M498" s="164"/>
      <c r="N498" s="164"/>
      <c r="O498" s="164"/>
    </row>
    <row r="499" spans="1:15" ht="14.5" x14ac:dyDescent="0.35">
      <c r="A499" s="164"/>
      <c r="B499" s="164"/>
      <c r="C499" s="164"/>
      <c r="D499" s="164"/>
      <c r="E499" s="164"/>
      <c r="F499" s="164"/>
      <c r="G499" s="164"/>
      <c r="H499" s="164"/>
      <c r="I499" s="164"/>
      <c r="J499" s="164"/>
      <c r="K499" s="164"/>
      <c r="L499" s="164"/>
      <c r="M499" s="164"/>
      <c r="N499" s="164"/>
      <c r="O499" s="164"/>
    </row>
    <row r="500" spans="1:15" ht="14.5" x14ac:dyDescent="0.35">
      <c r="A500" s="164"/>
      <c r="B500" s="164"/>
      <c r="C500" s="164"/>
      <c r="D500" s="164"/>
      <c r="E500" s="164"/>
      <c r="F500" s="164"/>
      <c r="G500" s="164"/>
      <c r="H500" s="164"/>
      <c r="I500" s="164"/>
      <c r="J500" s="164"/>
      <c r="K500" s="164"/>
      <c r="L500" s="164"/>
      <c r="M500" s="164"/>
      <c r="N500" s="164"/>
      <c r="O500" s="164"/>
    </row>
    <row r="501" spans="1:15" ht="14.5" x14ac:dyDescent="0.35">
      <c r="A501" s="164"/>
      <c r="B501" s="164"/>
      <c r="C501" s="164"/>
      <c r="D501" s="164"/>
      <c r="E501" s="164"/>
      <c r="F501" s="164"/>
      <c r="G501" s="164"/>
      <c r="H501" s="164"/>
      <c r="I501" s="164"/>
      <c r="J501" s="164"/>
      <c r="K501" s="164"/>
      <c r="L501" s="164"/>
      <c r="M501" s="164"/>
      <c r="N501" s="164"/>
      <c r="O501" s="164"/>
    </row>
    <row r="502" spans="1:15" ht="14.5" x14ac:dyDescent="0.35">
      <c r="A502" s="164"/>
      <c r="B502" s="164"/>
      <c r="C502" s="164"/>
      <c r="D502" s="164"/>
      <c r="E502" s="164"/>
      <c r="F502" s="164"/>
      <c r="G502" s="164"/>
      <c r="H502" s="164"/>
      <c r="I502" s="164"/>
      <c r="J502" s="164"/>
      <c r="K502" s="164"/>
      <c r="L502" s="164"/>
      <c r="M502" s="164"/>
      <c r="N502" s="164"/>
      <c r="O502" s="164"/>
    </row>
    <row r="503" spans="1:15" ht="14.5" x14ac:dyDescent="0.35">
      <c r="A503" s="164"/>
      <c r="B503" s="164"/>
      <c r="C503" s="164"/>
      <c r="D503" s="164"/>
      <c r="E503" s="164"/>
      <c r="F503" s="164"/>
      <c r="G503" s="164"/>
      <c r="H503" s="164"/>
      <c r="I503" s="164"/>
      <c r="J503" s="164"/>
      <c r="K503" s="164"/>
      <c r="L503" s="164"/>
      <c r="M503" s="164"/>
      <c r="N503" s="164"/>
      <c r="O503" s="164"/>
    </row>
    <row r="504" spans="1:15" ht="14.5" x14ac:dyDescent="0.35">
      <c r="A504" s="164"/>
      <c r="B504" s="164"/>
      <c r="C504" s="164"/>
      <c r="D504" s="164"/>
      <c r="E504" s="164"/>
      <c r="F504" s="164"/>
      <c r="G504" s="164"/>
      <c r="H504" s="164"/>
      <c r="I504" s="164"/>
      <c r="J504" s="164"/>
      <c r="K504" s="164"/>
      <c r="L504" s="164"/>
      <c r="M504" s="164"/>
      <c r="N504" s="164"/>
      <c r="O504" s="164"/>
    </row>
    <row r="505" spans="1:15" ht="14.5" x14ac:dyDescent="0.35">
      <c r="A505" s="164"/>
      <c r="B505" s="164"/>
      <c r="C505" s="164"/>
      <c r="D505" s="164"/>
      <c r="E505" s="164"/>
      <c r="F505" s="164"/>
      <c r="G505" s="164"/>
      <c r="H505" s="164"/>
      <c r="I505" s="164"/>
      <c r="J505" s="164"/>
      <c r="K505" s="164"/>
      <c r="L505" s="164"/>
      <c r="M505" s="164"/>
      <c r="N505" s="164"/>
      <c r="O505" s="164"/>
    </row>
    <row r="506" spans="1:15" ht="14.5" x14ac:dyDescent="0.35">
      <c r="A506" s="164"/>
      <c r="B506" s="164"/>
      <c r="C506" s="164"/>
      <c r="D506" s="164"/>
      <c r="E506" s="164"/>
      <c r="F506" s="164"/>
      <c r="G506" s="164"/>
      <c r="H506" s="164"/>
      <c r="I506" s="164"/>
      <c r="J506" s="164"/>
      <c r="K506" s="164"/>
      <c r="L506" s="164"/>
      <c r="M506" s="164"/>
      <c r="N506" s="164"/>
      <c r="O506" s="164"/>
    </row>
    <row r="507" spans="1:15" ht="14.5" x14ac:dyDescent="0.35">
      <c r="A507" s="164"/>
      <c r="B507" s="164"/>
      <c r="C507" s="164"/>
      <c r="D507" s="164"/>
      <c r="E507" s="164"/>
      <c r="F507" s="164"/>
      <c r="G507" s="164"/>
      <c r="H507" s="164"/>
      <c r="I507" s="164"/>
      <c r="J507" s="164"/>
      <c r="K507" s="164"/>
      <c r="L507" s="164"/>
      <c r="M507" s="164"/>
      <c r="N507" s="164"/>
      <c r="O507" s="164"/>
    </row>
    <row r="508" spans="1:15" ht="14.5" x14ac:dyDescent="0.35">
      <c r="A508" s="164"/>
      <c r="B508" s="164"/>
      <c r="C508" s="164"/>
      <c r="D508" s="164"/>
      <c r="E508" s="164"/>
      <c r="F508" s="164"/>
      <c r="G508" s="164"/>
      <c r="H508" s="164"/>
      <c r="I508" s="164"/>
      <c r="J508" s="164"/>
      <c r="K508" s="164"/>
      <c r="L508" s="164"/>
      <c r="M508" s="164"/>
      <c r="N508" s="164"/>
      <c r="O508" s="164"/>
    </row>
    <row r="509" spans="1:15" ht="14.5" x14ac:dyDescent="0.35">
      <c r="A509" s="164"/>
      <c r="B509" s="164"/>
      <c r="C509" s="164"/>
      <c r="D509" s="164"/>
      <c r="E509" s="164"/>
      <c r="F509" s="164"/>
      <c r="G509" s="164"/>
      <c r="H509" s="164"/>
      <c r="I509" s="164"/>
      <c r="J509" s="164"/>
      <c r="K509" s="164"/>
      <c r="L509" s="164"/>
      <c r="M509" s="164"/>
      <c r="N509" s="164"/>
      <c r="O509" s="164"/>
    </row>
    <row r="510" spans="1:15" ht="14.5" x14ac:dyDescent="0.35">
      <c r="A510" s="164"/>
      <c r="B510" s="164"/>
      <c r="C510" s="164"/>
      <c r="D510" s="164"/>
      <c r="E510" s="164"/>
      <c r="F510" s="164"/>
      <c r="G510" s="164"/>
      <c r="H510" s="164"/>
      <c r="I510" s="164"/>
      <c r="J510" s="164"/>
      <c r="K510" s="164"/>
      <c r="L510" s="164"/>
      <c r="M510" s="164"/>
      <c r="N510" s="164"/>
      <c r="O510" s="164"/>
    </row>
    <row r="511" spans="1:15" ht="14.5" x14ac:dyDescent="0.35">
      <c r="A511" s="164"/>
      <c r="B511" s="164"/>
      <c r="C511" s="164"/>
      <c r="D511" s="164"/>
      <c r="E511" s="164"/>
      <c r="F511" s="164"/>
      <c r="G511" s="164"/>
      <c r="H511" s="164"/>
      <c r="I511" s="164"/>
      <c r="J511" s="164"/>
      <c r="K511" s="164"/>
      <c r="L511" s="164"/>
      <c r="M511" s="164"/>
      <c r="N511" s="164"/>
      <c r="O511" s="164"/>
    </row>
    <row r="512" spans="1:15" ht="14.5" x14ac:dyDescent="0.35">
      <c r="A512" s="164"/>
      <c r="B512" s="164"/>
      <c r="C512" s="164"/>
      <c r="D512" s="164"/>
      <c r="E512" s="164"/>
      <c r="F512" s="164"/>
      <c r="G512" s="164"/>
      <c r="H512" s="164"/>
      <c r="I512" s="164"/>
      <c r="J512" s="164"/>
      <c r="K512" s="164"/>
      <c r="L512" s="164"/>
      <c r="M512" s="164"/>
      <c r="N512" s="164"/>
      <c r="O512" s="164"/>
    </row>
    <row r="513" spans="1:15" ht="14.5" x14ac:dyDescent="0.35">
      <c r="A513" s="164"/>
      <c r="B513" s="164"/>
      <c r="C513" s="164"/>
      <c r="D513" s="164"/>
      <c r="E513" s="164"/>
      <c r="F513" s="164"/>
      <c r="G513" s="164"/>
      <c r="H513" s="164"/>
      <c r="I513" s="164"/>
      <c r="J513" s="164"/>
      <c r="K513" s="164"/>
      <c r="L513" s="164"/>
      <c r="M513" s="164"/>
      <c r="N513" s="164"/>
      <c r="O513" s="164"/>
    </row>
    <row r="514" spans="1:15" ht="14.5" x14ac:dyDescent="0.35">
      <c r="A514" s="164"/>
      <c r="B514" s="164"/>
      <c r="C514" s="164"/>
      <c r="D514" s="164"/>
      <c r="E514" s="164"/>
      <c r="F514" s="164"/>
      <c r="G514" s="164"/>
      <c r="H514" s="164"/>
      <c r="I514" s="164"/>
      <c r="J514" s="164"/>
      <c r="K514" s="164"/>
      <c r="L514" s="164"/>
      <c r="M514" s="164"/>
      <c r="N514" s="164"/>
      <c r="O514" s="164"/>
    </row>
    <row r="515" spans="1:15" ht="14.5" x14ac:dyDescent="0.35">
      <c r="A515" s="164"/>
      <c r="B515" s="164"/>
      <c r="C515" s="164"/>
      <c r="D515" s="164"/>
      <c r="E515" s="164"/>
      <c r="F515" s="164"/>
      <c r="G515" s="164"/>
      <c r="H515" s="164"/>
      <c r="I515" s="164"/>
      <c r="J515" s="164"/>
      <c r="K515" s="164"/>
      <c r="L515" s="164"/>
      <c r="M515" s="164"/>
      <c r="N515" s="164"/>
      <c r="O515" s="164"/>
    </row>
    <row r="516" spans="1:15" ht="14.5" x14ac:dyDescent="0.35">
      <c r="A516" s="164"/>
      <c r="B516" s="164"/>
      <c r="C516" s="164"/>
      <c r="D516" s="164"/>
      <c r="E516" s="164"/>
      <c r="F516" s="164"/>
      <c r="G516" s="164"/>
      <c r="H516" s="164"/>
      <c r="I516" s="164"/>
      <c r="J516" s="164"/>
      <c r="K516" s="164"/>
      <c r="L516" s="164"/>
      <c r="M516" s="164"/>
      <c r="N516" s="164"/>
      <c r="O516" s="164"/>
    </row>
    <row r="517" spans="1:15" ht="14.5" x14ac:dyDescent="0.35">
      <c r="A517" s="164"/>
      <c r="B517" s="164"/>
      <c r="C517" s="164"/>
      <c r="D517" s="164"/>
      <c r="E517" s="164"/>
      <c r="F517" s="164"/>
      <c r="G517" s="164"/>
      <c r="H517" s="164"/>
      <c r="I517" s="164"/>
      <c r="J517" s="164"/>
      <c r="K517" s="164"/>
      <c r="L517" s="164"/>
      <c r="M517" s="164"/>
      <c r="N517" s="164"/>
      <c r="O517" s="164"/>
    </row>
    <row r="518" spans="1:15" ht="14.5" x14ac:dyDescent="0.35">
      <c r="A518" s="164"/>
      <c r="B518" s="164"/>
      <c r="C518" s="164"/>
      <c r="D518" s="164"/>
      <c r="E518" s="164"/>
      <c r="F518" s="164"/>
      <c r="G518" s="164"/>
      <c r="H518" s="164"/>
      <c r="I518" s="164"/>
      <c r="J518" s="164"/>
      <c r="K518" s="164"/>
      <c r="L518" s="164"/>
      <c r="M518" s="164"/>
      <c r="N518" s="164"/>
      <c r="O518" s="164"/>
    </row>
    <row r="519" spans="1:15" ht="14.5" x14ac:dyDescent="0.35">
      <c r="A519" s="164"/>
      <c r="B519" s="164"/>
      <c r="C519" s="164"/>
      <c r="D519" s="164"/>
      <c r="E519" s="164"/>
      <c r="F519" s="164"/>
      <c r="G519" s="164"/>
      <c r="H519" s="164"/>
      <c r="I519" s="164"/>
      <c r="J519" s="164"/>
      <c r="K519" s="164"/>
      <c r="L519" s="164"/>
      <c r="M519" s="164"/>
      <c r="N519" s="164"/>
      <c r="O519" s="164"/>
    </row>
    <row r="520" spans="1:15" ht="14.5" x14ac:dyDescent="0.35">
      <c r="A520" s="164"/>
      <c r="B520" s="164"/>
      <c r="C520" s="164"/>
      <c r="D520" s="164"/>
      <c r="E520" s="164"/>
      <c r="F520" s="164"/>
      <c r="G520" s="164"/>
      <c r="H520" s="164"/>
      <c r="I520" s="164"/>
      <c r="J520" s="164"/>
      <c r="K520" s="164"/>
      <c r="L520" s="164"/>
      <c r="M520" s="164"/>
      <c r="N520" s="164"/>
      <c r="O520" s="164"/>
    </row>
    <row r="521" spans="1:15" ht="14.5" x14ac:dyDescent="0.35">
      <c r="A521" s="164"/>
      <c r="B521" s="164"/>
      <c r="C521" s="164"/>
      <c r="D521" s="164"/>
      <c r="E521" s="164"/>
      <c r="F521" s="164"/>
      <c r="G521" s="164"/>
      <c r="H521" s="164"/>
      <c r="I521" s="164"/>
      <c r="J521" s="164"/>
      <c r="K521" s="164"/>
      <c r="L521" s="164"/>
      <c r="M521" s="164"/>
      <c r="N521" s="164"/>
      <c r="O521" s="164"/>
    </row>
    <row r="522" spans="1:15" ht="14.5" x14ac:dyDescent="0.35">
      <c r="A522" s="164"/>
      <c r="B522" s="164"/>
      <c r="C522" s="164"/>
      <c r="D522" s="164"/>
      <c r="E522" s="164"/>
      <c r="F522" s="164"/>
      <c r="G522" s="164"/>
      <c r="H522" s="164"/>
      <c r="I522" s="164"/>
      <c r="J522" s="164"/>
      <c r="K522" s="164"/>
      <c r="L522" s="164"/>
      <c r="M522" s="164"/>
      <c r="N522" s="164"/>
      <c r="O522" s="164"/>
    </row>
    <row r="523" spans="1:15" ht="14.5" x14ac:dyDescent="0.35">
      <c r="A523" s="164"/>
      <c r="B523" s="164"/>
      <c r="C523" s="164"/>
      <c r="D523" s="164"/>
      <c r="E523" s="164"/>
      <c r="F523" s="164"/>
      <c r="G523" s="164"/>
      <c r="H523" s="164"/>
      <c r="I523" s="164"/>
      <c r="J523" s="164"/>
      <c r="K523" s="164"/>
      <c r="L523" s="164"/>
      <c r="M523" s="164"/>
      <c r="N523" s="164"/>
      <c r="O523" s="164"/>
    </row>
    <row r="524" spans="1:15" ht="14.5" x14ac:dyDescent="0.35">
      <c r="A524" s="164"/>
      <c r="B524" s="164"/>
      <c r="C524" s="164"/>
      <c r="D524" s="164"/>
      <c r="E524" s="164"/>
      <c r="F524" s="164"/>
      <c r="G524" s="164"/>
      <c r="H524" s="164"/>
      <c r="I524" s="164"/>
      <c r="J524" s="164"/>
      <c r="K524" s="164"/>
      <c r="L524" s="164"/>
      <c r="M524" s="164"/>
      <c r="N524" s="164"/>
      <c r="O524" s="164"/>
    </row>
    <row r="525" spans="1:15" ht="14.5" x14ac:dyDescent="0.35">
      <c r="A525" s="164"/>
      <c r="B525" s="164"/>
      <c r="C525" s="164"/>
      <c r="D525" s="164"/>
      <c r="E525" s="164"/>
      <c r="F525" s="164"/>
      <c r="G525" s="164"/>
      <c r="H525" s="164"/>
      <c r="I525" s="164"/>
      <c r="J525" s="164"/>
      <c r="K525" s="164"/>
      <c r="L525" s="164"/>
      <c r="M525" s="164"/>
      <c r="N525" s="164"/>
      <c r="O525" s="164"/>
    </row>
    <row r="526" spans="1:15" ht="14.5" x14ac:dyDescent="0.35">
      <c r="A526" s="164"/>
      <c r="B526" s="164"/>
      <c r="C526" s="164"/>
      <c r="D526" s="164"/>
      <c r="E526" s="164"/>
      <c r="F526" s="164"/>
      <c r="G526" s="164"/>
      <c r="H526" s="164"/>
      <c r="I526" s="164"/>
      <c r="J526" s="164"/>
      <c r="K526" s="164"/>
      <c r="L526" s="164"/>
      <c r="M526" s="164"/>
      <c r="N526" s="164"/>
      <c r="O526" s="164"/>
    </row>
    <row r="527" spans="1:15" ht="14.5" x14ac:dyDescent="0.35">
      <c r="A527" s="164"/>
      <c r="B527" s="164"/>
      <c r="C527" s="164"/>
      <c r="D527" s="164"/>
      <c r="E527" s="164"/>
      <c r="F527" s="164"/>
      <c r="G527" s="164"/>
      <c r="H527" s="164"/>
      <c r="I527" s="164"/>
      <c r="J527" s="164"/>
      <c r="K527" s="164"/>
      <c r="L527" s="164"/>
      <c r="M527" s="164"/>
      <c r="N527" s="164"/>
      <c r="O527" s="164"/>
    </row>
    <row r="528" spans="1:15" ht="14.5" x14ac:dyDescent="0.35">
      <c r="A528" s="164"/>
      <c r="B528" s="164"/>
      <c r="C528" s="164"/>
      <c r="D528" s="164"/>
      <c r="E528" s="164"/>
      <c r="F528" s="164"/>
      <c r="G528" s="164"/>
      <c r="H528" s="164"/>
      <c r="I528" s="164"/>
      <c r="J528" s="164"/>
      <c r="K528" s="164"/>
      <c r="L528" s="164"/>
      <c r="M528" s="164"/>
      <c r="N528" s="164"/>
      <c r="O528" s="164"/>
    </row>
    <row r="529" spans="1:15" ht="14.5" x14ac:dyDescent="0.35">
      <c r="A529" s="164"/>
      <c r="B529" s="164"/>
      <c r="C529" s="164"/>
      <c r="D529" s="164"/>
      <c r="E529" s="164"/>
      <c r="F529" s="164"/>
      <c r="G529" s="164"/>
      <c r="H529" s="164"/>
      <c r="I529" s="164"/>
      <c r="J529" s="164"/>
      <c r="K529" s="164"/>
      <c r="L529" s="164"/>
      <c r="M529" s="164"/>
      <c r="N529" s="164"/>
      <c r="O529" s="164"/>
    </row>
    <row r="530" spans="1:15" ht="14.5" x14ac:dyDescent="0.35">
      <c r="A530" s="164"/>
      <c r="B530" s="164"/>
      <c r="C530" s="164"/>
      <c r="D530" s="164"/>
      <c r="E530" s="164"/>
      <c r="F530" s="164"/>
      <c r="G530" s="164"/>
      <c r="H530" s="164"/>
      <c r="I530" s="164"/>
      <c r="J530" s="164"/>
      <c r="K530" s="164"/>
      <c r="L530" s="164"/>
      <c r="M530" s="164"/>
      <c r="N530" s="164"/>
      <c r="O530" s="164"/>
    </row>
    <row r="531" spans="1:15" ht="14.5" x14ac:dyDescent="0.35">
      <c r="A531" s="164"/>
      <c r="B531" s="164"/>
      <c r="C531" s="164"/>
      <c r="D531" s="164"/>
      <c r="E531" s="164"/>
      <c r="F531" s="164"/>
      <c r="G531" s="164"/>
      <c r="H531" s="164"/>
      <c r="I531" s="164"/>
      <c r="J531" s="164"/>
      <c r="K531" s="164"/>
      <c r="L531" s="164"/>
      <c r="M531" s="164"/>
      <c r="N531" s="164"/>
      <c r="O531" s="164"/>
    </row>
    <row r="532" spans="1:15" ht="14.5" x14ac:dyDescent="0.35">
      <c r="A532" s="164"/>
      <c r="B532" s="164"/>
      <c r="C532" s="164"/>
      <c r="D532" s="164"/>
      <c r="E532" s="164"/>
      <c r="F532" s="164"/>
      <c r="G532" s="164"/>
      <c r="H532" s="164"/>
      <c r="I532" s="164"/>
      <c r="J532" s="164"/>
      <c r="K532" s="164"/>
      <c r="L532" s="164"/>
      <c r="M532" s="164"/>
      <c r="N532" s="164"/>
      <c r="O532" s="164"/>
    </row>
    <row r="533" spans="1:15" ht="14.5" x14ac:dyDescent="0.35">
      <c r="A533" s="164"/>
      <c r="B533" s="164"/>
      <c r="C533" s="164"/>
      <c r="D533" s="164"/>
      <c r="E533" s="164"/>
      <c r="F533" s="164"/>
      <c r="G533" s="164"/>
      <c r="H533" s="164"/>
      <c r="I533" s="164"/>
      <c r="J533" s="164"/>
      <c r="K533" s="164"/>
      <c r="L533" s="164"/>
      <c r="M533" s="164"/>
      <c r="N533" s="164"/>
      <c r="O533" s="164"/>
    </row>
    <row r="534" spans="1:15" ht="14.5" x14ac:dyDescent="0.35">
      <c r="A534" s="164"/>
      <c r="B534" s="164"/>
      <c r="C534" s="164"/>
      <c r="D534" s="164"/>
      <c r="E534" s="164"/>
      <c r="F534" s="164"/>
      <c r="G534" s="164"/>
      <c r="H534" s="164"/>
      <c r="I534" s="164"/>
      <c r="J534" s="164"/>
      <c r="K534" s="164"/>
      <c r="L534" s="164"/>
      <c r="M534" s="164"/>
      <c r="N534" s="164"/>
      <c r="O534" s="164"/>
    </row>
    <row r="535" spans="1:15" ht="14.5" x14ac:dyDescent="0.35">
      <c r="A535" s="164"/>
      <c r="B535" s="164"/>
      <c r="C535" s="164"/>
      <c r="D535" s="164"/>
      <c r="E535" s="164"/>
      <c r="F535" s="164"/>
      <c r="G535" s="164"/>
      <c r="H535" s="164"/>
      <c r="I535" s="164"/>
      <c r="J535" s="164"/>
      <c r="K535" s="164"/>
      <c r="L535" s="164"/>
      <c r="M535" s="164"/>
      <c r="N535" s="164"/>
      <c r="O535" s="164"/>
    </row>
    <row r="536" spans="1:15" ht="14.5" x14ac:dyDescent="0.35">
      <c r="A536" s="164"/>
      <c r="B536" s="164"/>
      <c r="C536" s="164"/>
      <c r="D536" s="164"/>
      <c r="E536" s="164"/>
      <c r="F536" s="164"/>
      <c r="G536" s="164"/>
      <c r="H536" s="164"/>
      <c r="I536" s="164"/>
      <c r="J536" s="164"/>
      <c r="K536" s="164"/>
      <c r="L536" s="164"/>
      <c r="M536" s="164"/>
      <c r="N536" s="164"/>
      <c r="O536" s="164"/>
    </row>
    <row r="537" spans="1:15" ht="14.5" x14ac:dyDescent="0.35">
      <c r="A537" s="164"/>
      <c r="B537" s="164"/>
      <c r="C537" s="164"/>
      <c r="D537" s="164"/>
      <c r="E537" s="164"/>
      <c r="F537" s="164"/>
      <c r="G537" s="164"/>
      <c r="H537" s="164"/>
      <c r="I537" s="164"/>
      <c r="J537" s="164"/>
      <c r="K537" s="164"/>
      <c r="L537" s="164"/>
      <c r="M537" s="164"/>
      <c r="N537" s="164"/>
      <c r="O537" s="164"/>
    </row>
    <row r="538" spans="1:15" ht="14.5" x14ac:dyDescent="0.35">
      <c r="A538" s="164"/>
      <c r="B538" s="164"/>
      <c r="C538" s="164"/>
      <c r="D538" s="164"/>
      <c r="E538" s="164"/>
      <c r="F538" s="164"/>
      <c r="G538" s="164"/>
      <c r="H538" s="164"/>
      <c r="I538" s="164"/>
      <c r="J538" s="164"/>
      <c r="K538" s="164"/>
      <c r="L538" s="164"/>
      <c r="M538" s="164"/>
      <c r="N538" s="164"/>
      <c r="O538" s="164"/>
    </row>
    <row r="539" spans="1:15" ht="14.5" x14ac:dyDescent="0.35">
      <c r="A539" s="164"/>
      <c r="B539" s="164"/>
      <c r="C539" s="164"/>
      <c r="D539" s="164"/>
      <c r="E539" s="164"/>
      <c r="F539" s="164"/>
      <c r="G539" s="164"/>
      <c r="H539" s="164"/>
      <c r="I539" s="164"/>
      <c r="J539" s="164"/>
      <c r="K539" s="164"/>
      <c r="L539" s="164"/>
      <c r="M539" s="164"/>
      <c r="N539" s="164"/>
      <c r="O539" s="164"/>
    </row>
    <row r="540" spans="1:15" ht="14.5" x14ac:dyDescent="0.35">
      <c r="A540" s="164"/>
      <c r="B540" s="164"/>
      <c r="C540" s="164"/>
      <c r="D540" s="164"/>
      <c r="E540" s="164"/>
      <c r="F540" s="164"/>
      <c r="G540" s="164"/>
      <c r="H540" s="164"/>
      <c r="I540" s="164"/>
      <c r="J540" s="164"/>
      <c r="K540" s="164"/>
      <c r="L540" s="164"/>
      <c r="M540" s="164"/>
      <c r="N540" s="164"/>
      <c r="O540" s="164"/>
    </row>
    <row r="541" spans="1:15" ht="14.5" x14ac:dyDescent="0.35">
      <c r="A541" s="164"/>
      <c r="B541" s="164"/>
      <c r="C541" s="164"/>
      <c r="D541" s="164"/>
      <c r="E541" s="164"/>
      <c r="F541" s="164"/>
      <c r="G541" s="164"/>
      <c r="H541" s="164"/>
      <c r="I541" s="164"/>
      <c r="J541" s="164"/>
      <c r="K541" s="164"/>
      <c r="L541" s="164"/>
      <c r="M541" s="164"/>
      <c r="N541" s="164"/>
      <c r="O541" s="164"/>
    </row>
    <row r="542" spans="1:15" ht="14.5" x14ac:dyDescent="0.35">
      <c r="A542" s="164"/>
      <c r="B542" s="164"/>
      <c r="C542" s="164"/>
      <c r="D542" s="164"/>
      <c r="E542" s="164"/>
      <c r="F542" s="164"/>
      <c r="G542" s="164"/>
      <c r="H542" s="164"/>
      <c r="I542" s="164"/>
      <c r="J542" s="164"/>
      <c r="K542" s="164"/>
      <c r="L542" s="164"/>
      <c r="M542" s="164"/>
      <c r="N542" s="164"/>
      <c r="O542" s="164"/>
    </row>
    <row r="543" spans="1:15" ht="14.5" x14ac:dyDescent="0.35">
      <c r="A543" s="164"/>
      <c r="B543" s="164"/>
      <c r="C543" s="164"/>
      <c r="D543" s="164"/>
      <c r="E543" s="164"/>
      <c r="F543" s="164"/>
      <c r="G543" s="164"/>
      <c r="H543" s="164"/>
      <c r="I543" s="164"/>
      <c r="J543" s="164"/>
      <c r="K543" s="164"/>
      <c r="L543" s="164"/>
      <c r="M543" s="164"/>
      <c r="N543" s="164"/>
      <c r="O543" s="164"/>
    </row>
    <row r="544" spans="1:15" ht="14.5" x14ac:dyDescent="0.35">
      <c r="A544" s="164"/>
      <c r="B544" s="164"/>
      <c r="C544" s="164"/>
      <c r="D544" s="164"/>
      <c r="E544" s="164"/>
      <c r="F544" s="164"/>
      <c r="G544" s="164"/>
      <c r="H544" s="164"/>
      <c r="I544" s="164"/>
      <c r="J544" s="164"/>
      <c r="K544" s="164"/>
      <c r="L544" s="164"/>
      <c r="M544" s="164"/>
      <c r="N544" s="164"/>
      <c r="O544" s="164"/>
    </row>
    <row r="545" spans="1:15" ht="14.5" x14ac:dyDescent="0.35">
      <c r="A545" s="164"/>
      <c r="B545" s="164"/>
      <c r="C545" s="164"/>
      <c r="D545" s="164"/>
      <c r="E545" s="164"/>
      <c r="F545" s="164"/>
      <c r="G545" s="164"/>
      <c r="H545" s="164"/>
      <c r="I545" s="164"/>
      <c r="J545" s="164"/>
      <c r="K545" s="164"/>
      <c r="L545" s="164"/>
      <c r="M545" s="164"/>
      <c r="N545" s="164"/>
      <c r="O545" s="164"/>
    </row>
    <row r="546" spans="1:15" ht="14.5" x14ac:dyDescent="0.35">
      <c r="A546" s="164"/>
      <c r="B546" s="164"/>
      <c r="C546" s="164"/>
      <c r="D546" s="164"/>
      <c r="E546" s="164"/>
      <c r="F546" s="164"/>
      <c r="G546" s="164"/>
      <c r="H546" s="164"/>
      <c r="I546" s="164"/>
      <c r="J546" s="164"/>
      <c r="K546" s="164"/>
      <c r="L546" s="164"/>
      <c r="M546" s="164"/>
      <c r="N546" s="164"/>
      <c r="O546" s="164"/>
    </row>
    <row r="547" spans="1:15" ht="14.5" x14ac:dyDescent="0.35">
      <c r="A547" s="164"/>
      <c r="B547" s="164"/>
      <c r="C547" s="164"/>
      <c r="D547" s="164"/>
      <c r="E547" s="164"/>
      <c r="F547" s="164"/>
      <c r="G547" s="164"/>
      <c r="H547" s="164"/>
      <c r="I547" s="164"/>
      <c r="J547" s="164"/>
      <c r="K547" s="164"/>
      <c r="L547" s="164"/>
      <c r="M547" s="164"/>
      <c r="N547" s="164"/>
      <c r="O547" s="164"/>
    </row>
    <row r="548" spans="1:15" ht="14.5" x14ac:dyDescent="0.35">
      <c r="A548" s="164"/>
      <c r="B548" s="164"/>
      <c r="C548" s="164"/>
      <c r="D548" s="164"/>
      <c r="E548" s="164"/>
      <c r="F548" s="164"/>
      <c r="G548" s="164"/>
      <c r="H548" s="164"/>
      <c r="I548" s="164"/>
      <c r="J548" s="164"/>
      <c r="K548" s="164"/>
      <c r="L548" s="164"/>
      <c r="M548" s="164"/>
      <c r="N548" s="164"/>
      <c r="O548" s="164"/>
    </row>
    <row r="549" spans="1:15" ht="14.5" x14ac:dyDescent="0.35">
      <c r="A549" s="164"/>
      <c r="B549" s="164"/>
      <c r="C549" s="164"/>
      <c r="D549" s="164"/>
      <c r="E549" s="164"/>
      <c r="F549" s="164"/>
      <c r="G549" s="164"/>
      <c r="H549" s="164"/>
      <c r="I549" s="164"/>
      <c r="J549" s="164"/>
      <c r="K549" s="164"/>
      <c r="L549" s="164"/>
      <c r="M549" s="164"/>
      <c r="N549" s="164"/>
      <c r="O549" s="164"/>
    </row>
    <row r="550" spans="1:15" ht="14.5" x14ac:dyDescent="0.35">
      <c r="A550" s="164"/>
      <c r="B550" s="164"/>
      <c r="C550" s="164"/>
      <c r="D550" s="164"/>
      <c r="E550" s="164"/>
      <c r="F550" s="164"/>
      <c r="G550" s="164"/>
      <c r="H550" s="164"/>
      <c r="I550" s="164"/>
      <c r="J550" s="164"/>
      <c r="K550" s="164"/>
      <c r="L550" s="164"/>
      <c r="M550" s="164"/>
      <c r="N550" s="164"/>
      <c r="O550" s="164"/>
    </row>
    <row r="551" spans="1:15" ht="14.5" x14ac:dyDescent="0.35">
      <c r="A551" s="164"/>
      <c r="B551" s="164"/>
      <c r="C551" s="164"/>
      <c r="D551" s="164"/>
      <c r="E551" s="164"/>
      <c r="F551" s="164"/>
      <c r="G551" s="164"/>
      <c r="H551" s="164"/>
      <c r="I551" s="164"/>
      <c r="J551" s="164"/>
      <c r="K551" s="164"/>
      <c r="L551" s="164"/>
      <c r="M551" s="164"/>
      <c r="N551" s="164"/>
      <c r="O551" s="164"/>
    </row>
    <row r="552" spans="1:15" ht="14.5" x14ac:dyDescent="0.35">
      <c r="A552" s="164"/>
      <c r="B552" s="164"/>
      <c r="C552" s="164"/>
      <c r="D552" s="164"/>
      <c r="E552" s="164"/>
      <c r="F552" s="164"/>
      <c r="G552" s="164"/>
      <c r="H552" s="164"/>
      <c r="I552" s="164"/>
      <c r="J552" s="164"/>
      <c r="K552" s="164"/>
      <c r="L552" s="164"/>
      <c r="M552" s="164"/>
      <c r="N552" s="164"/>
      <c r="O552" s="164"/>
    </row>
    <row r="553" spans="1:15" ht="14.5" x14ac:dyDescent="0.35">
      <c r="A553" s="164"/>
      <c r="B553" s="164"/>
      <c r="C553" s="164"/>
      <c r="D553" s="164"/>
      <c r="E553" s="164"/>
      <c r="F553" s="164"/>
      <c r="G553" s="164"/>
      <c r="H553" s="164"/>
      <c r="I553" s="164"/>
      <c r="J553" s="164"/>
      <c r="K553" s="164"/>
      <c r="L553" s="164"/>
      <c r="M553" s="164"/>
      <c r="N553" s="164"/>
      <c r="O553" s="164"/>
    </row>
    <row r="554" spans="1:15" ht="14.5" x14ac:dyDescent="0.35">
      <c r="A554" s="164"/>
      <c r="B554" s="164"/>
      <c r="C554" s="164"/>
      <c r="D554" s="164"/>
      <c r="E554" s="164"/>
      <c r="F554" s="164"/>
      <c r="G554" s="164"/>
      <c r="H554" s="164"/>
      <c r="I554" s="164"/>
      <c r="J554" s="164"/>
      <c r="K554" s="164"/>
      <c r="L554" s="164"/>
      <c r="M554" s="164"/>
      <c r="N554" s="164"/>
      <c r="O554" s="164"/>
    </row>
    <row r="555" spans="1:15" ht="14.5" x14ac:dyDescent="0.35">
      <c r="A555" s="164"/>
      <c r="B555" s="164"/>
      <c r="C555" s="164"/>
      <c r="D555" s="164"/>
      <c r="E555" s="164"/>
      <c r="F555" s="164"/>
      <c r="G555" s="164"/>
      <c r="H555" s="164"/>
      <c r="I555" s="164"/>
      <c r="J555" s="164"/>
      <c r="K555" s="164"/>
      <c r="L555" s="164"/>
      <c r="M555" s="164"/>
      <c r="N555" s="164"/>
      <c r="O555" s="164"/>
    </row>
    <row r="556" spans="1:15" ht="14.5" x14ac:dyDescent="0.35">
      <c r="A556" s="164"/>
      <c r="B556" s="164"/>
      <c r="C556" s="164"/>
      <c r="D556" s="164"/>
      <c r="E556" s="164"/>
      <c r="F556" s="164"/>
      <c r="G556" s="164"/>
      <c r="H556" s="164"/>
      <c r="I556" s="164"/>
      <c r="J556" s="164"/>
      <c r="K556" s="164"/>
      <c r="L556" s="164"/>
      <c r="M556" s="164"/>
      <c r="N556" s="164"/>
      <c r="O556" s="164"/>
    </row>
    <row r="557" spans="1:15" ht="14.5" x14ac:dyDescent="0.35">
      <c r="A557" s="164"/>
      <c r="B557" s="164"/>
      <c r="C557" s="164"/>
      <c r="D557" s="164"/>
      <c r="E557" s="164"/>
      <c r="F557" s="164"/>
      <c r="G557" s="164"/>
      <c r="H557" s="164"/>
      <c r="I557" s="164"/>
      <c r="J557" s="164"/>
      <c r="K557" s="164"/>
      <c r="L557" s="164"/>
      <c r="M557" s="164"/>
      <c r="N557" s="164"/>
      <c r="O557" s="164"/>
    </row>
    <row r="558" spans="1:15" ht="14.5" x14ac:dyDescent="0.35">
      <c r="A558" s="164"/>
      <c r="B558" s="164"/>
      <c r="C558" s="164"/>
      <c r="D558" s="164"/>
      <c r="E558" s="164"/>
      <c r="F558" s="164"/>
      <c r="G558" s="164"/>
      <c r="H558" s="164"/>
      <c r="I558" s="164"/>
      <c r="J558" s="164"/>
      <c r="K558" s="164"/>
      <c r="L558" s="164"/>
      <c r="M558" s="164"/>
      <c r="N558" s="164"/>
      <c r="O558" s="164"/>
    </row>
    <row r="559" spans="1:15" ht="14.5" x14ac:dyDescent="0.35">
      <c r="A559" s="164"/>
      <c r="B559" s="164"/>
      <c r="C559" s="164"/>
      <c r="D559" s="164"/>
      <c r="E559" s="164"/>
      <c r="F559" s="164"/>
      <c r="G559" s="164"/>
      <c r="H559" s="164"/>
      <c r="I559" s="164"/>
      <c r="J559" s="164"/>
      <c r="K559" s="164"/>
      <c r="L559" s="164"/>
      <c r="M559" s="164"/>
      <c r="N559" s="164"/>
      <c r="O559" s="164"/>
    </row>
    <row r="560" spans="1:15" ht="14.5" x14ac:dyDescent="0.35">
      <c r="A560" s="164"/>
      <c r="B560" s="164"/>
      <c r="C560" s="164"/>
      <c r="D560" s="164"/>
      <c r="E560" s="164"/>
      <c r="F560" s="164"/>
      <c r="G560" s="164"/>
      <c r="H560" s="164"/>
      <c r="I560" s="164"/>
      <c r="J560" s="164"/>
      <c r="K560" s="164"/>
      <c r="L560" s="164"/>
      <c r="M560" s="164"/>
      <c r="N560" s="164"/>
      <c r="O560" s="164"/>
    </row>
    <row r="561" spans="1:15" ht="14.5" x14ac:dyDescent="0.35">
      <c r="A561" s="164"/>
      <c r="B561" s="164"/>
      <c r="C561" s="164"/>
      <c r="D561" s="164"/>
      <c r="E561" s="164"/>
      <c r="F561" s="164"/>
      <c r="G561" s="164"/>
      <c r="H561" s="164"/>
      <c r="I561" s="164"/>
      <c r="J561" s="164"/>
      <c r="K561" s="164"/>
      <c r="L561" s="164"/>
      <c r="M561" s="164"/>
      <c r="N561" s="164"/>
      <c r="O561" s="164"/>
    </row>
    <row r="562" spans="1:15" ht="14.5" x14ac:dyDescent="0.35">
      <c r="A562" s="164"/>
      <c r="B562" s="164"/>
      <c r="C562" s="164"/>
      <c r="D562" s="164"/>
      <c r="E562" s="164"/>
      <c r="F562" s="164"/>
      <c r="G562" s="164"/>
      <c r="H562" s="164"/>
      <c r="I562" s="164"/>
      <c r="J562" s="164"/>
      <c r="K562" s="164"/>
      <c r="L562" s="164"/>
      <c r="M562" s="164"/>
      <c r="N562" s="164"/>
      <c r="O562" s="164"/>
    </row>
    <row r="563" spans="1:15" ht="14.5" x14ac:dyDescent="0.35">
      <c r="A563" s="164"/>
      <c r="B563" s="164"/>
      <c r="C563" s="164"/>
      <c r="D563" s="164"/>
      <c r="E563" s="164"/>
      <c r="F563" s="164"/>
      <c r="G563" s="164"/>
      <c r="H563" s="164"/>
      <c r="I563" s="164"/>
      <c r="J563" s="164"/>
      <c r="K563" s="164"/>
      <c r="L563" s="164"/>
      <c r="M563" s="164"/>
      <c r="N563" s="164"/>
      <c r="O563" s="164"/>
    </row>
    <row r="564" spans="1:15" ht="14.5" x14ac:dyDescent="0.35">
      <c r="A564" s="164"/>
      <c r="B564" s="164"/>
      <c r="C564" s="164"/>
      <c r="D564" s="164"/>
      <c r="E564" s="164"/>
      <c r="F564" s="164"/>
      <c r="G564" s="164"/>
      <c r="H564" s="164"/>
      <c r="I564" s="164"/>
      <c r="J564" s="164"/>
      <c r="K564" s="164"/>
      <c r="L564" s="164"/>
      <c r="M564" s="164"/>
      <c r="N564" s="164"/>
      <c r="O564" s="164"/>
    </row>
    <row r="565" spans="1:15" ht="14.5" x14ac:dyDescent="0.35">
      <c r="A565" s="164"/>
      <c r="B565" s="164"/>
      <c r="C565" s="164"/>
      <c r="D565" s="164"/>
      <c r="E565" s="164"/>
      <c r="F565" s="164"/>
      <c r="G565" s="164"/>
      <c r="H565" s="164"/>
      <c r="I565" s="164"/>
      <c r="J565" s="164"/>
      <c r="K565" s="164"/>
      <c r="L565" s="164"/>
      <c r="M565" s="164"/>
      <c r="N565" s="164"/>
      <c r="O565" s="164"/>
    </row>
    <row r="566" spans="1:15" ht="14.5" x14ac:dyDescent="0.35">
      <c r="A566" s="164"/>
      <c r="B566" s="164"/>
      <c r="C566" s="164"/>
      <c r="D566" s="164"/>
      <c r="E566" s="164"/>
      <c r="F566" s="164"/>
      <c r="G566" s="164"/>
      <c r="H566" s="164"/>
      <c r="I566" s="164"/>
      <c r="J566" s="164"/>
      <c r="K566" s="164"/>
      <c r="L566" s="164"/>
      <c r="M566" s="164"/>
      <c r="N566" s="164"/>
      <c r="O566" s="164"/>
    </row>
    <row r="567" spans="1:15" ht="14.5" x14ac:dyDescent="0.35">
      <c r="A567" s="164"/>
      <c r="B567" s="164"/>
      <c r="C567" s="164"/>
      <c r="D567" s="164"/>
      <c r="E567" s="164"/>
      <c r="F567" s="164"/>
      <c r="G567" s="164"/>
      <c r="H567" s="164"/>
      <c r="I567" s="164"/>
      <c r="J567" s="164"/>
      <c r="K567" s="164"/>
      <c r="L567" s="164"/>
      <c r="M567" s="164"/>
      <c r="N567" s="164"/>
      <c r="O567" s="164"/>
    </row>
    <row r="568" spans="1:15" ht="14.5" x14ac:dyDescent="0.35">
      <c r="A568" s="164"/>
      <c r="B568" s="164"/>
      <c r="C568" s="164"/>
      <c r="D568" s="164"/>
      <c r="E568" s="164"/>
      <c r="F568" s="164"/>
      <c r="G568" s="164"/>
      <c r="H568" s="164"/>
      <c r="I568" s="164"/>
      <c r="J568" s="164"/>
      <c r="K568" s="164"/>
      <c r="L568" s="164"/>
      <c r="M568" s="164"/>
      <c r="N568" s="164"/>
      <c r="O568" s="164"/>
    </row>
    <row r="569" spans="1:15" ht="14.5" x14ac:dyDescent="0.35">
      <c r="A569" s="164"/>
      <c r="B569" s="164"/>
      <c r="C569" s="164"/>
      <c r="D569" s="164"/>
      <c r="E569" s="164"/>
      <c r="F569" s="164"/>
      <c r="G569" s="164"/>
      <c r="H569" s="164"/>
      <c r="I569" s="164"/>
      <c r="J569" s="164"/>
      <c r="K569" s="164"/>
      <c r="L569" s="164"/>
      <c r="M569" s="164"/>
      <c r="N569" s="164"/>
      <c r="O569" s="164"/>
    </row>
    <row r="570" spans="1:15" ht="14.5" x14ac:dyDescent="0.35">
      <c r="A570" s="164"/>
      <c r="B570" s="164"/>
      <c r="C570" s="164"/>
      <c r="D570" s="164"/>
      <c r="E570" s="164"/>
      <c r="F570" s="164"/>
      <c r="G570" s="164"/>
      <c r="H570" s="164"/>
      <c r="I570" s="164"/>
      <c r="J570" s="164"/>
      <c r="K570" s="164"/>
      <c r="L570" s="164"/>
      <c r="M570" s="164"/>
      <c r="N570" s="164"/>
      <c r="O570" s="164"/>
    </row>
    <row r="571" spans="1:15" ht="14.5" x14ac:dyDescent="0.35">
      <c r="A571" s="164"/>
      <c r="B571" s="164"/>
      <c r="C571" s="164"/>
      <c r="D571" s="164"/>
      <c r="E571" s="164"/>
      <c r="F571" s="164"/>
      <c r="G571" s="164"/>
      <c r="H571" s="164"/>
      <c r="I571" s="164"/>
      <c r="J571" s="164"/>
      <c r="K571" s="164"/>
      <c r="L571" s="164"/>
      <c r="M571" s="164"/>
      <c r="N571" s="164"/>
      <c r="O571" s="164"/>
    </row>
    <row r="572" spans="1:15" ht="14.5" x14ac:dyDescent="0.35">
      <c r="A572" s="164"/>
      <c r="B572" s="164"/>
      <c r="C572" s="164"/>
      <c r="D572" s="164"/>
      <c r="E572" s="164"/>
      <c r="F572" s="164"/>
      <c r="G572" s="164"/>
      <c r="H572" s="164"/>
      <c r="I572" s="164"/>
      <c r="J572" s="164"/>
      <c r="K572" s="164"/>
      <c r="L572" s="164"/>
      <c r="M572" s="164"/>
      <c r="N572" s="164"/>
      <c r="O572" s="164"/>
    </row>
    <row r="573" spans="1:15" ht="14.5" x14ac:dyDescent="0.35">
      <c r="A573" s="164"/>
      <c r="B573" s="164"/>
      <c r="C573" s="164"/>
      <c r="D573" s="164"/>
      <c r="E573" s="164"/>
      <c r="F573" s="164"/>
      <c r="G573" s="164"/>
      <c r="H573" s="164"/>
      <c r="I573" s="164"/>
      <c r="J573" s="164"/>
      <c r="K573" s="164"/>
      <c r="L573" s="164"/>
      <c r="M573" s="164"/>
      <c r="N573" s="164"/>
      <c r="O573" s="164"/>
    </row>
    <row r="574" spans="1:15" ht="14.5" x14ac:dyDescent="0.35">
      <c r="A574" s="164"/>
      <c r="B574" s="164"/>
      <c r="C574" s="164"/>
      <c r="D574" s="164"/>
      <c r="E574" s="164"/>
      <c r="F574" s="164"/>
      <c r="G574" s="164"/>
      <c r="H574" s="164"/>
      <c r="I574" s="164"/>
      <c r="J574" s="164"/>
      <c r="K574" s="164"/>
      <c r="L574" s="164"/>
      <c r="M574" s="164"/>
      <c r="N574" s="164"/>
      <c r="O574" s="164"/>
    </row>
    <row r="575" spans="1:15" ht="14.5" x14ac:dyDescent="0.35">
      <c r="A575" s="164"/>
      <c r="B575" s="164"/>
      <c r="C575" s="164"/>
      <c r="D575" s="164"/>
      <c r="E575" s="164"/>
      <c r="F575" s="164"/>
      <c r="G575" s="164"/>
      <c r="H575" s="164"/>
      <c r="I575" s="164"/>
      <c r="J575" s="164"/>
      <c r="K575" s="164"/>
      <c r="L575" s="164"/>
      <c r="M575" s="164"/>
      <c r="N575" s="164"/>
      <c r="O575" s="164"/>
    </row>
    <row r="576" spans="1:15" ht="14.5" x14ac:dyDescent="0.35">
      <c r="A576" s="164"/>
      <c r="B576" s="164"/>
      <c r="C576" s="164"/>
      <c r="D576" s="164"/>
      <c r="E576" s="164"/>
      <c r="F576" s="164"/>
      <c r="G576" s="164"/>
      <c r="H576" s="164"/>
      <c r="I576" s="164"/>
      <c r="J576" s="164"/>
      <c r="K576" s="164"/>
      <c r="L576" s="164"/>
      <c r="M576" s="164"/>
      <c r="N576" s="164"/>
      <c r="O576" s="164"/>
    </row>
    <row r="577" spans="1:15" ht="14.5" x14ac:dyDescent="0.35">
      <c r="A577" s="164"/>
      <c r="B577" s="164"/>
      <c r="C577" s="164"/>
      <c r="D577" s="164"/>
      <c r="E577" s="164"/>
      <c r="F577" s="164"/>
      <c r="G577" s="164"/>
      <c r="H577" s="164"/>
      <c r="I577" s="164"/>
      <c r="J577" s="164"/>
      <c r="K577" s="164"/>
      <c r="L577" s="164"/>
      <c r="M577" s="164"/>
      <c r="N577" s="164"/>
      <c r="O577" s="164"/>
    </row>
    <row r="578" spans="1:15" ht="14.5" x14ac:dyDescent="0.35">
      <c r="A578" s="164"/>
      <c r="B578" s="164"/>
      <c r="C578" s="164"/>
      <c r="D578" s="164"/>
      <c r="E578" s="164"/>
      <c r="F578" s="164"/>
      <c r="G578" s="164"/>
      <c r="H578" s="164"/>
      <c r="I578" s="164"/>
      <c r="J578" s="164"/>
      <c r="K578" s="164"/>
      <c r="L578" s="164"/>
      <c r="M578" s="164"/>
      <c r="N578" s="164"/>
      <c r="O578" s="164"/>
    </row>
    <row r="579" spans="1:15" ht="14.5" x14ac:dyDescent="0.35">
      <c r="A579" s="164"/>
      <c r="B579" s="164"/>
      <c r="C579" s="164"/>
      <c r="D579" s="164"/>
      <c r="E579" s="164"/>
      <c r="F579" s="164"/>
      <c r="G579" s="164"/>
      <c r="H579" s="164"/>
      <c r="I579" s="164"/>
      <c r="J579" s="164"/>
      <c r="K579" s="164"/>
      <c r="L579" s="164"/>
      <c r="M579" s="164"/>
      <c r="N579" s="164"/>
      <c r="O579" s="164"/>
    </row>
    <row r="580" spans="1:15" ht="14.5" x14ac:dyDescent="0.35">
      <c r="A580" s="164"/>
      <c r="B580" s="164"/>
      <c r="C580" s="164"/>
      <c r="D580" s="164"/>
      <c r="E580" s="164"/>
      <c r="F580" s="164"/>
      <c r="G580" s="164"/>
      <c r="H580" s="164"/>
      <c r="I580" s="164"/>
      <c r="J580" s="164"/>
      <c r="K580" s="164"/>
      <c r="L580" s="164"/>
      <c r="M580" s="164"/>
      <c r="N580" s="164"/>
      <c r="O580" s="164"/>
    </row>
    <row r="581" spans="1:15" ht="14.5" x14ac:dyDescent="0.35">
      <c r="A581" s="164"/>
      <c r="B581" s="164"/>
      <c r="C581" s="164"/>
      <c r="D581" s="164"/>
      <c r="E581" s="164"/>
      <c r="F581" s="164"/>
      <c r="G581" s="164"/>
      <c r="H581" s="164"/>
      <c r="I581" s="164"/>
      <c r="J581" s="164"/>
      <c r="K581" s="164"/>
      <c r="L581" s="164"/>
      <c r="M581" s="164"/>
      <c r="N581" s="164"/>
      <c r="O581" s="164"/>
    </row>
    <row r="582" spans="1:15" ht="14.5" x14ac:dyDescent="0.35">
      <c r="A582" s="164"/>
      <c r="B582" s="164"/>
      <c r="C582" s="164"/>
      <c r="D582" s="164"/>
      <c r="E582" s="164"/>
      <c r="F582" s="164"/>
      <c r="G582" s="164"/>
      <c r="H582" s="164"/>
      <c r="I582" s="164"/>
      <c r="J582" s="164"/>
      <c r="K582" s="164"/>
      <c r="L582" s="164"/>
      <c r="M582" s="164"/>
      <c r="N582" s="164"/>
      <c r="O582" s="164"/>
    </row>
    <row r="583" spans="1:15" ht="14.5" x14ac:dyDescent="0.35">
      <c r="A583" s="164"/>
      <c r="B583" s="164"/>
      <c r="C583" s="164"/>
      <c r="D583" s="164"/>
      <c r="E583" s="164"/>
      <c r="F583" s="164"/>
      <c r="G583" s="164"/>
      <c r="H583" s="164"/>
      <c r="I583" s="164"/>
      <c r="J583" s="164"/>
      <c r="K583" s="164"/>
      <c r="L583" s="164"/>
      <c r="M583" s="164"/>
      <c r="N583" s="164"/>
      <c r="O583" s="164"/>
    </row>
    <row r="584" spans="1:15" ht="14.5" x14ac:dyDescent="0.35">
      <c r="A584" s="164"/>
      <c r="B584" s="164"/>
      <c r="C584" s="164"/>
      <c r="D584" s="164"/>
      <c r="E584" s="164"/>
      <c r="F584" s="164"/>
      <c r="G584" s="164"/>
      <c r="H584" s="164"/>
      <c r="I584" s="164"/>
      <c r="J584" s="164"/>
      <c r="K584" s="164"/>
      <c r="L584" s="164"/>
      <c r="M584" s="164"/>
      <c r="N584" s="164"/>
      <c r="O584" s="164"/>
    </row>
    <row r="585" spans="1:15" ht="14.5" x14ac:dyDescent="0.35">
      <c r="A585" s="164"/>
      <c r="B585" s="164"/>
      <c r="C585" s="164"/>
      <c r="D585" s="164"/>
      <c r="E585" s="164"/>
      <c r="F585" s="164"/>
      <c r="G585" s="164"/>
      <c r="H585" s="164"/>
      <c r="I585" s="164"/>
      <c r="J585" s="164"/>
      <c r="K585" s="164"/>
      <c r="L585" s="164"/>
      <c r="M585" s="164"/>
      <c r="N585" s="164"/>
      <c r="O585" s="164"/>
    </row>
    <row r="586" spans="1:15" ht="14.5" x14ac:dyDescent="0.35">
      <c r="A586" s="164"/>
      <c r="B586" s="164"/>
      <c r="C586" s="164"/>
      <c r="D586" s="164"/>
      <c r="E586" s="164"/>
      <c r="F586" s="164"/>
      <c r="G586" s="164"/>
      <c r="H586" s="164"/>
      <c r="I586" s="164"/>
      <c r="J586" s="164"/>
      <c r="K586" s="164"/>
      <c r="L586" s="164"/>
      <c r="M586" s="164"/>
      <c r="N586" s="164"/>
      <c r="O586" s="164"/>
    </row>
    <row r="587" spans="1:15" ht="14.5" x14ac:dyDescent="0.35">
      <c r="A587" s="164"/>
      <c r="B587" s="164"/>
      <c r="C587" s="164"/>
      <c r="D587" s="164"/>
      <c r="E587" s="164"/>
      <c r="F587" s="164"/>
      <c r="G587" s="164"/>
      <c r="H587" s="164"/>
      <c r="I587" s="164"/>
      <c r="J587" s="164"/>
      <c r="K587" s="164"/>
      <c r="L587" s="164"/>
      <c r="M587" s="164"/>
      <c r="N587" s="164"/>
      <c r="O587" s="164"/>
    </row>
    <row r="588" spans="1:15" ht="14.5" x14ac:dyDescent="0.35">
      <c r="A588" s="164"/>
      <c r="B588" s="164"/>
      <c r="C588" s="164"/>
      <c r="D588" s="164"/>
      <c r="E588" s="164"/>
      <c r="F588" s="164"/>
      <c r="G588" s="164"/>
      <c r="H588" s="164"/>
      <c r="I588" s="164"/>
      <c r="J588" s="164"/>
      <c r="K588" s="164"/>
      <c r="L588" s="164"/>
      <c r="M588" s="164"/>
      <c r="N588" s="164"/>
      <c r="O588" s="164"/>
    </row>
    <row r="589" spans="1:15" ht="14.5" x14ac:dyDescent="0.35">
      <c r="A589" s="164"/>
      <c r="B589" s="164"/>
      <c r="C589" s="164"/>
      <c r="D589" s="164"/>
      <c r="E589" s="164"/>
      <c r="F589" s="164"/>
      <c r="G589" s="164"/>
      <c r="H589" s="164"/>
      <c r="I589" s="164"/>
      <c r="J589" s="164"/>
      <c r="K589" s="164"/>
      <c r="L589" s="164"/>
      <c r="M589" s="164"/>
      <c r="N589" s="164"/>
      <c r="O589" s="164"/>
    </row>
    <row r="590" spans="1:15" ht="14.5" x14ac:dyDescent="0.35">
      <c r="A590" s="164"/>
      <c r="B590" s="164"/>
      <c r="C590" s="164"/>
      <c r="D590" s="164"/>
      <c r="E590" s="164"/>
      <c r="F590" s="164"/>
      <c r="G590" s="164"/>
      <c r="H590" s="164"/>
      <c r="I590" s="164"/>
      <c r="J590" s="164"/>
      <c r="K590" s="164"/>
      <c r="L590" s="164"/>
      <c r="M590" s="164"/>
      <c r="N590" s="164"/>
      <c r="O590" s="164"/>
    </row>
    <row r="591" spans="1:15" ht="14.5" x14ac:dyDescent="0.35">
      <c r="A591" s="164"/>
      <c r="B591" s="164"/>
      <c r="C591" s="164"/>
      <c r="D591" s="164"/>
      <c r="E591" s="164"/>
      <c r="F591" s="164"/>
      <c r="G591" s="164"/>
      <c r="H591" s="164"/>
      <c r="I591" s="164"/>
      <c r="J591" s="164"/>
      <c r="K591" s="164"/>
      <c r="L591" s="164"/>
      <c r="M591" s="164"/>
      <c r="N591" s="164"/>
      <c r="O591" s="164"/>
    </row>
    <row r="592" spans="1:15" ht="14.5" x14ac:dyDescent="0.35">
      <c r="A592" s="164"/>
      <c r="B592" s="164"/>
      <c r="C592" s="164"/>
      <c r="D592" s="164"/>
      <c r="E592" s="164"/>
      <c r="F592" s="164"/>
      <c r="G592" s="164"/>
      <c r="H592" s="164"/>
      <c r="I592" s="164"/>
      <c r="J592" s="164"/>
      <c r="K592" s="164"/>
      <c r="L592" s="164"/>
      <c r="M592" s="164"/>
      <c r="N592" s="164"/>
      <c r="O592" s="164"/>
    </row>
    <row r="593" spans="1:15" ht="14.5" x14ac:dyDescent="0.35">
      <c r="A593" s="164"/>
      <c r="B593" s="164"/>
      <c r="C593" s="164"/>
      <c r="D593" s="164"/>
      <c r="E593" s="164"/>
      <c r="F593" s="164"/>
      <c r="G593" s="164"/>
      <c r="H593" s="164"/>
      <c r="I593" s="164"/>
      <c r="J593" s="164"/>
      <c r="K593" s="164"/>
      <c r="L593" s="164"/>
      <c r="M593" s="164"/>
      <c r="N593" s="164"/>
      <c r="O593" s="164"/>
    </row>
    <row r="594" spans="1:15" ht="14.5" x14ac:dyDescent="0.35">
      <c r="A594" s="164"/>
      <c r="B594" s="164"/>
      <c r="C594" s="164"/>
      <c r="D594" s="164"/>
      <c r="E594" s="164"/>
      <c r="F594" s="164"/>
      <c r="G594" s="164"/>
      <c r="H594" s="164"/>
      <c r="I594" s="164"/>
      <c r="J594" s="164"/>
      <c r="K594" s="164"/>
      <c r="L594" s="164"/>
      <c r="M594" s="164"/>
      <c r="N594" s="164"/>
      <c r="O594" s="164"/>
    </row>
    <row r="595" spans="1:15" ht="14.5" x14ac:dyDescent="0.35">
      <c r="A595" s="164"/>
      <c r="B595" s="164"/>
      <c r="C595" s="164"/>
      <c r="D595" s="164"/>
      <c r="E595" s="164"/>
      <c r="F595" s="164"/>
      <c r="G595" s="164"/>
      <c r="H595" s="164"/>
      <c r="I595" s="164"/>
      <c r="J595" s="164"/>
      <c r="K595" s="164"/>
      <c r="L595" s="164"/>
      <c r="M595" s="164"/>
      <c r="N595" s="164"/>
      <c r="O595" s="164"/>
    </row>
    <row r="596" spans="1:15" ht="14.5" x14ac:dyDescent="0.35">
      <c r="A596" s="164"/>
      <c r="B596" s="164"/>
      <c r="C596" s="164"/>
      <c r="D596" s="164"/>
      <c r="E596" s="164"/>
      <c r="F596" s="164"/>
      <c r="G596" s="164"/>
      <c r="H596" s="164"/>
      <c r="I596" s="164"/>
      <c r="J596" s="164"/>
      <c r="K596" s="164"/>
      <c r="L596" s="164"/>
      <c r="M596" s="164"/>
      <c r="N596" s="164"/>
      <c r="O596" s="164"/>
    </row>
    <row r="597" spans="1:15" ht="14.5" x14ac:dyDescent="0.35">
      <c r="A597" s="164"/>
      <c r="B597" s="164"/>
      <c r="C597" s="164"/>
      <c r="D597" s="164"/>
      <c r="E597" s="164"/>
      <c r="F597" s="164"/>
      <c r="G597" s="164"/>
      <c r="H597" s="164"/>
      <c r="I597" s="164"/>
      <c r="J597" s="164"/>
      <c r="K597" s="164"/>
      <c r="L597" s="164"/>
      <c r="M597" s="164"/>
      <c r="N597" s="164"/>
      <c r="O597" s="164"/>
    </row>
    <row r="598" spans="1:15" ht="14.5" x14ac:dyDescent="0.35">
      <c r="A598" s="164"/>
      <c r="B598" s="164"/>
      <c r="C598" s="164"/>
      <c r="D598" s="164"/>
      <c r="E598" s="164"/>
      <c r="F598" s="164"/>
      <c r="G598" s="164"/>
      <c r="H598" s="164"/>
      <c r="I598" s="164"/>
      <c r="J598" s="164"/>
      <c r="K598" s="164"/>
      <c r="L598" s="164"/>
      <c r="M598" s="164"/>
      <c r="N598" s="164"/>
      <c r="O598" s="164"/>
    </row>
    <row r="599" spans="1:15" ht="14.5" x14ac:dyDescent="0.35">
      <c r="A599" s="164"/>
      <c r="B599" s="164"/>
      <c r="C599" s="164"/>
      <c r="D599" s="164"/>
      <c r="E599" s="164"/>
      <c r="F599" s="164"/>
      <c r="G599" s="164"/>
      <c r="H599" s="164"/>
      <c r="I599" s="164"/>
      <c r="J599" s="164"/>
      <c r="K599" s="164"/>
      <c r="L599" s="164"/>
      <c r="M599" s="164"/>
      <c r="N599" s="164"/>
      <c r="O599" s="164"/>
    </row>
    <row r="600" spans="1:15" ht="14.5" x14ac:dyDescent="0.35">
      <c r="A600" s="164"/>
      <c r="B600" s="164"/>
      <c r="C600" s="164"/>
      <c r="D600" s="164"/>
      <c r="E600" s="164"/>
      <c r="F600" s="164"/>
      <c r="G600" s="164"/>
      <c r="H600" s="164"/>
      <c r="I600" s="164"/>
      <c r="J600" s="164"/>
      <c r="K600" s="164"/>
      <c r="L600" s="164"/>
      <c r="M600" s="164"/>
      <c r="N600" s="164"/>
      <c r="O600" s="164"/>
    </row>
    <row r="601" spans="1:15" ht="14.5" x14ac:dyDescent="0.35">
      <c r="A601" s="164"/>
      <c r="B601" s="164"/>
      <c r="C601" s="164"/>
      <c r="D601" s="164"/>
      <c r="E601" s="164"/>
      <c r="F601" s="164"/>
      <c r="G601" s="164"/>
      <c r="H601" s="164"/>
      <c r="I601" s="164"/>
      <c r="J601" s="164"/>
      <c r="K601" s="164"/>
      <c r="L601" s="164"/>
      <c r="M601" s="164"/>
      <c r="N601" s="164"/>
      <c r="O601" s="164"/>
    </row>
    <row r="602" spans="1:15" ht="14.5" x14ac:dyDescent="0.35">
      <c r="A602" s="164"/>
      <c r="B602" s="164"/>
      <c r="C602" s="164"/>
      <c r="D602" s="164"/>
      <c r="E602" s="164"/>
      <c r="F602" s="164"/>
      <c r="G602" s="164"/>
      <c r="H602" s="164"/>
      <c r="I602" s="164"/>
      <c r="J602" s="164"/>
      <c r="K602" s="164"/>
      <c r="L602" s="164"/>
      <c r="M602" s="164"/>
      <c r="N602" s="164"/>
      <c r="O602" s="164"/>
    </row>
    <row r="603" spans="1:15" ht="14.5" x14ac:dyDescent="0.35">
      <c r="A603" s="164"/>
      <c r="B603" s="164"/>
      <c r="C603" s="164"/>
      <c r="D603" s="164"/>
      <c r="E603" s="164"/>
      <c r="F603" s="164"/>
      <c r="G603" s="164"/>
      <c r="H603" s="164"/>
      <c r="I603" s="164"/>
      <c r="J603" s="164"/>
      <c r="K603" s="164"/>
      <c r="L603" s="164"/>
      <c r="M603" s="164"/>
      <c r="N603" s="164"/>
      <c r="O603" s="164"/>
    </row>
    <row r="604" spans="1:15" ht="14.5" x14ac:dyDescent="0.35">
      <c r="A604" s="164"/>
      <c r="B604" s="164"/>
      <c r="C604" s="164"/>
      <c r="D604" s="164"/>
      <c r="E604" s="164"/>
      <c r="F604" s="164"/>
      <c r="G604" s="164"/>
      <c r="H604" s="164"/>
      <c r="I604" s="164"/>
      <c r="J604" s="164"/>
      <c r="K604" s="164"/>
      <c r="L604" s="164"/>
      <c r="M604" s="164"/>
      <c r="N604" s="164"/>
      <c r="O604" s="164"/>
    </row>
    <row r="605" spans="1:15" ht="14.5" x14ac:dyDescent="0.35">
      <c r="A605" s="164"/>
      <c r="B605" s="164"/>
      <c r="C605" s="164"/>
      <c r="D605" s="164"/>
      <c r="E605" s="164"/>
      <c r="F605" s="164"/>
      <c r="G605" s="164"/>
      <c r="H605" s="164"/>
      <c r="I605" s="164"/>
      <c r="J605" s="164"/>
      <c r="K605" s="164"/>
      <c r="L605" s="164"/>
      <c r="M605" s="164"/>
      <c r="N605" s="164"/>
      <c r="O605" s="164"/>
    </row>
    <row r="606" spans="1:15" ht="14.5" x14ac:dyDescent="0.35">
      <c r="A606" s="164"/>
      <c r="B606" s="164"/>
      <c r="C606" s="164"/>
      <c r="D606" s="164"/>
      <c r="E606" s="164"/>
      <c r="F606" s="164"/>
      <c r="G606" s="164"/>
      <c r="H606" s="164"/>
      <c r="I606" s="164"/>
      <c r="J606" s="164"/>
      <c r="K606" s="164"/>
      <c r="L606" s="164"/>
      <c r="M606" s="164"/>
      <c r="N606" s="164"/>
      <c r="O606" s="164"/>
    </row>
    <row r="607" spans="1:15" ht="14.5" x14ac:dyDescent="0.35">
      <c r="A607" s="164"/>
      <c r="B607" s="164"/>
      <c r="C607" s="164"/>
      <c r="D607" s="164"/>
      <c r="E607" s="164"/>
      <c r="F607" s="164"/>
      <c r="G607" s="164"/>
      <c r="H607" s="164"/>
      <c r="I607" s="164"/>
      <c r="J607" s="164"/>
      <c r="K607" s="164"/>
      <c r="L607" s="164"/>
      <c r="M607" s="164"/>
      <c r="N607" s="164"/>
      <c r="O607" s="164"/>
    </row>
    <row r="608" spans="1:15" ht="14.5" x14ac:dyDescent="0.35">
      <c r="A608" s="164"/>
      <c r="B608" s="164"/>
      <c r="C608" s="164"/>
      <c r="D608" s="164"/>
      <c r="E608" s="164"/>
      <c r="F608" s="164"/>
      <c r="G608" s="164"/>
      <c r="H608" s="164"/>
      <c r="I608" s="164"/>
      <c r="J608" s="164"/>
      <c r="K608" s="164"/>
      <c r="L608" s="164"/>
      <c r="M608" s="164"/>
      <c r="N608" s="164"/>
      <c r="O608" s="164"/>
    </row>
    <row r="609" spans="1:15" ht="14.5" x14ac:dyDescent="0.35">
      <c r="A609" s="164"/>
      <c r="B609" s="164"/>
      <c r="C609" s="164"/>
      <c r="D609" s="164"/>
      <c r="E609" s="164"/>
      <c r="F609" s="164"/>
      <c r="G609" s="164"/>
      <c r="H609" s="164"/>
      <c r="I609" s="164"/>
      <c r="J609" s="164"/>
      <c r="K609" s="164"/>
      <c r="L609" s="164"/>
      <c r="M609" s="164"/>
      <c r="N609" s="164"/>
      <c r="O609" s="164"/>
    </row>
    <row r="610" spans="1:15" ht="14.5" x14ac:dyDescent="0.35">
      <c r="A610" s="164"/>
      <c r="B610" s="164"/>
      <c r="C610" s="164"/>
      <c r="D610" s="164"/>
      <c r="E610" s="164"/>
      <c r="F610" s="164"/>
      <c r="G610" s="164"/>
      <c r="H610" s="164"/>
      <c r="I610" s="164"/>
      <c r="J610" s="164"/>
      <c r="K610" s="164"/>
      <c r="L610" s="164"/>
      <c r="M610" s="164"/>
      <c r="N610" s="164"/>
      <c r="O610" s="164"/>
    </row>
    <row r="611" spans="1:15" ht="14.5" x14ac:dyDescent="0.35">
      <c r="A611" s="164"/>
      <c r="B611" s="164"/>
      <c r="C611" s="164"/>
      <c r="D611" s="164"/>
      <c r="E611" s="164"/>
      <c r="F611" s="164"/>
      <c r="G611" s="164"/>
      <c r="H611" s="164"/>
      <c r="I611" s="164"/>
      <c r="J611" s="164"/>
      <c r="K611" s="164"/>
      <c r="L611" s="164"/>
      <c r="M611" s="164"/>
      <c r="N611" s="164"/>
      <c r="O611" s="164"/>
    </row>
    <row r="612" spans="1:15" ht="14.5" x14ac:dyDescent="0.35">
      <c r="A612" s="164"/>
      <c r="B612" s="164"/>
      <c r="C612" s="164"/>
      <c r="D612" s="164"/>
      <c r="E612" s="164"/>
      <c r="F612" s="164"/>
      <c r="G612" s="164"/>
      <c r="H612" s="164"/>
      <c r="I612" s="164"/>
      <c r="J612" s="164"/>
      <c r="K612" s="164"/>
      <c r="L612" s="164"/>
      <c r="M612" s="164"/>
      <c r="N612" s="164"/>
      <c r="O612" s="164"/>
    </row>
    <row r="613" spans="1:15" ht="14.5" x14ac:dyDescent="0.35">
      <c r="A613" s="164"/>
      <c r="B613" s="164"/>
      <c r="C613" s="164"/>
      <c r="D613" s="164"/>
      <c r="E613" s="164"/>
      <c r="F613" s="164"/>
      <c r="G613" s="164"/>
      <c r="H613" s="164"/>
      <c r="I613" s="164"/>
      <c r="J613" s="164"/>
      <c r="K613" s="164"/>
      <c r="L613" s="164"/>
      <c r="M613" s="164"/>
      <c r="N613" s="164"/>
      <c r="O613" s="164"/>
    </row>
    <row r="614" spans="1:15" ht="14.5" x14ac:dyDescent="0.35">
      <c r="A614" s="164"/>
      <c r="B614" s="164"/>
      <c r="C614" s="164"/>
      <c r="D614" s="164"/>
      <c r="E614" s="164"/>
      <c r="F614" s="164"/>
      <c r="G614" s="164"/>
      <c r="H614" s="164"/>
      <c r="I614" s="164"/>
      <c r="J614" s="164"/>
      <c r="K614" s="164"/>
      <c r="L614" s="164"/>
      <c r="M614" s="164"/>
      <c r="N614" s="164"/>
      <c r="O614" s="164"/>
    </row>
    <row r="615" spans="1:15" ht="14.5" x14ac:dyDescent="0.35">
      <c r="A615" s="164"/>
      <c r="B615" s="164"/>
      <c r="C615" s="164"/>
      <c r="D615" s="164"/>
      <c r="E615" s="164"/>
      <c r="F615" s="164"/>
      <c r="G615" s="164"/>
      <c r="H615" s="164"/>
      <c r="I615" s="164"/>
      <c r="J615" s="164"/>
      <c r="K615" s="164"/>
      <c r="L615" s="164"/>
      <c r="M615" s="164"/>
      <c r="N615" s="164"/>
      <c r="O615" s="164"/>
    </row>
    <row r="616" spans="1:15" ht="14.5" x14ac:dyDescent="0.35">
      <c r="A616" s="164"/>
      <c r="B616" s="164"/>
      <c r="C616" s="164"/>
      <c r="D616" s="164"/>
      <c r="E616" s="164"/>
      <c r="F616" s="164"/>
      <c r="G616" s="164"/>
      <c r="H616" s="164"/>
      <c r="I616" s="164"/>
      <c r="J616" s="164"/>
      <c r="K616" s="164"/>
      <c r="L616" s="164"/>
      <c r="M616" s="164"/>
      <c r="N616" s="164"/>
      <c r="O616" s="164"/>
    </row>
    <row r="617" spans="1:15" ht="14.5" x14ac:dyDescent="0.35">
      <c r="A617" s="164"/>
      <c r="B617" s="164"/>
      <c r="C617" s="164"/>
      <c r="D617" s="164"/>
      <c r="E617" s="164"/>
      <c r="F617" s="164"/>
      <c r="G617" s="164"/>
      <c r="H617" s="164"/>
      <c r="I617" s="164"/>
      <c r="J617" s="164"/>
      <c r="K617" s="164"/>
      <c r="L617" s="164"/>
      <c r="M617" s="164"/>
      <c r="N617" s="164"/>
      <c r="O617" s="164"/>
    </row>
    <row r="618" spans="1:15" ht="14.5" x14ac:dyDescent="0.35">
      <c r="A618" s="164"/>
      <c r="B618" s="164"/>
      <c r="C618" s="164"/>
      <c r="D618" s="164"/>
      <c r="E618" s="164"/>
      <c r="F618" s="164"/>
      <c r="G618" s="164"/>
      <c r="H618" s="164"/>
      <c r="I618" s="164"/>
      <c r="J618" s="164"/>
      <c r="K618" s="164"/>
      <c r="L618" s="164"/>
      <c r="M618" s="164"/>
      <c r="N618" s="164"/>
      <c r="O618" s="164"/>
    </row>
    <row r="619" spans="1:15" ht="14.5" x14ac:dyDescent="0.35">
      <c r="A619" s="164"/>
      <c r="B619" s="164"/>
      <c r="C619" s="164"/>
      <c r="D619" s="164"/>
      <c r="E619" s="164"/>
      <c r="F619" s="164"/>
      <c r="G619" s="164"/>
      <c r="H619" s="164"/>
      <c r="I619" s="164"/>
      <c r="J619" s="164"/>
      <c r="K619" s="164"/>
      <c r="L619" s="164"/>
      <c r="M619" s="164"/>
      <c r="N619" s="164"/>
      <c r="O619" s="164"/>
    </row>
    <row r="620" spans="1:15" ht="14.5" x14ac:dyDescent="0.35">
      <c r="A620" s="164"/>
      <c r="B620" s="164"/>
      <c r="C620" s="164"/>
      <c r="D620" s="164"/>
      <c r="E620" s="164"/>
      <c r="F620" s="164"/>
      <c r="G620" s="164"/>
      <c r="H620" s="164"/>
      <c r="I620" s="164"/>
      <c r="J620" s="164"/>
      <c r="K620" s="164"/>
      <c r="L620" s="164"/>
      <c r="M620" s="164"/>
      <c r="N620" s="164"/>
      <c r="O620" s="164"/>
    </row>
    <row r="621" spans="1:15" ht="14.5" x14ac:dyDescent="0.35">
      <c r="A621" s="164"/>
      <c r="B621" s="164"/>
      <c r="C621" s="164"/>
      <c r="D621" s="164"/>
      <c r="E621" s="164"/>
      <c r="F621" s="164"/>
      <c r="G621" s="164"/>
      <c r="H621" s="164"/>
      <c r="I621" s="164"/>
      <c r="J621" s="164"/>
      <c r="K621" s="164"/>
      <c r="L621" s="164"/>
      <c r="M621" s="164"/>
      <c r="N621" s="164"/>
      <c r="O621" s="164"/>
    </row>
    <row r="622" spans="1:15" ht="14.5" x14ac:dyDescent="0.35">
      <c r="A622" s="164"/>
      <c r="B622" s="164"/>
      <c r="C622" s="164"/>
      <c r="D622" s="164"/>
      <c r="E622" s="164"/>
      <c r="F622" s="164"/>
      <c r="G622" s="164"/>
      <c r="H622" s="164"/>
      <c r="I622" s="164"/>
      <c r="J622" s="164"/>
      <c r="K622" s="164"/>
      <c r="L622" s="164"/>
      <c r="M622" s="164"/>
      <c r="N622" s="164"/>
      <c r="O622" s="164"/>
    </row>
    <row r="623" spans="1:15" ht="14.5" x14ac:dyDescent="0.35">
      <c r="A623" s="164"/>
      <c r="B623" s="164"/>
      <c r="C623" s="164"/>
      <c r="D623" s="164"/>
      <c r="E623" s="164"/>
      <c r="F623" s="164"/>
      <c r="G623" s="164"/>
      <c r="H623" s="164"/>
      <c r="I623" s="164"/>
      <c r="J623" s="164"/>
      <c r="K623" s="164"/>
      <c r="L623" s="164"/>
      <c r="M623" s="164"/>
      <c r="N623" s="164"/>
      <c r="O623" s="164"/>
    </row>
    <row r="624" spans="1:15" ht="14.5" x14ac:dyDescent="0.35">
      <c r="A624" s="164"/>
      <c r="B624" s="164"/>
      <c r="C624" s="164"/>
      <c r="D624" s="164"/>
      <c r="E624" s="164"/>
      <c r="F624" s="164"/>
      <c r="G624" s="164"/>
      <c r="H624" s="164"/>
      <c r="I624" s="164"/>
      <c r="J624" s="164"/>
      <c r="K624" s="164"/>
      <c r="L624" s="164"/>
      <c r="M624" s="164"/>
      <c r="N624" s="164"/>
      <c r="O624" s="164"/>
    </row>
    <row r="625" spans="1:15" ht="14.5" x14ac:dyDescent="0.35">
      <c r="A625" s="164"/>
      <c r="B625" s="164"/>
      <c r="C625" s="164"/>
      <c r="D625" s="164"/>
      <c r="E625" s="164"/>
      <c r="F625" s="164"/>
      <c r="G625" s="164"/>
      <c r="H625" s="164"/>
      <c r="I625" s="164"/>
      <c r="J625" s="164"/>
      <c r="K625" s="164"/>
      <c r="L625" s="164"/>
      <c r="M625" s="164"/>
      <c r="N625" s="164"/>
      <c r="O625" s="164"/>
    </row>
    <row r="626" spans="1:15" ht="14.5" x14ac:dyDescent="0.35">
      <c r="A626" s="164"/>
      <c r="B626" s="164"/>
      <c r="C626" s="164"/>
      <c r="D626" s="164"/>
      <c r="E626" s="164"/>
      <c r="F626" s="164"/>
      <c r="G626" s="164"/>
      <c r="H626" s="164"/>
      <c r="I626" s="164"/>
      <c r="J626" s="164"/>
      <c r="K626" s="164"/>
      <c r="L626" s="164"/>
      <c r="M626" s="164"/>
      <c r="N626" s="164"/>
      <c r="O626" s="164"/>
    </row>
    <row r="627" spans="1:15" ht="14.5" x14ac:dyDescent="0.35">
      <c r="A627" s="164"/>
      <c r="B627" s="164"/>
      <c r="C627" s="164"/>
      <c r="D627" s="164"/>
      <c r="E627" s="164"/>
      <c r="F627" s="164"/>
      <c r="G627" s="164"/>
      <c r="H627" s="164"/>
      <c r="I627" s="164"/>
      <c r="J627" s="164"/>
      <c r="K627" s="164"/>
      <c r="L627" s="164"/>
      <c r="M627" s="164"/>
      <c r="N627" s="164"/>
      <c r="O627" s="164"/>
    </row>
    <row r="628" spans="1:15" ht="14.5" x14ac:dyDescent="0.35">
      <c r="A628" s="164"/>
      <c r="B628" s="164"/>
      <c r="C628" s="164"/>
      <c r="D628" s="164"/>
      <c r="E628" s="164"/>
      <c r="F628" s="164"/>
      <c r="G628" s="164"/>
      <c r="H628" s="164"/>
      <c r="I628" s="164"/>
      <c r="J628" s="164"/>
      <c r="K628" s="164"/>
      <c r="L628" s="164"/>
      <c r="M628" s="164"/>
      <c r="N628" s="164"/>
      <c r="O628" s="164"/>
    </row>
    <row r="629" spans="1:15" ht="14.5" x14ac:dyDescent="0.35">
      <c r="A629" s="164"/>
      <c r="B629" s="164"/>
      <c r="C629" s="164"/>
      <c r="D629" s="164"/>
      <c r="E629" s="164"/>
      <c r="F629" s="164"/>
      <c r="G629" s="164"/>
      <c r="H629" s="164"/>
      <c r="I629" s="164"/>
      <c r="J629" s="164"/>
      <c r="K629" s="164"/>
      <c r="L629" s="164"/>
      <c r="M629" s="164"/>
      <c r="N629" s="164"/>
      <c r="O629" s="164"/>
    </row>
    <row r="630" spans="1:15" ht="14.5" x14ac:dyDescent="0.35">
      <c r="A630" s="164"/>
      <c r="B630" s="164"/>
      <c r="C630" s="164"/>
      <c r="D630" s="164"/>
      <c r="E630" s="164"/>
      <c r="F630" s="164"/>
      <c r="G630" s="164"/>
      <c r="H630" s="164"/>
      <c r="I630" s="164"/>
      <c r="J630" s="164"/>
      <c r="K630" s="164"/>
      <c r="L630" s="164"/>
      <c r="M630" s="164"/>
      <c r="N630" s="164"/>
      <c r="O630" s="164"/>
    </row>
    <row r="631" spans="1:15" ht="14.5" x14ac:dyDescent="0.35">
      <c r="A631" s="164"/>
      <c r="B631" s="164"/>
      <c r="C631" s="164"/>
      <c r="D631" s="164"/>
      <c r="E631" s="164"/>
      <c r="F631" s="164"/>
      <c r="G631" s="164"/>
      <c r="H631" s="164"/>
      <c r="I631" s="164"/>
      <c r="J631" s="164"/>
      <c r="K631" s="164"/>
      <c r="L631" s="164"/>
      <c r="M631" s="164"/>
      <c r="N631" s="164"/>
      <c r="O631" s="164"/>
    </row>
    <row r="632" spans="1:15" ht="14.5" x14ac:dyDescent="0.35">
      <c r="A632" s="164"/>
      <c r="B632" s="164"/>
      <c r="C632" s="164"/>
      <c r="D632" s="164"/>
      <c r="E632" s="164"/>
      <c r="F632" s="164"/>
      <c r="G632" s="164"/>
      <c r="H632" s="164"/>
      <c r="I632" s="164"/>
      <c r="J632" s="164"/>
      <c r="K632" s="164"/>
      <c r="L632" s="164"/>
      <c r="M632" s="164"/>
      <c r="N632" s="164"/>
      <c r="O632" s="164"/>
    </row>
    <row r="633" spans="1:15" ht="14.5" x14ac:dyDescent="0.35">
      <c r="A633" s="164"/>
      <c r="B633" s="164"/>
      <c r="C633" s="164"/>
      <c r="D633" s="164"/>
      <c r="E633" s="164"/>
      <c r="F633" s="164"/>
      <c r="G633" s="164"/>
      <c r="H633" s="164"/>
      <c r="I633" s="164"/>
      <c r="J633" s="164"/>
      <c r="K633" s="164"/>
      <c r="L633" s="164"/>
      <c r="M633" s="164"/>
      <c r="N633" s="164"/>
      <c r="O633" s="164"/>
    </row>
    <row r="634" spans="1:15" ht="14.5" x14ac:dyDescent="0.35">
      <c r="A634" s="164"/>
      <c r="B634" s="164"/>
      <c r="C634" s="164"/>
      <c r="D634" s="164"/>
      <c r="E634" s="164"/>
      <c r="F634" s="164"/>
      <c r="G634" s="164"/>
      <c r="H634" s="164"/>
      <c r="I634" s="164"/>
      <c r="J634" s="164"/>
      <c r="K634" s="164"/>
      <c r="L634" s="164"/>
      <c r="M634" s="164"/>
      <c r="N634" s="164"/>
      <c r="O634" s="164"/>
    </row>
    <row r="635" spans="1:15" ht="14.5" x14ac:dyDescent="0.35">
      <c r="A635" s="164"/>
      <c r="B635" s="164"/>
      <c r="C635" s="164"/>
      <c r="D635" s="164"/>
      <c r="E635" s="164"/>
      <c r="F635" s="164"/>
      <c r="G635" s="164"/>
      <c r="H635" s="164"/>
      <c r="I635" s="164"/>
      <c r="J635" s="164"/>
      <c r="K635" s="164"/>
      <c r="L635" s="164"/>
      <c r="M635" s="164"/>
      <c r="N635" s="164"/>
      <c r="O635" s="164"/>
    </row>
    <row r="636" spans="1:15" ht="14.5" x14ac:dyDescent="0.35">
      <c r="A636" s="164"/>
      <c r="B636" s="164"/>
      <c r="C636" s="164"/>
      <c r="D636" s="164"/>
      <c r="E636" s="164"/>
      <c r="F636" s="164"/>
      <c r="G636" s="164"/>
      <c r="H636" s="164"/>
      <c r="I636" s="164"/>
      <c r="J636" s="164"/>
      <c r="K636" s="164"/>
      <c r="L636" s="164"/>
      <c r="M636" s="164"/>
      <c r="N636" s="164"/>
      <c r="O636" s="164"/>
    </row>
    <row r="637" spans="1:15" ht="14.5" x14ac:dyDescent="0.35">
      <c r="A637" s="164"/>
      <c r="B637" s="164"/>
      <c r="C637" s="164"/>
      <c r="D637" s="164"/>
      <c r="E637" s="164"/>
      <c r="F637" s="164"/>
      <c r="G637" s="164"/>
      <c r="H637" s="164"/>
      <c r="I637" s="164"/>
      <c r="J637" s="164"/>
      <c r="K637" s="164"/>
      <c r="L637" s="164"/>
      <c r="M637" s="164"/>
      <c r="N637" s="164"/>
      <c r="O637" s="164"/>
    </row>
    <row r="638" spans="1:15" ht="14.5" x14ac:dyDescent="0.35">
      <c r="A638" s="164"/>
      <c r="B638" s="164"/>
      <c r="C638" s="164"/>
      <c r="D638" s="164"/>
      <c r="E638" s="164"/>
      <c r="F638" s="164"/>
      <c r="G638" s="164"/>
      <c r="H638" s="164"/>
      <c r="I638" s="164"/>
      <c r="J638" s="164"/>
      <c r="K638" s="164"/>
      <c r="L638" s="164"/>
      <c r="M638" s="164"/>
      <c r="N638" s="164"/>
      <c r="O638" s="164"/>
    </row>
    <row r="639" spans="1:15" ht="14.5" x14ac:dyDescent="0.35">
      <c r="A639" s="164"/>
      <c r="B639" s="164"/>
      <c r="C639" s="164"/>
      <c r="D639" s="164"/>
      <c r="E639" s="164"/>
      <c r="F639" s="164"/>
      <c r="G639" s="164"/>
      <c r="H639" s="164"/>
      <c r="I639" s="164"/>
      <c r="J639" s="164"/>
      <c r="K639" s="164"/>
      <c r="L639" s="164"/>
      <c r="M639" s="164"/>
      <c r="N639" s="164"/>
      <c r="O639" s="164"/>
    </row>
    <row r="640" spans="1:15" ht="14.5" x14ac:dyDescent="0.35">
      <c r="A640" s="164"/>
      <c r="B640" s="164"/>
      <c r="C640" s="164"/>
      <c r="D640" s="164"/>
      <c r="E640" s="164"/>
      <c r="F640" s="164"/>
      <c r="G640" s="164"/>
      <c r="H640" s="164"/>
      <c r="I640" s="164"/>
      <c r="J640" s="164"/>
      <c r="K640" s="164"/>
      <c r="L640" s="164"/>
      <c r="M640" s="164"/>
      <c r="N640" s="164"/>
      <c r="O640" s="164"/>
    </row>
    <row r="641" spans="1:15" ht="14.5" x14ac:dyDescent="0.35">
      <c r="A641" s="164"/>
      <c r="B641" s="164"/>
      <c r="C641" s="164"/>
      <c r="D641" s="164"/>
      <c r="E641" s="164"/>
      <c r="F641" s="164"/>
      <c r="G641" s="164"/>
      <c r="H641" s="164"/>
      <c r="I641" s="164"/>
      <c r="J641" s="164"/>
      <c r="K641" s="164"/>
      <c r="L641" s="164"/>
      <c r="M641" s="164"/>
      <c r="N641" s="164"/>
      <c r="O641" s="164"/>
    </row>
    <row r="642" spans="1:15" ht="14.5" x14ac:dyDescent="0.35">
      <c r="A642" s="164"/>
      <c r="B642" s="164"/>
      <c r="C642" s="164"/>
      <c r="D642" s="164"/>
      <c r="E642" s="164"/>
      <c r="F642" s="164"/>
      <c r="G642" s="164"/>
      <c r="H642" s="164"/>
      <c r="I642" s="164"/>
      <c r="J642" s="164"/>
      <c r="K642" s="164"/>
      <c r="L642" s="164"/>
      <c r="M642" s="164"/>
      <c r="N642" s="164"/>
      <c r="O642" s="164"/>
    </row>
    <row r="643" spans="1:15" ht="14.5" x14ac:dyDescent="0.35">
      <c r="A643" s="164"/>
      <c r="B643" s="164"/>
      <c r="C643" s="164"/>
      <c r="D643" s="164"/>
      <c r="E643" s="164"/>
      <c r="F643" s="164"/>
      <c r="G643" s="164"/>
      <c r="H643" s="164"/>
      <c r="I643" s="164"/>
      <c r="J643" s="164"/>
      <c r="K643" s="164"/>
      <c r="L643" s="164"/>
      <c r="M643" s="164"/>
      <c r="N643" s="164"/>
      <c r="O643" s="164"/>
    </row>
    <row r="644" spans="1:15" ht="14.5" x14ac:dyDescent="0.35">
      <c r="A644" s="164"/>
      <c r="B644" s="164"/>
      <c r="C644" s="164"/>
      <c r="D644" s="164"/>
      <c r="E644" s="164"/>
      <c r="F644" s="164"/>
      <c r="G644" s="164"/>
      <c r="H644" s="164"/>
      <c r="I644" s="164"/>
      <c r="J644" s="164"/>
      <c r="K644" s="164"/>
      <c r="L644" s="164"/>
      <c r="M644" s="164"/>
      <c r="N644" s="164"/>
      <c r="O644" s="164"/>
    </row>
    <row r="645" spans="1:15" ht="14.5" x14ac:dyDescent="0.35">
      <c r="A645" s="164"/>
      <c r="B645" s="164"/>
      <c r="C645" s="164"/>
      <c r="D645" s="164"/>
      <c r="E645" s="164"/>
      <c r="F645" s="164"/>
      <c r="G645" s="164"/>
      <c r="H645" s="164"/>
      <c r="I645" s="164"/>
      <c r="J645" s="164"/>
      <c r="K645" s="164"/>
      <c r="L645" s="164"/>
      <c r="M645" s="164"/>
      <c r="N645" s="164"/>
      <c r="O645" s="164"/>
    </row>
    <row r="646" spans="1:15" ht="14.5" x14ac:dyDescent="0.35">
      <c r="A646" s="164"/>
      <c r="B646" s="164"/>
      <c r="C646" s="164"/>
      <c r="D646" s="164"/>
      <c r="E646" s="164"/>
      <c r="F646" s="164"/>
      <c r="G646" s="164"/>
      <c r="H646" s="164"/>
      <c r="I646" s="164"/>
      <c r="J646" s="164"/>
      <c r="K646" s="164"/>
      <c r="L646" s="164"/>
      <c r="M646" s="164"/>
      <c r="N646" s="164"/>
      <c r="O646" s="164"/>
    </row>
    <row r="647" spans="1:15" ht="14.5" x14ac:dyDescent="0.35">
      <c r="A647" s="164"/>
      <c r="B647" s="164"/>
      <c r="C647" s="164"/>
      <c r="D647" s="164"/>
      <c r="E647" s="164"/>
      <c r="F647" s="164"/>
      <c r="G647" s="164"/>
      <c r="H647" s="164"/>
      <c r="I647" s="164"/>
      <c r="J647" s="164"/>
      <c r="K647" s="164"/>
      <c r="L647" s="164"/>
      <c r="M647" s="164"/>
      <c r="N647" s="164"/>
      <c r="O647" s="164"/>
    </row>
    <row r="648" spans="1:15" ht="14.5" x14ac:dyDescent="0.35">
      <c r="A648" s="164"/>
      <c r="B648" s="164"/>
      <c r="C648" s="164"/>
      <c r="D648" s="164"/>
      <c r="E648" s="164"/>
      <c r="F648" s="164"/>
      <c r="G648" s="164"/>
      <c r="H648" s="164"/>
      <c r="I648" s="164"/>
      <c r="J648" s="164"/>
      <c r="K648" s="164"/>
      <c r="L648" s="164"/>
      <c r="M648" s="164"/>
      <c r="N648" s="164"/>
      <c r="O648" s="164"/>
    </row>
    <row r="649" spans="1:15" ht="14.5" x14ac:dyDescent="0.35">
      <c r="A649" s="164"/>
      <c r="B649" s="164"/>
      <c r="C649" s="164"/>
      <c r="D649" s="164"/>
      <c r="E649" s="164"/>
      <c r="F649" s="164"/>
      <c r="G649" s="164"/>
      <c r="H649" s="164"/>
      <c r="I649" s="164"/>
      <c r="J649" s="164"/>
      <c r="K649" s="164"/>
      <c r="L649" s="164"/>
      <c r="M649" s="164"/>
      <c r="N649" s="164"/>
      <c r="O649" s="164"/>
    </row>
    <row r="650" spans="1:15" ht="14.5" x14ac:dyDescent="0.35">
      <c r="A650" s="164"/>
      <c r="B650" s="164"/>
      <c r="C650" s="164"/>
      <c r="D650" s="164"/>
      <c r="E650" s="164"/>
      <c r="F650" s="164"/>
      <c r="G650" s="164"/>
      <c r="H650" s="164"/>
      <c r="I650" s="164"/>
      <c r="J650" s="164"/>
      <c r="K650" s="164"/>
      <c r="L650" s="164"/>
      <c r="M650" s="164"/>
      <c r="N650" s="164"/>
      <c r="O650" s="164"/>
    </row>
    <row r="651" spans="1:15" ht="14.5" x14ac:dyDescent="0.35">
      <c r="A651" s="164"/>
      <c r="B651" s="164"/>
      <c r="C651" s="164"/>
      <c r="D651" s="164"/>
      <c r="E651" s="164"/>
      <c r="F651" s="164"/>
      <c r="G651" s="164"/>
      <c r="H651" s="164"/>
      <c r="I651" s="164"/>
      <c r="J651" s="164"/>
      <c r="K651" s="164"/>
      <c r="L651" s="164"/>
      <c r="M651" s="164"/>
      <c r="N651" s="164"/>
      <c r="O651" s="164"/>
    </row>
    <row r="652" spans="1:15" ht="14.5" x14ac:dyDescent="0.35">
      <c r="A652" s="164"/>
      <c r="B652" s="164"/>
      <c r="C652" s="164"/>
      <c r="D652" s="164"/>
      <c r="E652" s="164"/>
      <c r="F652" s="164"/>
      <c r="G652" s="164"/>
      <c r="H652" s="164"/>
      <c r="I652" s="164"/>
      <c r="J652" s="164"/>
      <c r="K652" s="164"/>
      <c r="L652" s="164"/>
      <c r="M652" s="164"/>
      <c r="N652" s="164"/>
      <c r="O652" s="164"/>
    </row>
    <row r="653" spans="1:15" ht="14.5" x14ac:dyDescent="0.35">
      <c r="A653" s="164"/>
      <c r="B653" s="164"/>
      <c r="C653" s="164"/>
      <c r="D653" s="164"/>
      <c r="E653" s="164"/>
      <c r="F653" s="164"/>
      <c r="G653" s="164"/>
      <c r="H653" s="164"/>
      <c r="I653" s="164"/>
      <c r="J653" s="164"/>
      <c r="K653" s="164"/>
      <c r="L653" s="164"/>
      <c r="M653" s="164"/>
      <c r="N653" s="164"/>
      <c r="O653" s="164"/>
    </row>
    <row r="654" spans="1:15" ht="14.5" x14ac:dyDescent="0.35">
      <c r="A654" s="164"/>
      <c r="B654" s="164"/>
      <c r="C654" s="164"/>
      <c r="D654" s="164"/>
      <c r="E654" s="164"/>
      <c r="F654" s="164"/>
      <c r="G654" s="164"/>
      <c r="H654" s="164"/>
      <c r="I654" s="164"/>
      <c r="J654" s="164"/>
      <c r="K654" s="164"/>
      <c r="L654" s="164"/>
      <c r="M654" s="164"/>
      <c r="N654" s="164"/>
      <c r="O654" s="164"/>
    </row>
    <row r="655" spans="1:15" ht="14.5" x14ac:dyDescent="0.35">
      <c r="A655" s="164"/>
      <c r="B655" s="164"/>
      <c r="C655" s="164"/>
      <c r="D655" s="164"/>
      <c r="E655" s="164"/>
      <c r="F655" s="164"/>
      <c r="G655" s="164"/>
      <c r="H655" s="164"/>
      <c r="I655" s="164"/>
      <c r="J655" s="164"/>
      <c r="K655" s="164"/>
      <c r="L655" s="164"/>
      <c r="M655" s="164"/>
      <c r="N655" s="164"/>
      <c r="O655" s="164"/>
    </row>
    <row r="656" spans="1:15" ht="14.5" x14ac:dyDescent="0.35">
      <c r="A656" s="164"/>
      <c r="B656" s="164"/>
      <c r="C656" s="164"/>
      <c r="D656" s="164"/>
      <c r="E656" s="164"/>
      <c r="F656" s="164"/>
      <c r="G656" s="164"/>
      <c r="H656" s="164"/>
      <c r="I656" s="164"/>
      <c r="J656" s="164"/>
      <c r="K656" s="164"/>
      <c r="L656" s="164"/>
      <c r="M656" s="164"/>
      <c r="N656" s="164"/>
      <c r="O656" s="164"/>
    </row>
    <row r="657" spans="1:15" ht="14.5" x14ac:dyDescent="0.35">
      <c r="A657" s="164"/>
      <c r="B657" s="164"/>
      <c r="C657" s="164"/>
      <c r="D657" s="164"/>
      <c r="E657" s="164"/>
      <c r="F657" s="164"/>
      <c r="G657" s="164"/>
      <c r="H657" s="164"/>
      <c r="I657" s="164"/>
      <c r="J657" s="164"/>
      <c r="K657" s="164"/>
      <c r="L657" s="164"/>
      <c r="M657" s="164"/>
      <c r="N657" s="164"/>
      <c r="O657" s="164"/>
    </row>
    <row r="658" spans="1:15" ht="14.5" x14ac:dyDescent="0.35">
      <c r="A658" s="164"/>
      <c r="B658" s="164"/>
      <c r="C658" s="164"/>
      <c r="D658" s="164"/>
      <c r="E658" s="164"/>
      <c r="F658" s="164"/>
      <c r="G658" s="164"/>
      <c r="H658" s="164"/>
      <c r="I658" s="164"/>
      <c r="J658" s="164"/>
      <c r="K658" s="164"/>
      <c r="L658" s="164"/>
      <c r="M658" s="164"/>
      <c r="N658" s="164"/>
      <c r="O658" s="164"/>
    </row>
    <row r="659" spans="1:15" ht="14.5" x14ac:dyDescent="0.35">
      <c r="A659" s="164"/>
      <c r="B659" s="164"/>
      <c r="C659" s="164"/>
      <c r="D659" s="164"/>
      <c r="E659" s="164"/>
      <c r="F659" s="164"/>
      <c r="G659" s="164"/>
      <c r="H659" s="164"/>
      <c r="I659" s="164"/>
      <c r="J659" s="164"/>
      <c r="K659" s="164"/>
      <c r="L659" s="164"/>
      <c r="M659" s="164"/>
      <c r="N659" s="164"/>
      <c r="O659" s="164"/>
    </row>
    <row r="660" spans="1:15" ht="14.5" x14ac:dyDescent="0.35">
      <c r="A660" s="164"/>
      <c r="B660" s="164"/>
      <c r="C660" s="164"/>
      <c r="D660" s="164"/>
      <c r="E660" s="164"/>
      <c r="F660" s="164"/>
      <c r="G660" s="164"/>
      <c r="H660" s="164"/>
      <c r="I660" s="164"/>
      <c r="J660" s="164"/>
      <c r="K660" s="164"/>
      <c r="L660" s="164"/>
      <c r="M660" s="164"/>
      <c r="N660" s="164"/>
      <c r="O660" s="164"/>
    </row>
    <row r="661" spans="1:15" ht="14.5" x14ac:dyDescent="0.35">
      <c r="A661" s="164"/>
      <c r="B661" s="164"/>
      <c r="C661" s="164"/>
      <c r="D661" s="164"/>
      <c r="E661" s="164"/>
      <c r="F661" s="164"/>
      <c r="G661" s="164"/>
      <c r="H661" s="164"/>
      <c r="I661" s="164"/>
      <c r="J661" s="164"/>
      <c r="K661" s="164"/>
      <c r="L661" s="164"/>
      <c r="M661" s="164"/>
      <c r="N661" s="164"/>
      <c r="O661" s="164"/>
    </row>
    <row r="662" spans="1:15" ht="14.5" x14ac:dyDescent="0.35">
      <c r="A662" s="164"/>
      <c r="B662" s="164"/>
      <c r="C662" s="164"/>
      <c r="D662" s="164"/>
      <c r="E662" s="164"/>
      <c r="F662" s="164"/>
      <c r="G662" s="164"/>
      <c r="H662" s="164"/>
      <c r="I662" s="164"/>
      <c r="J662" s="164"/>
      <c r="K662" s="164"/>
      <c r="L662" s="164"/>
      <c r="M662" s="164"/>
      <c r="N662" s="164"/>
      <c r="O662" s="164"/>
    </row>
    <row r="663" spans="1:15" ht="14.5" x14ac:dyDescent="0.35">
      <c r="A663" s="164"/>
      <c r="B663" s="164"/>
      <c r="C663" s="164"/>
      <c r="D663" s="164"/>
      <c r="E663" s="164"/>
      <c r="F663" s="164"/>
      <c r="G663" s="164"/>
      <c r="H663" s="164"/>
      <c r="I663" s="164"/>
      <c r="J663" s="164"/>
      <c r="K663" s="164"/>
      <c r="L663" s="164"/>
      <c r="M663" s="164"/>
      <c r="N663" s="164"/>
      <c r="O663" s="164"/>
    </row>
    <row r="664" spans="1:15" ht="14.5" x14ac:dyDescent="0.35">
      <c r="A664" s="164"/>
      <c r="B664" s="164"/>
      <c r="C664" s="164"/>
      <c r="D664" s="164"/>
      <c r="E664" s="164"/>
      <c r="F664" s="164"/>
      <c r="G664" s="164"/>
      <c r="H664" s="164"/>
      <c r="I664" s="164"/>
      <c r="J664" s="164"/>
      <c r="K664" s="164"/>
      <c r="L664" s="164"/>
      <c r="M664" s="164"/>
      <c r="N664" s="164"/>
      <c r="O664" s="164"/>
    </row>
    <row r="665" spans="1:15" ht="14.5" x14ac:dyDescent="0.35">
      <c r="A665" s="164"/>
      <c r="B665" s="164"/>
      <c r="C665" s="164"/>
      <c r="D665" s="164"/>
      <c r="E665" s="164"/>
      <c r="F665" s="164"/>
      <c r="G665" s="164"/>
      <c r="H665" s="164"/>
      <c r="I665" s="164"/>
      <c r="J665" s="164"/>
      <c r="K665" s="164"/>
      <c r="L665" s="164"/>
      <c r="M665" s="164"/>
      <c r="N665" s="164"/>
      <c r="O665" s="164"/>
    </row>
    <row r="666" spans="1:15" ht="14.5" x14ac:dyDescent="0.35">
      <c r="A666" s="164"/>
      <c r="B666" s="164"/>
      <c r="C666" s="164"/>
      <c r="D666" s="164"/>
      <c r="E666" s="164"/>
      <c r="F666" s="164"/>
      <c r="G666" s="164"/>
      <c r="H666" s="164"/>
      <c r="I666" s="164"/>
      <c r="J666" s="164"/>
      <c r="K666" s="164"/>
      <c r="L666" s="164"/>
      <c r="M666" s="164"/>
      <c r="N666" s="164"/>
      <c r="O666" s="164"/>
    </row>
    <row r="667" spans="1:15" ht="14.5" x14ac:dyDescent="0.35">
      <c r="A667" s="164"/>
      <c r="B667" s="164"/>
      <c r="C667" s="164"/>
      <c r="D667" s="164"/>
      <c r="E667" s="164"/>
      <c r="F667" s="164"/>
      <c r="G667" s="164"/>
      <c r="H667" s="164"/>
      <c r="I667" s="164"/>
      <c r="J667" s="164"/>
      <c r="K667" s="164"/>
      <c r="L667" s="164"/>
      <c r="M667" s="164"/>
      <c r="N667" s="164"/>
      <c r="O667" s="164"/>
    </row>
    <row r="668" spans="1:15" ht="14.5" x14ac:dyDescent="0.35">
      <c r="A668" s="164"/>
      <c r="B668" s="164"/>
      <c r="C668" s="164"/>
      <c r="D668" s="164"/>
      <c r="E668" s="164"/>
      <c r="F668" s="164"/>
      <c r="G668" s="164"/>
      <c r="H668" s="164"/>
      <c r="I668" s="164"/>
      <c r="J668" s="164"/>
      <c r="K668" s="164"/>
      <c r="L668" s="164"/>
      <c r="M668" s="164"/>
      <c r="N668" s="164"/>
      <c r="O668" s="164"/>
    </row>
    <row r="669" spans="1:15" ht="14.5" x14ac:dyDescent="0.35">
      <c r="A669" s="164"/>
      <c r="B669" s="164"/>
      <c r="C669" s="164"/>
      <c r="D669" s="164"/>
      <c r="E669" s="164"/>
      <c r="F669" s="164"/>
      <c r="G669" s="164"/>
      <c r="H669" s="164"/>
      <c r="I669" s="164"/>
      <c r="J669" s="164"/>
      <c r="K669" s="164"/>
      <c r="L669" s="164"/>
      <c r="M669" s="164"/>
      <c r="N669" s="164"/>
      <c r="O669" s="164"/>
    </row>
    <row r="670" spans="1:15" ht="14.5" x14ac:dyDescent="0.35">
      <c r="A670" s="164"/>
      <c r="B670" s="164"/>
      <c r="C670" s="164"/>
      <c r="D670" s="164"/>
      <c r="E670" s="164"/>
      <c r="F670" s="164"/>
      <c r="G670" s="164"/>
      <c r="H670" s="164"/>
      <c r="I670" s="164"/>
      <c r="J670" s="164"/>
      <c r="K670" s="164"/>
      <c r="L670" s="164"/>
      <c r="M670" s="164"/>
      <c r="N670" s="164"/>
      <c r="O670" s="164"/>
    </row>
    <row r="671" spans="1:15" ht="14.5" x14ac:dyDescent="0.35">
      <c r="A671" s="164"/>
      <c r="B671" s="164"/>
      <c r="C671" s="164"/>
      <c r="D671" s="164"/>
      <c r="E671" s="164"/>
      <c r="F671" s="164"/>
      <c r="G671" s="164"/>
      <c r="H671" s="164"/>
      <c r="I671" s="164"/>
      <c r="J671" s="164"/>
      <c r="K671" s="164"/>
      <c r="L671" s="164"/>
      <c r="M671" s="164"/>
      <c r="N671" s="164"/>
      <c r="O671" s="164"/>
    </row>
    <row r="672" spans="1:15" ht="14.5" x14ac:dyDescent="0.35">
      <c r="A672" s="164"/>
      <c r="B672" s="164"/>
      <c r="C672" s="164"/>
      <c r="D672" s="164"/>
      <c r="E672" s="164"/>
      <c r="F672" s="164"/>
      <c r="G672" s="164"/>
      <c r="H672" s="164"/>
      <c r="I672" s="164"/>
      <c r="J672" s="164"/>
      <c r="K672" s="164"/>
      <c r="L672" s="164"/>
      <c r="M672" s="164"/>
      <c r="N672" s="164"/>
      <c r="O672" s="164"/>
    </row>
    <row r="673" spans="1:15" ht="14.5" x14ac:dyDescent="0.35">
      <c r="A673" s="164"/>
      <c r="B673" s="164"/>
      <c r="C673" s="164"/>
      <c r="D673" s="164"/>
      <c r="E673" s="164"/>
      <c r="F673" s="164"/>
      <c r="G673" s="164"/>
      <c r="H673" s="164"/>
      <c r="I673" s="164"/>
      <c r="J673" s="164"/>
      <c r="K673" s="164"/>
      <c r="L673" s="164"/>
      <c r="M673" s="164"/>
      <c r="N673" s="164"/>
      <c r="O673" s="164"/>
    </row>
    <row r="674" spans="1:15" ht="14.5" x14ac:dyDescent="0.35">
      <c r="A674" s="164"/>
      <c r="B674" s="164"/>
      <c r="C674" s="164"/>
      <c r="D674" s="164"/>
      <c r="E674" s="164"/>
      <c r="F674" s="164"/>
      <c r="G674" s="164"/>
      <c r="H674" s="164"/>
      <c r="I674" s="164"/>
      <c r="J674" s="164"/>
      <c r="K674" s="164"/>
      <c r="L674" s="164"/>
      <c r="M674" s="164"/>
      <c r="N674" s="164"/>
      <c r="O674" s="164"/>
    </row>
    <row r="675" spans="1:15" ht="14.5" x14ac:dyDescent="0.35">
      <c r="A675" s="164"/>
      <c r="B675" s="164"/>
      <c r="C675" s="164"/>
      <c r="D675" s="164"/>
      <c r="E675" s="164"/>
      <c r="F675" s="164"/>
      <c r="G675" s="164"/>
      <c r="H675" s="164"/>
      <c r="I675" s="164"/>
      <c r="J675" s="164"/>
      <c r="K675" s="164"/>
      <c r="L675" s="164"/>
      <c r="M675" s="164"/>
      <c r="N675" s="164"/>
      <c r="O675" s="164"/>
    </row>
    <row r="676" spans="1:15" ht="14.5" x14ac:dyDescent="0.35">
      <c r="A676" s="164"/>
      <c r="B676" s="164"/>
      <c r="C676" s="164"/>
      <c r="D676" s="164"/>
      <c r="E676" s="164"/>
      <c r="F676" s="164"/>
      <c r="G676" s="164"/>
      <c r="H676" s="164"/>
      <c r="I676" s="164"/>
      <c r="J676" s="164"/>
      <c r="K676" s="164"/>
      <c r="L676" s="164"/>
      <c r="M676" s="164"/>
      <c r="N676" s="164"/>
      <c r="O676" s="164"/>
    </row>
    <row r="677" spans="1:15" ht="14.5" x14ac:dyDescent="0.35">
      <c r="A677" s="164"/>
      <c r="B677" s="164"/>
      <c r="C677" s="164"/>
      <c r="D677" s="164"/>
      <c r="E677" s="164"/>
      <c r="F677" s="164"/>
      <c r="G677" s="164"/>
      <c r="H677" s="164"/>
      <c r="I677" s="164"/>
      <c r="J677" s="164"/>
      <c r="K677" s="164"/>
      <c r="L677" s="164"/>
      <c r="M677" s="164"/>
      <c r="N677" s="164"/>
      <c r="O677" s="164"/>
    </row>
    <row r="678" spans="1:15" ht="14.5" x14ac:dyDescent="0.35">
      <c r="A678" s="164"/>
      <c r="B678" s="164"/>
      <c r="C678" s="164"/>
      <c r="D678" s="164"/>
      <c r="E678" s="164"/>
      <c r="F678" s="164"/>
      <c r="G678" s="164"/>
      <c r="H678" s="164"/>
      <c r="I678" s="164"/>
      <c r="J678" s="164"/>
      <c r="K678" s="164"/>
      <c r="L678" s="164"/>
      <c r="M678" s="164"/>
      <c r="N678" s="164"/>
      <c r="O678" s="164"/>
    </row>
    <row r="679" spans="1:15" ht="14.5" x14ac:dyDescent="0.35">
      <c r="A679" s="164"/>
      <c r="B679" s="164"/>
      <c r="C679" s="164"/>
      <c r="D679" s="164"/>
      <c r="E679" s="164"/>
      <c r="F679" s="164"/>
      <c r="G679" s="164"/>
      <c r="H679" s="164"/>
      <c r="I679" s="164"/>
      <c r="J679" s="164"/>
      <c r="K679" s="164"/>
      <c r="L679" s="164"/>
      <c r="M679" s="164"/>
      <c r="N679" s="164"/>
      <c r="O679" s="164"/>
    </row>
    <row r="680" spans="1:15" ht="14.5" x14ac:dyDescent="0.35">
      <c r="A680" s="164"/>
      <c r="B680" s="164"/>
      <c r="C680" s="164"/>
      <c r="D680" s="164"/>
      <c r="E680" s="164"/>
      <c r="F680" s="164"/>
      <c r="G680" s="164"/>
      <c r="H680" s="164"/>
      <c r="I680" s="164"/>
      <c r="J680" s="164"/>
      <c r="K680" s="164"/>
      <c r="L680" s="164"/>
      <c r="M680" s="164"/>
      <c r="N680" s="164"/>
      <c r="O680" s="164"/>
    </row>
    <row r="681" spans="1:15" ht="14.5" x14ac:dyDescent="0.35">
      <c r="A681" s="164"/>
      <c r="B681" s="164"/>
      <c r="C681" s="164"/>
      <c r="D681" s="164"/>
      <c r="E681" s="164"/>
      <c r="F681" s="164"/>
      <c r="G681" s="164"/>
      <c r="H681" s="164"/>
      <c r="I681" s="164"/>
      <c r="J681" s="164"/>
      <c r="K681" s="164"/>
      <c r="L681" s="164"/>
      <c r="M681" s="164"/>
      <c r="N681" s="164"/>
      <c r="O681" s="164"/>
    </row>
    <row r="682" spans="1:15" ht="14.5" x14ac:dyDescent="0.35">
      <c r="A682" s="164"/>
      <c r="B682" s="164"/>
      <c r="C682" s="164"/>
      <c r="D682" s="164"/>
      <c r="E682" s="164"/>
      <c r="F682" s="164"/>
      <c r="G682" s="164"/>
      <c r="H682" s="164"/>
      <c r="I682" s="164"/>
      <c r="J682" s="164"/>
      <c r="K682" s="164"/>
      <c r="L682" s="164"/>
      <c r="M682" s="164"/>
      <c r="N682" s="164"/>
      <c r="O682" s="164"/>
    </row>
    <row r="683" spans="1:15" ht="14.5" x14ac:dyDescent="0.35">
      <c r="A683" s="164"/>
      <c r="B683" s="164"/>
      <c r="C683" s="164"/>
      <c r="D683" s="164"/>
      <c r="E683" s="164"/>
      <c r="F683" s="164"/>
      <c r="G683" s="164"/>
      <c r="H683" s="164"/>
      <c r="I683" s="164"/>
      <c r="J683" s="164"/>
      <c r="K683" s="164"/>
      <c r="L683" s="164"/>
      <c r="M683" s="164"/>
      <c r="N683" s="164"/>
      <c r="O683" s="164"/>
    </row>
    <row r="684" spans="1:15" ht="14.5" x14ac:dyDescent="0.35">
      <c r="A684" s="164"/>
      <c r="B684" s="164"/>
      <c r="C684" s="164"/>
      <c r="D684" s="164"/>
      <c r="E684" s="164"/>
      <c r="F684" s="164"/>
      <c r="G684" s="164"/>
      <c r="H684" s="164"/>
      <c r="I684" s="164"/>
      <c r="J684" s="164"/>
      <c r="K684" s="164"/>
      <c r="L684" s="164"/>
      <c r="M684" s="164"/>
      <c r="N684" s="164"/>
      <c r="O684" s="164"/>
    </row>
    <row r="685" spans="1:15" ht="14.5" x14ac:dyDescent="0.35">
      <c r="A685" s="164"/>
      <c r="B685" s="164"/>
      <c r="C685" s="164"/>
      <c r="D685" s="164"/>
      <c r="E685" s="164"/>
      <c r="F685" s="164"/>
      <c r="G685" s="164"/>
      <c r="H685" s="164"/>
      <c r="I685" s="164"/>
      <c r="J685" s="164"/>
      <c r="K685" s="164"/>
      <c r="L685" s="164"/>
      <c r="M685" s="164"/>
      <c r="N685" s="164"/>
      <c r="O685" s="164"/>
    </row>
    <row r="686" spans="1:15" ht="14.5" x14ac:dyDescent="0.35">
      <c r="A686" s="164"/>
      <c r="B686" s="164"/>
      <c r="C686" s="164"/>
      <c r="D686" s="164"/>
      <c r="E686" s="164"/>
      <c r="F686" s="164"/>
      <c r="G686" s="164"/>
      <c r="H686" s="164"/>
      <c r="I686" s="164"/>
      <c r="J686" s="164"/>
      <c r="K686" s="164"/>
      <c r="L686" s="164"/>
      <c r="M686" s="164"/>
      <c r="N686" s="164"/>
      <c r="O686" s="164"/>
    </row>
    <row r="687" spans="1:15" ht="14.5" x14ac:dyDescent="0.35">
      <c r="A687" s="164"/>
      <c r="B687" s="164"/>
      <c r="C687" s="164"/>
      <c r="D687" s="164"/>
      <c r="E687" s="164"/>
      <c r="F687" s="164"/>
      <c r="G687" s="164"/>
      <c r="H687" s="164"/>
      <c r="I687" s="164"/>
      <c r="J687" s="164"/>
      <c r="K687" s="164"/>
      <c r="L687" s="164"/>
      <c r="M687" s="164"/>
      <c r="N687" s="164"/>
      <c r="O687" s="164"/>
    </row>
    <row r="688" spans="1:15" ht="14.5" x14ac:dyDescent="0.35">
      <c r="A688" s="164"/>
      <c r="B688" s="164"/>
      <c r="C688" s="164"/>
      <c r="D688" s="164"/>
      <c r="E688" s="164"/>
      <c r="F688" s="164"/>
      <c r="G688" s="164"/>
      <c r="H688" s="164"/>
      <c r="I688" s="164"/>
      <c r="J688" s="164"/>
      <c r="K688" s="164"/>
      <c r="L688" s="164"/>
      <c r="M688" s="164"/>
      <c r="N688" s="164"/>
      <c r="O688" s="164"/>
    </row>
    <row r="689" spans="1:15" ht="14.5" x14ac:dyDescent="0.35">
      <c r="A689" s="164"/>
      <c r="B689" s="164"/>
      <c r="C689" s="164"/>
      <c r="D689" s="164"/>
      <c r="E689" s="164"/>
      <c r="F689" s="164"/>
      <c r="G689" s="164"/>
      <c r="H689" s="164"/>
      <c r="I689" s="164"/>
      <c r="J689" s="164"/>
      <c r="K689" s="164"/>
      <c r="L689" s="164"/>
      <c r="M689" s="164"/>
      <c r="N689" s="164"/>
      <c r="O689" s="164"/>
    </row>
    <row r="690" spans="1:15" ht="14.5" x14ac:dyDescent="0.35">
      <c r="A690" s="164"/>
      <c r="B690" s="164"/>
      <c r="C690" s="164"/>
      <c r="D690" s="164"/>
      <c r="E690" s="164"/>
      <c r="F690" s="164"/>
      <c r="G690" s="164"/>
      <c r="H690" s="164"/>
      <c r="I690" s="164"/>
      <c r="J690" s="164"/>
      <c r="K690" s="164"/>
      <c r="L690" s="164"/>
      <c r="M690" s="164"/>
      <c r="N690" s="164"/>
      <c r="O690" s="164"/>
    </row>
    <row r="691" spans="1:15" ht="14.5" x14ac:dyDescent="0.35">
      <c r="A691" s="164"/>
      <c r="B691" s="164"/>
      <c r="C691" s="164"/>
      <c r="D691" s="164"/>
      <c r="E691" s="164"/>
      <c r="F691" s="164"/>
      <c r="G691" s="164"/>
      <c r="H691" s="164"/>
      <c r="I691" s="164"/>
      <c r="J691" s="164"/>
      <c r="K691" s="164"/>
      <c r="L691" s="164"/>
      <c r="M691" s="164"/>
      <c r="N691" s="164"/>
      <c r="O691" s="164"/>
    </row>
    <row r="692" spans="1:15" ht="14.5" x14ac:dyDescent="0.35">
      <c r="A692" s="164"/>
      <c r="B692" s="164"/>
      <c r="C692" s="164"/>
      <c r="D692" s="164"/>
      <c r="E692" s="164"/>
      <c r="F692" s="164"/>
      <c r="G692" s="164"/>
      <c r="H692" s="164"/>
      <c r="I692" s="164"/>
      <c r="J692" s="164"/>
      <c r="K692" s="164"/>
      <c r="L692" s="164"/>
      <c r="M692" s="164"/>
      <c r="N692" s="164"/>
      <c r="O692" s="164"/>
    </row>
    <row r="693" spans="1:15" ht="14.5" x14ac:dyDescent="0.35">
      <c r="A693" s="164"/>
      <c r="B693" s="164"/>
      <c r="C693" s="164"/>
      <c r="D693" s="164"/>
      <c r="E693" s="164"/>
      <c r="F693" s="164"/>
      <c r="G693" s="164"/>
      <c r="H693" s="164"/>
      <c r="I693" s="164"/>
      <c r="J693" s="164"/>
      <c r="K693" s="164"/>
      <c r="L693" s="164"/>
      <c r="M693" s="164"/>
      <c r="N693" s="164"/>
      <c r="O693" s="164"/>
    </row>
    <row r="694" spans="1:15" ht="14.5" x14ac:dyDescent="0.35">
      <c r="A694" s="164"/>
      <c r="B694" s="164"/>
      <c r="C694" s="164"/>
      <c r="D694" s="164"/>
      <c r="E694" s="164"/>
      <c r="F694" s="164"/>
      <c r="G694" s="164"/>
      <c r="H694" s="164"/>
      <c r="I694" s="164"/>
      <c r="J694" s="164"/>
      <c r="K694" s="164"/>
      <c r="L694" s="164"/>
      <c r="M694" s="164"/>
      <c r="N694" s="164"/>
      <c r="O694" s="164"/>
    </row>
    <row r="695" spans="1:15" ht="14.5" x14ac:dyDescent="0.35">
      <c r="A695" s="164"/>
      <c r="B695" s="164"/>
      <c r="C695" s="164"/>
      <c r="D695" s="164"/>
      <c r="E695" s="164"/>
      <c r="F695" s="164"/>
      <c r="G695" s="164"/>
      <c r="H695" s="164"/>
      <c r="I695" s="164"/>
      <c r="J695" s="164"/>
      <c r="K695" s="164"/>
      <c r="L695" s="164"/>
      <c r="M695" s="164"/>
      <c r="N695" s="164"/>
      <c r="O695" s="164"/>
    </row>
    <row r="696" spans="1:15" ht="14.5" x14ac:dyDescent="0.35">
      <c r="A696" s="164"/>
      <c r="B696" s="164"/>
      <c r="C696" s="164"/>
      <c r="D696" s="164"/>
      <c r="E696" s="164"/>
      <c r="F696" s="164"/>
      <c r="G696" s="164"/>
      <c r="H696" s="164"/>
      <c r="I696" s="164"/>
      <c r="J696" s="164"/>
      <c r="K696" s="164"/>
      <c r="L696" s="164"/>
      <c r="M696" s="164"/>
      <c r="N696" s="164"/>
      <c r="O696" s="164"/>
    </row>
    <row r="697" spans="1:15" ht="14.5" x14ac:dyDescent="0.35">
      <c r="A697" s="164"/>
      <c r="B697" s="164"/>
      <c r="C697" s="164"/>
      <c r="D697" s="164"/>
      <c r="E697" s="164"/>
      <c r="F697" s="164"/>
      <c r="G697" s="164"/>
      <c r="H697" s="164"/>
      <c r="I697" s="164"/>
      <c r="J697" s="164"/>
      <c r="K697" s="164"/>
      <c r="L697" s="164"/>
      <c r="M697" s="164"/>
      <c r="N697" s="164"/>
      <c r="O697" s="164"/>
    </row>
    <row r="698" spans="1:15" ht="14.5" x14ac:dyDescent="0.35">
      <c r="A698" s="164"/>
      <c r="B698" s="164"/>
      <c r="C698" s="164"/>
      <c r="D698" s="164"/>
      <c r="E698" s="164"/>
      <c r="F698" s="164"/>
      <c r="G698" s="164"/>
      <c r="H698" s="164"/>
      <c r="I698" s="164"/>
      <c r="J698" s="164"/>
      <c r="K698" s="164"/>
      <c r="L698" s="164"/>
      <c r="M698" s="164"/>
      <c r="N698" s="164"/>
      <c r="O698" s="164"/>
    </row>
    <row r="699" spans="1:15" ht="14.5" x14ac:dyDescent="0.35">
      <c r="A699" s="164"/>
      <c r="B699" s="164"/>
      <c r="C699" s="164"/>
      <c r="D699" s="164"/>
      <c r="E699" s="164"/>
      <c r="F699" s="164"/>
      <c r="G699" s="164"/>
      <c r="H699" s="164"/>
      <c r="I699" s="164"/>
      <c r="J699" s="164"/>
      <c r="K699" s="164"/>
      <c r="L699" s="164"/>
      <c r="M699" s="164"/>
      <c r="N699" s="164"/>
      <c r="O699" s="164"/>
    </row>
    <row r="700" spans="1:15" ht="14.5" x14ac:dyDescent="0.35">
      <c r="A700" s="164"/>
      <c r="B700" s="164"/>
      <c r="C700" s="164"/>
      <c r="D700" s="164"/>
      <c r="E700" s="164"/>
      <c r="F700" s="164"/>
      <c r="G700" s="164"/>
      <c r="H700" s="164"/>
      <c r="I700" s="164"/>
      <c r="J700" s="164"/>
      <c r="K700" s="164"/>
      <c r="L700" s="164"/>
      <c r="M700" s="164"/>
      <c r="N700" s="164"/>
      <c r="O700" s="164"/>
    </row>
    <row r="701" spans="1:15" ht="14.5" x14ac:dyDescent="0.35">
      <c r="A701" s="164"/>
      <c r="B701" s="164"/>
      <c r="C701" s="164"/>
      <c r="D701" s="164"/>
      <c r="E701" s="164"/>
      <c r="F701" s="164"/>
      <c r="G701" s="164"/>
      <c r="H701" s="164"/>
      <c r="I701" s="164"/>
      <c r="J701" s="164"/>
      <c r="K701" s="164"/>
      <c r="L701" s="164"/>
      <c r="M701" s="164"/>
      <c r="N701" s="164"/>
      <c r="O701" s="164"/>
    </row>
    <row r="702" spans="1:15" ht="14.5" x14ac:dyDescent="0.35">
      <c r="A702" s="164"/>
      <c r="B702" s="164"/>
      <c r="C702" s="164"/>
      <c r="D702" s="164"/>
      <c r="E702" s="164"/>
      <c r="F702" s="164"/>
      <c r="G702" s="164"/>
      <c r="H702" s="164"/>
      <c r="I702" s="164"/>
      <c r="J702" s="164"/>
      <c r="K702" s="164"/>
      <c r="L702" s="164"/>
      <c r="M702" s="164"/>
      <c r="N702" s="164"/>
      <c r="O702" s="164"/>
    </row>
    <row r="703" spans="1:15" ht="14.5" x14ac:dyDescent="0.35">
      <c r="A703" s="164"/>
      <c r="B703" s="164"/>
      <c r="C703" s="164"/>
      <c r="D703" s="164"/>
      <c r="E703" s="164"/>
      <c r="F703" s="164"/>
      <c r="G703" s="164"/>
      <c r="H703" s="164"/>
      <c r="I703" s="164"/>
      <c r="J703" s="164"/>
      <c r="K703" s="164"/>
      <c r="L703" s="164"/>
      <c r="M703" s="164"/>
      <c r="N703" s="164"/>
      <c r="O703" s="164"/>
    </row>
    <row r="704" spans="1:15" ht="14.5" x14ac:dyDescent="0.35">
      <c r="A704" s="164"/>
      <c r="B704" s="164"/>
      <c r="C704" s="164"/>
      <c r="D704" s="164"/>
      <c r="E704" s="164"/>
      <c r="F704" s="164"/>
      <c r="G704" s="164"/>
      <c r="H704" s="164"/>
      <c r="I704" s="164"/>
      <c r="J704" s="164"/>
      <c r="K704" s="164"/>
      <c r="L704" s="164"/>
      <c r="M704" s="164"/>
      <c r="N704" s="164"/>
      <c r="O704" s="164"/>
    </row>
    <row r="705" spans="1:15" ht="14.5" x14ac:dyDescent="0.35">
      <c r="A705" s="164"/>
      <c r="B705" s="164"/>
      <c r="C705" s="164"/>
      <c r="D705" s="164"/>
      <c r="E705" s="164"/>
      <c r="F705" s="164"/>
      <c r="G705" s="164"/>
      <c r="H705" s="164"/>
      <c r="I705" s="164"/>
      <c r="J705" s="164"/>
      <c r="K705" s="164"/>
      <c r="L705" s="164"/>
      <c r="M705" s="164"/>
      <c r="N705" s="164"/>
      <c r="O705" s="164"/>
    </row>
    <row r="706" spans="1:15" ht="14.5" x14ac:dyDescent="0.35">
      <c r="A706" s="164"/>
      <c r="B706" s="164"/>
      <c r="C706" s="164"/>
      <c r="D706" s="164"/>
      <c r="E706" s="164"/>
      <c r="F706" s="164"/>
      <c r="G706" s="164"/>
      <c r="H706" s="164"/>
      <c r="I706" s="164"/>
      <c r="J706" s="164"/>
      <c r="K706" s="164"/>
      <c r="L706" s="164"/>
      <c r="M706" s="164"/>
      <c r="N706" s="164"/>
      <c r="O706" s="164"/>
    </row>
    <row r="707" spans="1:15" ht="14.5" x14ac:dyDescent="0.35">
      <c r="A707" s="164"/>
      <c r="B707" s="164"/>
      <c r="C707" s="164"/>
      <c r="D707" s="164"/>
      <c r="E707" s="164"/>
      <c r="F707" s="164"/>
      <c r="G707" s="164"/>
      <c r="H707" s="164"/>
      <c r="I707" s="164"/>
      <c r="J707" s="164"/>
      <c r="K707" s="164"/>
      <c r="L707" s="164"/>
      <c r="M707" s="164"/>
      <c r="N707" s="164"/>
      <c r="O707" s="164"/>
    </row>
    <row r="708" spans="1:15" ht="14.5" x14ac:dyDescent="0.35">
      <c r="A708" s="164"/>
      <c r="B708" s="164"/>
      <c r="C708" s="164"/>
      <c r="D708" s="164"/>
      <c r="E708" s="164"/>
      <c r="F708" s="164"/>
      <c r="G708" s="164"/>
      <c r="H708" s="164"/>
      <c r="I708" s="164"/>
      <c r="J708" s="164"/>
      <c r="K708" s="164"/>
      <c r="L708" s="164"/>
      <c r="M708" s="164"/>
      <c r="N708" s="164"/>
      <c r="O708" s="164"/>
    </row>
    <row r="709" spans="1:15" ht="14.5" x14ac:dyDescent="0.35">
      <c r="A709" s="164"/>
      <c r="B709" s="164"/>
      <c r="C709" s="164"/>
      <c r="D709" s="164"/>
      <c r="E709" s="164"/>
      <c r="F709" s="164"/>
      <c r="G709" s="164"/>
      <c r="H709" s="164"/>
      <c r="I709" s="164"/>
      <c r="J709" s="164"/>
      <c r="K709" s="164"/>
      <c r="L709" s="164"/>
      <c r="M709" s="164"/>
      <c r="N709" s="164"/>
      <c r="O709" s="164"/>
    </row>
    <row r="710" spans="1:15" ht="14.5" x14ac:dyDescent="0.35">
      <c r="A710" s="164"/>
      <c r="B710" s="164"/>
      <c r="C710" s="164"/>
      <c r="D710" s="164"/>
      <c r="E710" s="164"/>
      <c r="F710" s="164"/>
      <c r="G710" s="164"/>
      <c r="H710" s="164"/>
      <c r="I710" s="164"/>
      <c r="J710" s="164"/>
      <c r="K710" s="164"/>
      <c r="L710" s="164"/>
      <c r="M710" s="164"/>
      <c r="N710" s="164"/>
      <c r="O710" s="164"/>
    </row>
    <row r="711" spans="1:15" ht="14.5" x14ac:dyDescent="0.35">
      <c r="A711" s="164"/>
      <c r="B711" s="164"/>
      <c r="C711" s="164"/>
      <c r="D711" s="164"/>
      <c r="E711" s="164"/>
      <c r="F711" s="164"/>
      <c r="G711" s="164"/>
      <c r="H711" s="164"/>
      <c r="I711" s="164"/>
      <c r="J711" s="164"/>
      <c r="K711" s="164"/>
      <c r="L711" s="164"/>
      <c r="M711" s="164"/>
      <c r="N711" s="164"/>
      <c r="O711" s="164"/>
    </row>
    <row r="712" spans="1:15" ht="14.5" x14ac:dyDescent="0.35">
      <c r="A712" s="164"/>
      <c r="B712" s="164"/>
      <c r="C712" s="164"/>
      <c r="D712" s="164"/>
      <c r="E712" s="164"/>
      <c r="F712" s="164"/>
      <c r="G712" s="164"/>
      <c r="H712" s="164"/>
      <c r="I712" s="164"/>
      <c r="J712" s="164"/>
      <c r="K712" s="164"/>
      <c r="L712" s="164"/>
      <c r="M712" s="164"/>
      <c r="N712" s="164"/>
      <c r="O712" s="164"/>
    </row>
    <row r="713" spans="1:15" ht="14.5" x14ac:dyDescent="0.35">
      <c r="A713" s="164"/>
      <c r="B713" s="164"/>
      <c r="C713" s="164"/>
      <c r="D713" s="164"/>
      <c r="E713" s="164"/>
      <c r="F713" s="164"/>
      <c r="G713" s="164"/>
      <c r="H713" s="164"/>
      <c r="I713" s="164"/>
      <c r="J713" s="164"/>
      <c r="K713" s="164"/>
      <c r="L713" s="164"/>
      <c r="M713" s="164"/>
      <c r="N713" s="164"/>
      <c r="O713" s="164"/>
    </row>
    <row r="714" spans="1:15" ht="14.5" x14ac:dyDescent="0.35">
      <c r="A714" s="164"/>
      <c r="B714" s="164"/>
      <c r="C714" s="164"/>
      <c r="D714" s="164"/>
      <c r="E714" s="164"/>
      <c r="F714" s="164"/>
      <c r="G714" s="164"/>
      <c r="H714" s="164"/>
      <c r="I714" s="164"/>
      <c r="J714" s="164"/>
      <c r="K714" s="164"/>
      <c r="L714" s="164"/>
      <c r="M714" s="164"/>
      <c r="N714" s="164"/>
      <c r="O714" s="164"/>
    </row>
    <row r="715" spans="1:15" ht="14.5" x14ac:dyDescent="0.35">
      <c r="A715" s="164"/>
      <c r="B715" s="164"/>
      <c r="C715" s="164"/>
      <c r="D715" s="164"/>
      <c r="E715" s="164"/>
      <c r="F715" s="164"/>
      <c r="G715" s="164"/>
      <c r="H715" s="164"/>
      <c r="I715" s="164"/>
      <c r="J715" s="164"/>
      <c r="K715" s="164"/>
      <c r="L715" s="164"/>
      <c r="M715" s="164"/>
      <c r="N715" s="164"/>
      <c r="O715" s="164"/>
    </row>
    <row r="716" spans="1:15" ht="14.5" x14ac:dyDescent="0.35">
      <c r="A716" s="164"/>
      <c r="B716" s="164"/>
      <c r="C716" s="164"/>
      <c r="D716" s="164"/>
      <c r="E716" s="164"/>
      <c r="F716" s="164"/>
      <c r="G716" s="164"/>
      <c r="H716" s="164"/>
      <c r="I716" s="164"/>
      <c r="J716" s="164"/>
      <c r="K716" s="164"/>
      <c r="L716" s="164"/>
      <c r="M716" s="164"/>
      <c r="N716" s="164"/>
      <c r="O716" s="164"/>
    </row>
    <row r="717" spans="1:15" ht="14.5" x14ac:dyDescent="0.35">
      <c r="A717" s="164"/>
      <c r="B717" s="164"/>
      <c r="C717" s="164"/>
      <c r="D717" s="164"/>
      <c r="E717" s="164"/>
      <c r="F717" s="164"/>
      <c r="G717" s="164"/>
      <c r="H717" s="164"/>
      <c r="I717" s="164"/>
      <c r="J717" s="164"/>
      <c r="K717" s="164"/>
      <c r="L717" s="164"/>
      <c r="M717" s="164"/>
      <c r="N717" s="164"/>
      <c r="O717" s="164"/>
    </row>
    <row r="718" spans="1:15" ht="14.5" x14ac:dyDescent="0.35">
      <c r="A718" s="164"/>
      <c r="B718" s="164"/>
      <c r="C718" s="164"/>
      <c r="D718" s="164"/>
      <c r="E718" s="164"/>
      <c r="F718" s="164"/>
      <c r="G718" s="164"/>
      <c r="H718" s="164"/>
      <c r="I718" s="164"/>
      <c r="J718" s="164"/>
      <c r="K718" s="164"/>
      <c r="L718" s="164"/>
      <c r="M718" s="164"/>
      <c r="N718" s="164"/>
      <c r="O718" s="164"/>
    </row>
    <row r="719" spans="1:15" ht="14.5" x14ac:dyDescent="0.35">
      <c r="A719" s="164"/>
      <c r="B719" s="164"/>
      <c r="C719" s="164"/>
      <c r="D719" s="164"/>
      <c r="E719" s="164"/>
      <c r="F719" s="164"/>
      <c r="G719" s="164"/>
      <c r="H719" s="164"/>
      <c r="I719" s="164"/>
      <c r="J719" s="164"/>
      <c r="K719" s="164"/>
      <c r="L719" s="164"/>
      <c r="M719" s="164"/>
      <c r="N719" s="164"/>
      <c r="O719" s="164"/>
    </row>
    <row r="720" spans="1:15" ht="14.5" x14ac:dyDescent="0.35">
      <c r="A720" s="164"/>
      <c r="B720" s="164"/>
      <c r="C720" s="164"/>
      <c r="D720" s="164"/>
      <c r="E720" s="164"/>
      <c r="F720" s="164"/>
      <c r="G720" s="164"/>
      <c r="H720" s="164"/>
      <c r="I720" s="164"/>
      <c r="J720" s="164"/>
      <c r="K720" s="164"/>
      <c r="L720" s="164"/>
      <c r="M720" s="164"/>
      <c r="N720" s="164"/>
      <c r="O720" s="164"/>
    </row>
    <row r="721" spans="1:15" ht="14.5" x14ac:dyDescent="0.35">
      <c r="A721" s="164"/>
      <c r="B721" s="164"/>
      <c r="C721" s="164"/>
      <c r="D721" s="164"/>
      <c r="E721" s="164"/>
      <c r="F721" s="164"/>
      <c r="G721" s="164"/>
      <c r="H721" s="164"/>
      <c r="I721" s="164"/>
      <c r="J721" s="164"/>
      <c r="K721" s="164"/>
      <c r="L721" s="164"/>
      <c r="M721" s="164"/>
      <c r="N721" s="164"/>
      <c r="O721" s="164"/>
    </row>
    <row r="722" spans="1:15" ht="14.5" x14ac:dyDescent="0.35">
      <c r="A722" s="164"/>
      <c r="B722" s="164"/>
      <c r="C722" s="164"/>
      <c r="D722" s="164"/>
      <c r="E722" s="164"/>
      <c r="F722" s="164"/>
      <c r="G722" s="164"/>
      <c r="H722" s="164"/>
      <c r="I722" s="164"/>
      <c r="J722" s="164"/>
      <c r="K722" s="164"/>
      <c r="L722" s="164"/>
      <c r="M722" s="164"/>
      <c r="N722" s="164"/>
      <c r="O722" s="164"/>
    </row>
    <row r="723" spans="1:15" ht="14.5" x14ac:dyDescent="0.35">
      <c r="A723" s="164"/>
      <c r="B723" s="164"/>
      <c r="C723" s="164"/>
      <c r="D723" s="164"/>
      <c r="E723" s="164"/>
      <c r="F723" s="164"/>
      <c r="G723" s="164"/>
      <c r="H723" s="164"/>
      <c r="I723" s="164"/>
      <c r="J723" s="164"/>
      <c r="K723" s="164"/>
      <c r="L723" s="164"/>
      <c r="M723" s="164"/>
      <c r="N723" s="164"/>
      <c r="O723" s="164"/>
    </row>
    <row r="724" spans="1:15" ht="14.5" x14ac:dyDescent="0.35">
      <c r="A724" s="164"/>
      <c r="B724" s="164"/>
      <c r="C724" s="164"/>
      <c r="D724" s="164"/>
      <c r="E724" s="164"/>
      <c r="F724" s="164"/>
      <c r="G724" s="164"/>
      <c r="H724" s="164"/>
      <c r="I724" s="164"/>
      <c r="J724" s="164"/>
      <c r="K724" s="164"/>
      <c r="L724" s="164"/>
      <c r="M724" s="164"/>
      <c r="N724" s="164"/>
      <c r="O724" s="164"/>
    </row>
    <row r="725" spans="1:15" ht="14.5" x14ac:dyDescent="0.35">
      <c r="A725" s="164"/>
      <c r="B725" s="164"/>
      <c r="C725" s="164"/>
      <c r="D725" s="164"/>
      <c r="E725" s="164"/>
      <c r="F725" s="164"/>
      <c r="G725" s="164"/>
      <c r="H725" s="164"/>
      <c r="I725" s="164"/>
      <c r="J725" s="164"/>
      <c r="K725" s="164"/>
      <c r="L725" s="164"/>
      <c r="M725" s="164"/>
      <c r="N725" s="164"/>
      <c r="O725" s="164"/>
    </row>
    <row r="726" spans="1:15" ht="14.5" x14ac:dyDescent="0.35">
      <c r="A726" s="164"/>
      <c r="B726" s="164"/>
      <c r="C726" s="164"/>
      <c r="D726" s="164"/>
      <c r="E726" s="164"/>
      <c r="F726" s="164"/>
      <c r="G726" s="164"/>
      <c r="H726" s="164"/>
      <c r="I726" s="164"/>
      <c r="J726" s="164"/>
      <c r="K726" s="164"/>
      <c r="L726" s="164"/>
      <c r="M726" s="164"/>
      <c r="N726" s="164"/>
      <c r="O726" s="164"/>
    </row>
    <row r="727" spans="1:15" ht="14.5" x14ac:dyDescent="0.35">
      <c r="A727" s="164"/>
      <c r="B727" s="164"/>
      <c r="C727" s="164"/>
      <c r="D727" s="164"/>
      <c r="E727" s="164"/>
      <c r="F727" s="164"/>
      <c r="G727" s="164"/>
      <c r="H727" s="164"/>
      <c r="I727" s="164"/>
      <c r="J727" s="164"/>
      <c r="K727" s="164"/>
      <c r="L727" s="164"/>
      <c r="M727" s="164"/>
      <c r="N727" s="164"/>
      <c r="O727" s="164"/>
    </row>
    <row r="728" spans="1:15" ht="14.5" x14ac:dyDescent="0.35">
      <c r="A728" s="164"/>
      <c r="B728" s="164"/>
      <c r="C728" s="164"/>
      <c r="D728" s="164"/>
      <c r="E728" s="164"/>
      <c r="F728" s="164"/>
      <c r="G728" s="164"/>
      <c r="H728" s="164"/>
      <c r="I728" s="164"/>
      <c r="J728" s="164"/>
      <c r="K728" s="164"/>
      <c r="L728" s="164"/>
      <c r="M728" s="164"/>
      <c r="N728" s="164"/>
      <c r="O728" s="164"/>
    </row>
    <row r="729" spans="1:15" ht="14.5" x14ac:dyDescent="0.35">
      <c r="A729" s="164"/>
      <c r="B729" s="164"/>
      <c r="C729" s="164"/>
      <c r="D729" s="164"/>
      <c r="E729" s="164"/>
      <c r="F729" s="164"/>
      <c r="G729" s="164"/>
      <c r="H729" s="164"/>
      <c r="I729" s="164"/>
      <c r="J729" s="164"/>
      <c r="K729" s="164"/>
      <c r="L729" s="164"/>
      <c r="M729" s="164"/>
      <c r="N729" s="164"/>
      <c r="O729" s="164"/>
    </row>
    <row r="730" spans="1:15" ht="14.5" x14ac:dyDescent="0.35">
      <c r="A730" s="164"/>
      <c r="B730" s="164"/>
      <c r="C730" s="164"/>
      <c r="D730" s="164"/>
      <c r="E730" s="164"/>
      <c r="F730" s="164"/>
      <c r="G730" s="164"/>
      <c r="H730" s="164"/>
      <c r="I730" s="164"/>
      <c r="J730" s="164"/>
      <c r="K730" s="164"/>
      <c r="L730" s="164"/>
      <c r="M730" s="164"/>
      <c r="N730" s="164"/>
      <c r="O730" s="164"/>
    </row>
    <row r="731" spans="1:15" ht="14.5" x14ac:dyDescent="0.35">
      <c r="A731" s="164"/>
      <c r="B731" s="164"/>
      <c r="C731" s="164"/>
      <c r="D731" s="164"/>
      <c r="E731" s="164"/>
      <c r="F731" s="164"/>
      <c r="G731" s="164"/>
      <c r="H731" s="164"/>
      <c r="I731" s="164"/>
      <c r="J731" s="164"/>
      <c r="K731" s="164"/>
      <c r="L731" s="164"/>
      <c r="M731" s="164"/>
      <c r="N731" s="164"/>
      <c r="O731" s="164"/>
    </row>
    <row r="732" spans="1:15" ht="14.5" x14ac:dyDescent="0.35">
      <c r="A732" s="164"/>
      <c r="B732" s="164"/>
      <c r="C732" s="164"/>
      <c r="D732" s="164"/>
      <c r="E732" s="164"/>
      <c r="F732" s="164"/>
      <c r="G732" s="164"/>
      <c r="H732" s="164"/>
      <c r="I732" s="164"/>
      <c r="J732" s="164"/>
      <c r="K732" s="164"/>
      <c r="L732" s="164"/>
      <c r="M732" s="164"/>
      <c r="N732" s="164"/>
      <c r="O732" s="164"/>
    </row>
    <row r="733" spans="1:15" ht="14.5" x14ac:dyDescent="0.35">
      <c r="A733" s="164"/>
      <c r="B733" s="164"/>
      <c r="C733" s="164"/>
      <c r="D733" s="164"/>
      <c r="E733" s="164"/>
      <c r="F733" s="164"/>
      <c r="G733" s="164"/>
      <c r="H733" s="164"/>
      <c r="I733" s="164"/>
      <c r="J733" s="164"/>
      <c r="K733" s="164"/>
      <c r="L733" s="164"/>
      <c r="M733" s="164"/>
      <c r="N733" s="164"/>
      <c r="O733" s="164"/>
    </row>
    <row r="734" spans="1:15" ht="14.5" x14ac:dyDescent="0.35">
      <c r="A734" s="164"/>
      <c r="B734" s="164"/>
      <c r="C734" s="164"/>
      <c r="D734" s="164"/>
      <c r="E734" s="164"/>
      <c r="F734" s="164"/>
      <c r="G734" s="164"/>
      <c r="H734" s="164"/>
      <c r="I734" s="164"/>
      <c r="J734" s="164"/>
      <c r="K734" s="164"/>
      <c r="L734" s="164"/>
      <c r="M734" s="164"/>
      <c r="N734" s="164"/>
      <c r="O734" s="164"/>
    </row>
    <row r="735" spans="1:15" ht="14.5" x14ac:dyDescent="0.35">
      <c r="A735" s="164"/>
      <c r="B735" s="164"/>
      <c r="C735" s="164"/>
      <c r="D735" s="164"/>
      <c r="E735" s="164"/>
      <c r="F735" s="164"/>
      <c r="G735" s="164"/>
      <c r="H735" s="164"/>
      <c r="I735" s="164"/>
      <c r="J735" s="164"/>
      <c r="K735" s="164"/>
      <c r="L735" s="164"/>
      <c r="M735" s="164"/>
      <c r="N735" s="164"/>
      <c r="O735" s="164"/>
    </row>
    <row r="736" spans="1:15" ht="14.5" x14ac:dyDescent="0.35">
      <c r="A736" s="164"/>
      <c r="B736" s="164"/>
      <c r="C736" s="164"/>
      <c r="D736" s="164"/>
      <c r="E736" s="164"/>
      <c r="F736" s="164"/>
      <c r="G736" s="164"/>
      <c r="H736" s="164"/>
      <c r="I736" s="164"/>
      <c r="J736" s="164"/>
      <c r="K736" s="164"/>
      <c r="L736" s="164"/>
      <c r="M736" s="164"/>
      <c r="N736" s="164"/>
      <c r="O736" s="164"/>
    </row>
    <row r="737" spans="1:15" ht="14.5" x14ac:dyDescent="0.35">
      <c r="A737" s="164"/>
      <c r="B737" s="164"/>
      <c r="C737" s="164"/>
      <c r="D737" s="164"/>
      <c r="E737" s="164"/>
      <c r="F737" s="164"/>
      <c r="G737" s="164"/>
      <c r="H737" s="164"/>
      <c r="I737" s="164"/>
      <c r="J737" s="164"/>
      <c r="K737" s="164"/>
      <c r="L737" s="164"/>
      <c r="M737" s="164"/>
      <c r="N737" s="164"/>
      <c r="O737" s="164"/>
    </row>
    <row r="738" spans="1:15" ht="14.5" x14ac:dyDescent="0.35">
      <c r="A738" s="164"/>
      <c r="B738" s="164"/>
      <c r="C738" s="164"/>
      <c r="D738" s="164"/>
      <c r="E738" s="164"/>
      <c r="F738" s="164"/>
      <c r="G738" s="164"/>
      <c r="H738" s="164"/>
      <c r="I738" s="164"/>
      <c r="J738" s="164"/>
      <c r="K738" s="164"/>
      <c r="L738" s="164"/>
      <c r="M738" s="164"/>
      <c r="N738" s="164"/>
      <c r="O738" s="164"/>
    </row>
    <row r="739" spans="1:15" ht="14.5" x14ac:dyDescent="0.35">
      <c r="A739" s="164"/>
      <c r="B739" s="164"/>
      <c r="C739" s="164"/>
      <c r="D739" s="164"/>
      <c r="E739" s="164"/>
      <c r="F739" s="164"/>
      <c r="G739" s="164"/>
      <c r="H739" s="164"/>
      <c r="I739" s="164"/>
      <c r="J739" s="164"/>
      <c r="K739" s="164"/>
      <c r="L739" s="164"/>
      <c r="M739" s="164"/>
      <c r="N739" s="164"/>
      <c r="O739" s="164"/>
    </row>
    <row r="740" spans="1:15" ht="14.5" x14ac:dyDescent="0.35">
      <c r="A740" s="164"/>
      <c r="B740" s="164"/>
      <c r="C740" s="164"/>
      <c r="D740" s="164"/>
      <c r="E740" s="164"/>
      <c r="F740" s="164"/>
      <c r="G740" s="164"/>
      <c r="H740" s="164"/>
      <c r="I740" s="164"/>
      <c r="J740" s="164"/>
      <c r="K740" s="164"/>
      <c r="L740" s="164"/>
      <c r="M740" s="164"/>
      <c r="N740" s="164"/>
      <c r="O740" s="164"/>
    </row>
    <row r="741" spans="1:15" ht="14.5" x14ac:dyDescent="0.35">
      <c r="A741" s="164"/>
      <c r="B741" s="164"/>
      <c r="C741" s="164"/>
      <c r="D741" s="164"/>
      <c r="E741" s="164"/>
      <c r="F741" s="164"/>
      <c r="G741" s="164"/>
      <c r="H741" s="164"/>
      <c r="I741" s="164"/>
      <c r="J741" s="164"/>
      <c r="K741" s="164"/>
      <c r="L741" s="164"/>
      <c r="M741" s="164"/>
      <c r="N741" s="164"/>
      <c r="O741" s="164"/>
    </row>
    <row r="742" spans="1:15" ht="14.5" x14ac:dyDescent="0.35">
      <c r="A742" s="164"/>
      <c r="B742" s="164"/>
      <c r="C742" s="164"/>
      <c r="D742" s="164"/>
      <c r="E742" s="164"/>
      <c r="F742" s="164"/>
      <c r="G742" s="164"/>
      <c r="H742" s="164"/>
      <c r="I742" s="164"/>
      <c r="J742" s="164"/>
      <c r="K742" s="164"/>
      <c r="L742" s="164"/>
      <c r="M742" s="164"/>
      <c r="N742" s="164"/>
      <c r="O742" s="164"/>
    </row>
    <row r="743" spans="1:15" ht="14.5" x14ac:dyDescent="0.35">
      <c r="A743" s="164"/>
      <c r="B743" s="164"/>
      <c r="C743" s="164"/>
      <c r="D743" s="164"/>
      <c r="E743" s="164"/>
      <c r="F743" s="164"/>
      <c r="G743" s="164"/>
      <c r="H743" s="164"/>
      <c r="I743" s="164"/>
      <c r="J743" s="164"/>
      <c r="K743" s="164"/>
      <c r="L743" s="164"/>
      <c r="M743" s="164"/>
      <c r="N743" s="164"/>
      <c r="O743" s="164"/>
    </row>
    <row r="744" spans="1:15" ht="14.5" x14ac:dyDescent="0.35">
      <c r="A744" s="164"/>
      <c r="B744" s="164"/>
      <c r="C744" s="164"/>
      <c r="D744" s="164"/>
      <c r="E744" s="164"/>
      <c r="F744" s="164"/>
      <c r="G744" s="164"/>
      <c r="H744" s="164"/>
      <c r="I744" s="164"/>
      <c r="J744" s="164"/>
      <c r="K744" s="164"/>
      <c r="L744" s="164"/>
      <c r="M744" s="164"/>
      <c r="N744" s="164"/>
      <c r="O744" s="164"/>
    </row>
    <row r="745" spans="1:15" ht="14.5" x14ac:dyDescent="0.35">
      <c r="A745" s="164"/>
      <c r="B745" s="164"/>
      <c r="C745" s="164"/>
      <c r="D745" s="164"/>
      <c r="E745" s="164"/>
      <c r="F745" s="164"/>
      <c r="G745" s="164"/>
      <c r="H745" s="164"/>
      <c r="I745" s="164"/>
      <c r="J745" s="164"/>
      <c r="K745" s="164"/>
      <c r="L745" s="164"/>
      <c r="M745" s="164"/>
      <c r="N745" s="164"/>
      <c r="O745" s="164"/>
    </row>
    <row r="746" spans="1:15" ht="14.5" x14ac:dyDescent="0.35">
      <c r="A746" s="164"/>
      <c r="B746" s="164"/>
      <c r="C746" s="164"/>
      <c r="D746" s="164"/>
      <c r="E746" s="164"/>
      <c r="F746" s="164"/>
      <c r="G746" s="164"/>
      <c r="H746" s="164"/>
      <c r="I746" s="164"/>
      <c r="J746" s="164"/>
      <c r="K746" s="164"/>
      <c r="L746" s="164"/>
      <c r="M746" s="164"/>
      <c r="N746" s="164"/>
      <c r="O746" s="164"/>
    </row>
    <row r="747" spans="1:15" ht="14.5" x14ac:dyDescent="0.35">
      <c r="A747" s="164"/>
      <c r="B747" s="164"/>
      <c r="C747" s="164"/>
      <c r="D747" s="164"/>
      <c r="E747" s="164"/>
      <c r="F747" s="164"/>
      <c r="G747" s="164"/>
      <c r="H747" s="164"/>
      <c r="I747" s="164"/>
      <c r="J747" s="164"/>
      <c r="K747" s="164"/>
      <c r="L747" s="164"/>
      <c r="M747" s="164"/>
      <c r="N747" s="164"/>
      <c r="O747" s="164"/>
    </row>
    <row r="748" spans="1:15" ht="14.5" x14ac:dyDescent="0.35">
      <c r="A748" s="164"/>
      <c r="B748" s="164"/>
      <c r="C748" s="164"/>
      <c r="D748" s="164"/>
      <c r="E748" s="164"/>
      <c r="F748" s="164"/>
      <c r="G748" s="164"/>
      <c r="H748" s="164"/>
      <c r="I748" s="164"/>
      <c r="J748" s="164"/>
      <c r="K748" s="164"/>
      <c r="L748" s="164"/>
      <c r="M748" s="164"/>
      <c r="N748" s="164"/>
      <c r="O748" s="164"/>
    </row>
    <row r="749" spans="1:15" ht="14.5" x14ac:dyDescent="0.35">
      <c r="A749" s="164"/>
      <c r="B749" s="164"/>
      <c r="C749" s="164"/>
      <c r="D749" s="164"/>
      <c r="E749" s="164"/>
      <c r="F749" s="164"/>
      <c r="G749" s="164"/>
      <c r="H749" s="164"/>
      <c r="I749" s="164"/>
      <c r="J749" s="164"/>
      <c r="K749" s="164"/>
      <c r="L749" s="164"/>
      <c r="M749" s="164"/>
      <c r="N749" s="164"/>
      <c r="O749" s="164"/>
    </row>
    <row r="750" spans="1:15" ht="14.5" x14ac:dyDescent="0.35">
      <c r="A750" s="164"/>
      <c r="B750" s="164"/>
      <c r="C750" s="164"/>
      <c r="D750" s="164"/>
      <c r="E750" s="164"/>
      <c r="F750" s="164"/>
      <c r="G750" s="164"/>
      <c r="H750" s="164"/>
      <c r="I750" s="164"/>
      <c r="J750" s="164"/>
      <c r="K750" s="164"/>
      <c r="L750" s="164"/>
      <c r="M750" s="164"/>
      <c r="N750" s="164"/>
      <c r="O750" s="164"/>
    </row>
    <row r="751" spans="1:15" ht="14.5" x14ac:dyDescent="0.35">
      <c r="A751" s="164"/>
      <c r="B751" s="164"/>
      <c r="C751" s="164"/>
      <c r="D751" s="164"/>
      <c r="E751" s="164"/>
      <c r="F751" s="164"/>
      <c r="G751" s="164"/>
      <c r="H751" s="164"/>
      <c r="I751" s="164"/>
      <c r="J751" s="164"/>
      <c r="K751" s="164"/>
      <c r="L751" s="164"/>
      <c r="M751" s="164"/>
      <c r="N751" s="164"/>
      <c r="O751" s="164"/>
    </row>
    <row r="752" spans="1:15" ht="14.5" x14ac:dyDescent="0.35">
      <c r="A752" s="164"/>
      <c r="B752" s="164"/>
      <c r="C752" s="164"/>
      <c r="D752" s="164"/>
      <c r="E752" s="164"/>
      <c r="F752" s="164"/>
      <c r="G752" s="164"/>
      <c r="H752" s="164"/>
      <c r="I752" s="164"/>
      <c r="J752" s="164"/>
      <c r="K752" s="164"/>
      <c r="L752" s="164"/>
      <c r="M752" s="164"/>
      <c r="N752" s="164"/>
      <c r="O752" s="164"/>
    </row>
    <row r="753" spans="1:15" ht="14.5" x14ac:dyDescent="0.35">
      <c r="A753" s="164"/>
      <c r="B753" s="164"/>
      <c r="C753" s="164"/>
      <c r="D753" s="164"/>
      <c r="E753" s="164"/>
      <c r="F753" s="164"/>
      <c r="G753" s="164"/>
      <c r="H753" s="164"/>
      <c r="I753" s="164"/>
      <c r="J753" s="164"/>
      <c r="K753" s="164"/>
      <c r="L753" s="164"/>
      <c r="M753" s="164"/>
      <c r="N753" s="164"/>
      <c r="O753" s="164"/>
    </row>
    <row r="754" spans="1:15" ht="14.5" x14ac:dyDescent="0.35">
      <c r="A754" s="164"/>
      <c r="B754" s="164"/>
      <c r="C754" s="164"/>
      <c r="D754" s="164"/>
      <c r="E754" s="164"/>
      <c r="F754" s="164"/>
      <c r="G754" s="164"/>
      <c r="H754" s="164"/>
      <c r="I754" s="164"/>
      <c r="J754" s="164"/>
      <c r="K754" s="164"/>
      <c r="L754" s="164"/>
      <c r="M754" s="164"/>
      <c r="N754" s="164"/>
      <c r="O754" s="164"/>
    </row>
    <row r="755" spans="1:15" ht="14.5" x14ac:dyDescent="0.35">
      <c r="A755" s="164"/>
      <c r="B755" s="164"/>
      <c r="C755" s="164"/>
      <c r="D755" s="164"/>
      <c r="E755" s="164"/>
      <c r="F755" s="164"/>
      <c r="G755" s="164"/>
      <c r="H755" s="164"/>
      <c r="I755" s="164"/>
      <c r="J755" s="164"/>
      <c r="K755" s="164"/>
      <c r="L755" s="164"/>
      <c r="M755" s="164"/>
      <c r="N755" s="164"/>
      <c r="O755" s="164"/>
    </row>
    <row r="756" spans="1:15" ht="14.5" x14ac:dyDescent="0.35">
      <c r="A756" s="164"/>
      <c r="B756" s="164"/>
      <c r="C756" s="164"/>
      <c r="D756" s="164"/>
      <c r="E756" s="164"/>
      <c r="F756" s="164"/>
      <c r="G756" s="164"/>
      <c r="H756" s="164"/>
      <c r="I756" s="164"/>
      <c r="J756" s="164"/>
      <c r="K756" s="164"/>
      <c r="L756" s="164"/>
      <c r="M756" s="164"/>
      <c r="N756" s="164"/>
      <c r="O756" s="164"/>
    </row>
    <row r="757" spans="1:15" ht="14.5" x14ac:dyDescent="0.35">
      <c r="A757" s="164"/>
      <c r="B757" s="164"/>
      <c r="C757" s="164"/>
      <c r="D757" s="164"/>
      <c r="E757" s="164"/>
      <c r="F757" s="164"/>
      <c r="G757" s="164"/>
      <c r="H757" s="164"/>
      <c r="I757" s="164"/>
      <c r="J757" s="164"/>
      <c r="K757" s="164"/>
      <c r="L757" s="164"/>
      <c r="M757" s="164"/>
      <c r="N757" s="164"/>
      <c r="O757" s="164"/>
    </row>
    <row r="758" spans="1:15" ht="14.5" x14ac:dyDescent="0.35">
      <c r="A758" s="164"/>
      <c r="B758" s="164"/>
      <c r="C758" s="164"/>
      <c r="D758" s="164"/>
      <c r="E758" s="164"/>
      <c r="F758" s="164"/>
      <c r="G758" s="164"/>
      <c r="H758" s="164"/>
      <c r="I758" s="164"/>
      <c r="J758" s="164"/>
      <c r="K758" s="164"/>
      <c r="L758" s="164"/>
      <c r="M758" s="164"/>
      <c r="N758" s="164"/>
      <c r="O758" s="164"/>
    </row>
    <row r="759" spans="1:15" ht="14.5" x14ac:dyDescent="0.35">
      <c r="A759" s="164"/>
      <c r="B759" s="164"/>
      <c r="C759" s="164"/>
      <c r="D759" s="164"/>
      <c r="E759" s="164"/>
      <c r="F759" s="164"/>
      <c r="G759" s="164"/>
      <c r="H759" s="164"/>
      <c r="I759" s="164"/>
      <c r="J759" s="164"/>
      <c r="K759" s="164"/>
      <c r="L759" s="164"/>
      <c r="M759" s="164"/>
      <c r="N759" s="164"/>
      <c r="O759" s="164"/>
    </row>
    <row r="760" spans="1:15" ht="14.5" x14ac:dyDescent="0.35">
      <c r="A760" s="164"/>
      <c r="B760" s="164"/>
      <c r="C760" s="164"/>
      <c r="D760" s="164"/>
      <c r="E760" s="164"/>
      <c r="F760" s="164"/>
      <c r="G760" s="164"/>
      <c r="H760" s="164"/>
      <c r="I760" s="164"/>
      <c r="J760" s="164"/>
      <c r="K760" s="164"/>
      <c r="L760" s="164"/>
      <c r="M760" s="164"/>
      <c r="N760" s="164"/>
      <c r="O760" s="164"/>
    </row>
    <row r="761" spans="1:15" ht="14.5" x14ac:dyDescent="0.35">
      <c r="A761" s="164"/>
      <c r="B761" s="164"/>
      <c r="C761" s="164"/>
      <c r="D761" s="164"/>
      <c r="E761" s="164"/>
      <c r="F761" s="164"/>
      <c r="G761" s="164"/>
      <c r="H761" s="164"/>
      <c r="I761" s="164"/>
      <c r="J761" s="164"/>
      <c r="K761" s="164"/>
      <c r="L761" s="164"/>
      <c r="M761" s="164"/>
      <c r="N761" s="164"/>
      <c r="O761" s="164"/>
    </row>
    <row r="762" spans="1:15" ht="14.5" x14ac:dyDescent="0.35">
      <c r="A762" s="164"/>
      <c r="B762" s="164"/>
      <c r="C762" s="164"/>
      <c r="D762" s="164"/>
      <c r="E762" s="164"/>
      <c r="F762" s="164"/>
      <c r="G762" s="164"/>
      <c r="H762" s="164"/>
      <c r="I762" s="164"/>
      <c r="J762" s="164"/>
      <c r="K762" s="164"/>
      <c r="L762" s="164"/>
      <c r="M762" s="164"/>
      <c r="N762" s="164"/>
      <c r="O762" s="164"/>
    </row>
    <row r="763" spans="1:15" ht="14.5" x14ac:dyDescent="0.35">
      <c r="A763" s="164"/>
      <c r="B763" s="164"/>
      <c r="C763" s="164"/>
      <c r="D763" s="164"/>
      <c r="E763" s="164"/>
      <c r="F763" s="164"/>
      <c r="G763" s="164"/>
      <c r="H763" s="164"/>
      <c r="I763" s="164"/>
      <c r="J763" s="164"/>
      <c r="K763" s="164"/>
      <c r="L763" s="164"/>
      <c r="M763" s="164"/>
      <c r="N763" s="164"/>
      <c r="O763" s="164"/>
    </row>
    <row r="764" spans="1:15" ht="14.5" x14ac:dyDescent="0.35">
      <c r="A764" s="164"/>
      <c r="B764" s="164"/>
      <c r="C764" s="164"/>
      <c r="D764" s="164"/>
      <c r="E764" s="164"/>
      <c r="F764" s="164"/>
      <c r="G764" s="164"/>
      <c r="H764" s="164"/>
      <c r="I764" s="164"/>
      <c r="J764" s="164"/>
      <c r="K764" s="164"/>
      <c r="L764" s="164"/>
      <c r="M764" s="164"/>
      <c r="N764" s="164"/>
      <c r="O764" s="164"/>
    </row>
    <row r="765" spans="1:15" ht="14.5" x14ac:dyDescent="0.35">
      <c r="A765" s="164"/>
      <c r="B765" s="164"/>
      <c r="C765" s="164"/>
      <c r="D765" s="164"/>
      <c r="E765" s="164"/>
      <c r="F765" s="164"/>
      <c r="G765" s="164"/>
      <c r="H765" s="164"/>
      <c r="I765" s="164"/>
      <c r="J765" s="164"/>
      <c r="K765" s="164"/>
      <c r="L765" s="164"/>
      <c r="M765" s="164"/>
      <c r="N765" s="164"/>
      <c r="O765" s="164"/>
    </row>
    <row r="766" spans="1:15" ht="14.5" x14ac:dyDescent="0.35">
      <c r="A766" s="164"/>
      <c r="B766" s="164"/>
      <c r="C766" s="164"/>
      <c r="D766" s="164"/>
      <c r="E766" s="164"/>
      <c r="F766" s="164"/>
      <c r="G766" s="164"/>
      <c r="H766" s="164"/>
      <c r="I766" s="164"/>
      <c r="J766" s="164"/>
      <c r="K766" s="164"/>
      <c r="L766" s="164"/>
      <c r="M766" s="164"/>
      <c r="N766" s="164"/>
      <c r="O766" s="164"/>
    </row>
    <row r="767" spans="1:15" ht="14.5" x14ac:dyDescent="0.35">
      <c r="A767" s="164"/>
      <c r="B767" s="164"/>
      <c r="C767" s="164"/>
      <c r="D767" s="164"/>
      <c r="E767" s="164"/>
      <c r="F767" s="164"/>
      <c r="G767" s="164"/>
      <c r="H767" s="164"/>
      <c r="I767" s="164"/>
      <c r="J767" s="164"/>
      <c r="K767" s="164"/>
      <c r="L767" s="164"/>
      <c r="M767" s="164"/>
      <c r="N767" s="164"/>
      <c r="O767" s="164"/>
    </row>
    <row r="768" spans="1:15" ht="14.5" x14ac:dyDescent="0.35">
      <c r="A768" s="164"/>
      <c r="B768" s="164"/>
      <c r="C768" s="164"/>
      <c r="D768" s="164"/>
      <c r="E768" s="164"/>
      <c r="F768" s="164"/>
      <c r="G768" s="164"/>
      <c r="H768" s="164"/>
      <c r="I768" s="164"/>
      <c r="J768" s="164"/>
      <c r="K768" s="164"/>
      <c r="L768" s="164"/>
      <c r="M768" s="164"/>
      <c r="N768" s="164"/>
      <c r="O768" s="164"/>
    </row>
    <row r="769" spans="1:15" ht="14.5" x14ac:dyDescent="0.35">
      <c r="A769" s="164"/>
      <c r="B769" s="164"/>
      <c r="C769" s="164"/>
      <c r="D769" s="164"/>
      <c r="E769" s="164"/>
      <c r="F769" s="164"/>
      <c r="G769" s="164"/>
      <c r="H769" s="164"/>
      <c r="I769" s="164"/>
      <c r="J769" s="164"/>
      <c r="K769" s="164"/>
      <c r="L769" s="164"/>
      <c r="M769" s="164"/>
      <c r="N769" s="164"/>
      <c r="O769" s="164"/>
    </row>
    <row r="770" spans="1:15" ht="14.5" x14ac:dyDescent="0.35">
      <c r="A770" s="164"/>
      <c r="B770" s="164"/>
      <c r="C770" s="164"/>
      <c r="D770" s="164"/>
      <c r="E770" s="164"/>
      <c r="F770" s="164"/>
      <c r="G770" s="164"/>
      <c r="H770" s="164"/>
      <c r="I770" s="164"/>
      <c r="J770" s="164"/>
      <c r="K770" s="164"/>
      <c r="L770" s="164"/>
      <c r="M770" s="164"/>
      <c r="N770" s="164"/>
      <c r="O770" s="164"/>
    </row>
    <row r="771" spans="1:15" ht="14.5" x14ac:dyDescent="0.35">
      <c r="A771" s="164"/>
      <c r="B771" s="164"/>
      <c r="C771" s="164"/>
      <c r="D771" s="164"/>
      <c r="E771" s="164"/>
      <c r="F771" s="164"/>
      <c r="G771" s="164"/>
      <c r="H771" s="164"/>
      <c r="I771" s="164"/>
      <c r="J771" s="164"/>
      <c r="K771" s="164"/>
      <c r="L771" s="164"/>
      <c r="M771" s="164"/>
      <c r="N771" s="164"/>
      <c r="O771" s="164"/>
    </row>
    <row r="772" spans="1:15" ht="14.5" x14ac:dyDescent="0.35">
      <c r="A772" s="164"/>
      <c r="B772" s="164"/>
      <c r="C772" s="164"/>
      <c r="D772" s="164"/>
      <c r="E772" s="164"/>
      <c r="F772" s="164"/>
      <c r="G772" s="164"/>
      <c r="H772" s="164"/>
      <c r="I772" s="164"/>
      <c r="J772" s="164"/>
      <c r="K772" s="164"/>
      <c r="L772" s="164"/>
      <c r="M772" s="164"/>
      <c r="N772" s="164"/>
      <c r="O772" s="164"/>
    </row>
    <row r="773" spans="1:15" ht="14.5" x14ac:dyDescent="0.35">
      <c r="A773" s="164"/>
      <c r="B773" s="164"/>
      <c r="C773" s="164"/>
      <c r="D773" s="164"/>
      <c r="E773" s="164"/>
      <c r="F773" s="164"/>
      <c r="G773" s="164"/>
      <c r="H773" s="164"/>
      <c r="I773" s="164"/>
      <c r="J773" s="164"/>
      <c r="K773" s="164"/>
      <c r="L773" s="164"/>
      <c r="M773" s="164"/>
      <c r="N773" s="164"/>
      <c r="O773" s="164"/>
    </row>
    <row r="774" spans="1:15" ht="14.5" x14ac:dyDescent="0.35">
      <c r="A774" s="164"/>
      <c r="B774" s="164"/>
      <c r="C774" s="164"/>
      <c r="D774" s="164"/>
      <c r="E774" s="164"/>
      <c r="F774" s="164"/>
      <c r="G774" s="164"/>
      <c r="H774" s="164"/>
      <c r="I774" s="164"/>
      <c r="J774" s="164"/>
      <c r="K774" s="164"/>
      <c r="L774" s="164"/>
      <c r="M774" s="164"/>
      <c r="N774" s="164"/>
      <c r="O774" s="164"/>
    </row>
    <row r="775" spans="1:15" ht="14.5" x14ac:dyDescent="0.35">
      <c r="A775" s="164"/>
      <c r="B775" s="164"/>
      <c r="C775" s="164"/>
      <c r="D775" s="164"/>
      <c r="E775" s="164"/>
      <c r="F775" s="164"/>
      <c r="G775" s="164"/>
      <c r="H775" s="164"/>
      <c r="I775" s="164"/>
      <c r="J775" s="164"/>
      <c r="K775" s="164"/>
      <c r="L775" s="164"/>
      <c r="M775" s="164"/>
      <c r="N775" s="164"/>
      <c r="O775" s="164"/>
    </row>
    <row r="776" spans="1:15" ht="14.5" x14ac:dyDescent="0.35">
      <c r="A776" s="164"/>
      <c r="B776" s="164"/>
      <c r="C776" s="164"/>
      <c r="D776" s="164"/>
      <c r="E776" s="164"/>
      <c r="F776" s="164"/>
      <c r="G776" s="164"/>
      <c r="H776" s="164"/>
      <c r="I776" s="164"/>
      <c r="J776" s="164"/>
      <c r="K776" s="164"/>
      <c r="L776" s="164"/>
      <c r="M776" s="164"/>
      <c r="N776" s="164"/>
      <c r="O776" s="164"/>
    </row>
    <row r="777" spans="1:15" ht="14.5" x14ac:dyDescent="0.35">
      <c r="A777" s="164"/>
      <c r="B777" s="164"/>
      <c r="C777" s="164"/>
      <c r="D777" s="164"/>
      <c r="E777" s="164"/>
      <c r="F777" s="164"/>
      <c r="G777" s="164"/>
      <c r="H777" s="164"/>
      <c r="I777" s="164"/>
      <c r="J777" s="164"/>
      <c r="K777" s="164"/>
      <c r="L777" s="164"/>
      <c r="M777" s="164"/>
      <c r="N777" s="164"/>
      <c r="O777" s="164"/>
    </row>
    <row r="778" spans="1:15" ht="14.5" x14ac:dyDescent="0.35">
      <c r="A778" s="164"/>
      <c r="B778" s="164"/>
      <c r="C778" s="164"/>
      <c r="D778" s="164"/>
      <c r="E778" s="164"/>
      <c r="F778" s="164"/>
      <c r="G778" s="164"/>
      <c r="H778" s="164"/>
      <c r="I778" s="164"/>
      <c r="J778" s="164"/>
      <c r="K778" s="164"/>
      <c r="L778" s="164"/>
      <c r="M778" s="164"/>
      <c r="N778" s="164"/>
      <c r="O778" s="164"/>
    </row>
    <row r="779" spans="1:15" ht="14.5" x14ac:dyDescent="0.35">
      <c r="A779" s="164"/>
      <c r="B779" s="164"/>
      <c r="C779" s="164"/>
      <c r="D779" s="164"/>
      <c r="E779" s="164"/>
      <c r="F779" s="164"/>
      <c r="G779" s="164"/>
      <c r="H779" s="164"/>
      <c r="I779" s="164"/>
      <c r="J779" s="164"/>
      <c r="K779" s="164"/>
      <c r="L779" s="164"/>
      <c r="M779" s="164"/>
      <c r="N779" s="164"/>
      <c r="O779" s="164"/>
    </row>
    <row r="780" spans="1:15" ht="14.5" x14ac:dyDescent="0.35">
      <c r="A780" s="164"/>
      <c r="B780" s="164"/>
      <c r="C780" s="164"/>
      <c r="D780" s="164"/>
      <c r="E780" s="164"/>
      <c r="F780" s="164"/>
      <c r="G780" s="164"/>
      <c r="H780" s="164"/>
      <c r="I780" s="164"/>
      <c r="J780" s="164"/>
      <c r="K780" s="164"/>
      <c r="L780" s="164"/>
      <c r="M780" s="164"/>
      <c r="N780" s="164"/>
      <c r="O780" s="164"/>
    </row>
    <row r="781" spans="1:15" ht="14.5" x14ac:dyDescent="0.35">
      <c r="A781" s="164"/>
      <c r="B781" s="164"/>
      <c r="C781" s="164"/>
      <c r="D781" s="164"/>
      <c r="E781" s="164"/>
      <c r="F781" s="164"/>
      <c r="G781" s="164"/>
      <c r="H781" s="164"/>
      <c r="I781" s="164"/>
      <c r="J781" s="164"/>
      <c r="K781" s="164"/>
      <c r="L781" s="164"/>
      <c r="M781" s="164"/>
      <c r="N781" s="164"/>
      <c r="O781" s="164"/>
    </row>
    <row r="782" spans="1:15" ht="14.5" x14ac:dyDescent="0.35">
      <c r="A782" s="164"/>
      <c r="B782" s="164"/>
      <c r="C782" s="164"/>
      <c r="D782" s="164"/>
      <c r="E782" s="164"/>
      <c r="F782" s="164"/>
      <c r="G782" s="164"/>
      <c r="H782" s="164"/>
      <c r="I782" s="164"/>
      <c r="J782" s="164"/>
      <c r="K782" s="164"/>
      <c r="L782" s="164"/>
      <c r="M782" s="164"/>
      <c r="N782" s="164"/>
      <c r="O782" s="164"/>
    </row>
    <row r="783" spans="1:15" ht="14.5" x14ac:dyDescent="0.35">
      <c r="A783" s="164"/>
      <c r="B783" s="164"/>
      <c r="C783" s="164"/>
      <c r="D783" s="164"/>
      <c r="E783" s="164"/>
      <c r="F783" s="164"/>
      <c r="G783" s="164"/>
      <c r="H783" s="164"/>
      <c r="I783" s="164"/>
      <c r="J783" s="164"/>
      <c r="K783" s="164"/>
      <c r="L783" s="164"/>
      <c r="M783" s="164"/>
      <c r="N783" s="164"/>
      <c r="O783" s="164"/>
    </row>
    <row r="784" spans="1:15" ht="14.5" x14ac:dyDescent="0.35">
      <c r="A784" s="164"/>
      <c r="B784" s="164"/>
      <c r="C784" s="164"/>
      <c r="D784" s="164"/>
      <c r="E784" s="164"/>
      <c r="F784" s="164"/>
      <c r="G784" s="164"/>
      <c r="H784" s="164"/>
      <c r="I784" s="164"/>
      <c r="J784" s="164"/>
      <c r="K784" s="164"/>
      <c r="L784" s="164"/>
      <c r="M784" s="164"/>
      <c r="N784" s="164"/>
      <c r="O784" s="164"/>
    </row>
    <row r="785" spans="1:15" ht="14.5" x14ac:dyDescent="0.35">
      <c r="A785" s="164"/>
      <c r="B785" s="164"/>
      <c r="C785" s="164"/>
      <c r="D785" s="164"/>
      <c r="E785" s="164"/>
      <c r="F785" s="164"/>
      <c r="G785" s="164"/>
      <c r="H785" s="164"/>
      <c r="I785" s="164"/>
      <c r="J785" s="164"/>
      <c r="K785" s="164"/>
      <c r="L785" s="164"/>
      <c r="M785" s="164"/>
      <c r="N785" s="164"/>
      <c r="O785" s="164"/>
    </row>
    <row r="786" spans="1:15" ht="14.5" x14ac:dyDescent="0.35">
      <c r="A786" s="164"/>
      <c r="B786" s="164"/>
      <c r="C786" s="164"/>
      <c r="D786" s="164"/>
      <c r="E786" s="164"/>
      <c r="F786" s="164"/>
      <c r="G786" s="164"/>
      <c r="H786" s="164"/>
      <c r="I786" s="164"/>
      <c r="J786" s="164"/>
      <c r="K786" s="164"/>
      <c r="L786" s="164"/>
      <c r="M786" s="164"/>
      <c r="N786" s="164"/>
      <c r="O786" s="164"/>
    </row>
    <row r="787" spans="1:15" ht="14.5" x14ac:dyDescent="0.35">
      <c r="A787" s="164"/>
      <c r="B787" s="164"/>
      <c r="C787" s="164"/>
      <c r="D787" s="164"/>
      <c r="E787" s="164"/>
      <c r="F787" s="164"/>
      <c r="G787" s="164"/>
      <c r="H787" s="164"/>
      <c r="I787" s="164"/>
      <c r="J787" s="164"/>
      <c r="K787" s="164"/>
      <c r="L787" s="164"/>
      <c r="M787" s="164"/>
      <c r="N787" s="164"/>
      <c r="O787" s="164"/>
    </row>
    <row r="788" spans="1:15" ht="14.5" x14ac:dyDescent="0.35">
      <c r="A788" s="164"/>
      <c r="B788" s="164"/>
      <c r="C788" s="164"/>
      <c r="D788" s="164"/>
      <c r="E788" s="164"/>
      <c r="F788" s="164"/>
      <c r="G788" s="164"/>
      <c r="H788" s="164"/>
      <c r="I788" s="164"/>
      <c r="J788" s="164"/>
      <c r="K788" s="164"/>
      <c r="L788" s="164"/>
      <c r="M788" s="164"/>
      <c r="N788" s="164"/>
      <c r="O788" s="164"/>
    </row>
    <row r="789" spans="1:15" ht="14.5" x14ac:dyDescent="0.35">
      <c r="A789" s="164"/>
      <c r="B789" s="164"/>
      <c r="C789" s="164"/>
      <c r="D789" s="164"/>
      <c r="E789" s="164"/>
      <c r="F789" s="164"/>
      <c r="G789" s="164"/>
      <c r="H789" s="164"/>
      <c r="I789" s="164"/>
      <c r="J789" s="164"/>
      <c r="K789" s="164"/>
      <c r="L789" s="164"/>
      <c r="M789" s="164"/>
      <c r="N789" s="164"/>
      <c r="O789" s="164"/>
    </row>
    <row r="790" spans="1:15" ht="14.5" x14ac:dyDescent="0.35">
      <c r="A790" s="164"/>
      <c r="B790" s="164"/>
      <c r="C790" s="164"/>
      <c r="D790" s="164"/>
      <c r="E790" s="164"/>
      <c r="F790" s="164"/>
      <c r="G790" s="164"/>
      <c r="H790" s="164"/>
      <c r="I790" s="164"/>
      <c r="J790" s="164"/>
      <c r="K790" s="164"/>
      <c r="L790" s="164"/>
      <c r="M790" s="164"/>
      <c r="N790" s="164"/>
      <c r="O790" s="164"/>
    </row>
    <row r="791" spans="1:15" ht="14.5" x14ac:dyDescent="0.35">
      <c r="A791" s="164"/>
      <c r="B791" s="164"/>
      <c r="C791" s="164"/>
      <c r="D791" s="164"/>
      <c r="E791" s="164"/>
      <c r="F791" s="164"/>
      <c r="G791" s="164"/>
      <c r="H791" s="164"/>
      <c r="I791" s="164"/>
      <c r="J791" s="164"/>
      <c r="K791" s="164"/>
      <c r="L791" s="164"/>
      <c r="M791" s="164"/>
      <c r="N791" s="164"/>
      <c r="O791" s="164"/>
    </row>
    <row r="792" spans="1:15" ht="14.5" x14ac:dyDescent="0.35">
      <c r="A792" s="164"/>
      <c r="B792" s="164"/>
      <c r="C792" s="164"/>
      <c r="D792" s="164"/>
      <c r="E792" s="164"/>
      <c r="F792" s="164"/>
      <c r="G792" s="164"/>
      <c r="H792" s="164"/>
      <c r="I792" s="164"/>
      <c r="J792" s="164"/>
      <c r="K792" s="164"/>
      <c r="L792" s="164"/>
      <c r="M792" s="164"/>
      <c r="N792" s="164"/>
      <c r="O792" s="164"/>
    </row>
    <row r="793" spans="1:15" ht="14.5" x14ac:dyDescent="0.35">
      <c r="A793" s="164"/>
      <c r="B793" s="164"/>
      <c r="C793" s="164"/>
      <c r="D793" s="164"/>
      <c r="E793" s="164"/>
      <c r="F793" s="164"/>
      <c r="G793" s="164"/>
      <c r="H793" s="164"/>
      <c r="I793" s="164"/>
      <c r="J793" s="164"/>
      <c r="K793" s="164"/>
      <c r="L793" s="164"/>
      <c r="M793" s="164"/>
      <c r="N793" s="164"/>
      <c r="O793" s="164"/>
    </row>
    <row r="794" spans="1:15" ht="14.5" x14ac:dyDescent="0.35">
      <c r="A794" s="164"/>
      <c r="B794" s="164"/>
      <c r="C794" s="164"/>
      <c r="D794" s="164"/>
      <c r="E794" s="164"/>
      <c r="F794" s="164"/>
      <c r="G794" s="164"/>
      <c r="H794" s="164"/>
      <c r="I794" s="164"/>
      <c r="J794" s="164"/>
      <c r="K794" s="164"/>
      <c r="L794" s="164"/>
      <c r="M794" s="164"/>
      <c r="N794" s="164"/>
      <c r="O794" s="164"/>
    </row>
    <row r="795" spans="1:15" ht="14.5" x14ac:dyDescent="0.35">
      <c r="A795" s="164"/>
      <c r="B795" s="164"/>
      <c r="C795" s="164"/>
      <c r="D795" s="164"/>
      <c r="E795" s="164"/>
      <c r="F795" s="164"/>
      <c r="G795" s="164"/>
      <c r="H795" s="164"/>
      <c r="I795" s="164"/>
      <c r="J795" s="164"/>
      <c r="K795" s="164"/>
      <c r="L795" s="164"/>
      <c r="M795" s="164"/>
      <c r="N795" s="164"/>
      <c r="O795" s="164"/>
    </row>
    <row r="796" spans="1:15" ht="14.5" x14ac:dyDescent="0.35">
      <c r="A796" s="164"/>
      <c r="B796" s="164"/>
      <c r="C796" s="164"/>
      <c r="D796" s="164"/>
      <c r="E796" s="164"/>
      <c r="F796" s="164"/>
      <c r="G796" s="164"/>
      <c r="H796" s="164"/>
      <c r="I796" s="164"/>
      <c r="J796" s="164"/>
      <c r="K796" s="164"/>
      <c r="L796" s="164"/>
      <c r="M796" s="164"/>
      <c r="N796" s="164"/>
      <c r="O796" s="164"/>
    </row>
    <row r="797" spans="1:15" ht="14.5" x14ac:dyDescent="0.35">
      <c r="A797" s="164"/>
      <c r="B797" s="164"/>
      <c r="C797" s="164"/>
      <c r="D797" s="164"/>
      <c r="E797" s="164"/>
      <c r="F797" s="164"/>
      <c r="G797" s="164"/>
      <c r="H797" s="164"/>
      <c r="I797" s="164"/>
      <c r="J797" s="164"/>
      <c r="K797" s="164"/>
      <c r="L797" s="164"/>
      <c r="M797" s="164"/>
      <c r="N797" s="164"/>
      <c r="O797" s="164"/>
    </row>
    <row r="798" spans="1:15" ht="14.5" x14ac:dyDescent="0.35">
      <c r="A798" s="164"/>
      <c r="B798" s="164"/>
      <c r="C798" s="164"/>
      <c r="D798" s="164"/>
      <c r="E798" s="164"/>
      <c r="F798" s="164"/>
      <c r="G798" s="164"/>
      <c r="H798" s="164"/>
      <c r="I798" s="164"/>
      <c r="J798" s="164"/>
      <c r="K798" s="164"/>
      <c r="L798" s="164"/>
      <c r="M798" s="164"/>
      <c r="N798" s="164"/>
      <c r="O798" s="164"/>
    </row>
    <row r="799" spans="1:15" ht="14.5" x14ac:dyDescent="0.35">
      <c r="A799" s="164"/>
      <c r="B799" s="164"/>
      <c r="C799" s="164"/>
      <c r="D799" s="164"/>
      <c r="E799" s="164"/>
      <c r="F799" s="164"/>
      <c r="G799" s="164"/>
      <c r="H799" s="164"/>
      <c r="I799" s="164"/>
      <c r="J799" s="164"/>
      <c r="K799" s="164"/>
      <c r="L799" s="164"/>
      <c r="M799" s="164"/>
      <c r="N799" s="164"/>
      <c r="O799" s="164"/>
    </row>
    <row r="800" spans="1:15" ht="14.5" x14ac:dyDescent="0.35">
      <c r="A800" s="164"/>
      <c r="B800" s="164"/>
      <c r="C800" s="164"/>
      <c r="D800" s="164"/>
      <c r="E800" s="164"/>
      <c r="F800" s="164"/>
      <c r="G800" s="164"/>
      <c r="H800" s="164"/>
      <c r="I800" s="164"/>
      <c r="J800" s="164"/>
      <c r="K800" s="164"/>
      <c r="L800" s="164"/>
      <c r="M800" s="164"/>
      <c r="N800" s="164"/>
      <c r="O800" s="164"/>
    </row>
    <row r="801" spans="1:15" ht="14.5" x14ac:dyDescent="0.35">
      <c r="A801" s="164"/>
      <c r="B801" s="164"/>
      <c r="C801" s="164"/>
      <c r="D801" s="164"/>
      <c r="E801" s="164"/>
      <c r="F801" s="164"/>
      <c r="G801" s="164"/>
      <c r="H801" s="164"/>
      <c r="I801" s="164"/>
      <c r="J801" s="164"/>
      <c r="K801" s="164"/>
      <c r="L801" s="164"/>
      <c r="M801" s="164"/>
      <c r="N801" s="164"/>
      <c r="O801" s="164"/>
    </row>
    <row r="802" spans="1:15" ht="14.5" x14ac:dyDescent="0.35">
      <c r="A802" s="164"/>
      <c r="B802" s="164"/>
      <c r="C802" s="164"/>
      <c r="D802" s="164"/>
      <c r="E802" s="164"/>
      <c r="F802" s="164"/>
      <c r="G802" s="164"/>
      <c r="H802" s="164"/>
      <c r="I802" s="164"/>
      <c r="J802" s="164"/>
      <c r="K802" s="164"/>
      <c r="L802" s="164"/>
      <c r="M802" s="164"/>
      <c r="N802" s="164"/>
      <c r="O802" s="164"/>
    </row>
    <row r="803" spans="1:15" ht="14.5" x14ac:dyDescent="0.35">
      <c r="A803" s="164"/>
      <c r="B803" s="164"/>
      <c r="C803" s="164"/>
      <c r="D803" s="164"/>
      <c r="E803" s="164"/>
      <c r="F803" s="164"/>
      <c r="G803" s="164"/>
      <c r="H803" s="164"/>
      <c r="I803" s="164"/>
      <c r="J803" s="164"/>
      <c r="K803" s="164"/>
      <c r="L803" s="164"/>
      <c r="M803" s="164"/>
      <c r="N803" s="164"/>
      <c r="O803" s="164"/>
    </row>
    <row r="804" spans="1:15" ht="14.5" x14ac:dyDescent="0.35">
      <c r="A804" s="164"/>
      <c r="B804" s="164"/>
      <c r="C804" s="164"/>
      <c r="D804" s="164"/>
      <c r="E804" s="164"/>
      <c r="F804" s="164"/>
      <c r="G804" s="164"/>
      <c r="H804" s="164"/>
      <c r="I804" s="164"/>
      <c r="J804" s="164"/>
      <c r="K804" s="164"/>
      <c r="L804" s="164"/>
      <c r="M804" s="164"/>
      <c r="N804" s="164"/>
      <c r="O804" s="164"/>
    </row>
    <row r="805" spans="1:15" ht="14.5" x14ac:dyDescent="0.35">
      <c r="A805" s="164"/>
      <c r="B805" s="164"/>
      <c r="C805" s="164"/>
      <c r="D805" s="164"/>
      <c r="E805" s="164"/>
      <c r="F805" s="164"/>
      <c r="G805" s="164"/>
      <c r="H805" s="164"/>
      <c r="I805" s="164"/>
      <c r="J805" s="164"/>
      <c r="K805" s="164"/>
      <c r="L805" s="164"/>
      <c r="M805" s="164"/>
      <c r="N805" s="164"/>
      <c r="O805" s="164"/>
    </row>
    <row r="806" spans="1:15" ht="14.5" x14ac:dyDescent="0.35">
      <c r="A806" s="164"/>
      <c r="B806" s="164"/>
      <c r="C806" s="164"/>
      <c r="D806" s="164"/>
      <c r="E806" s="164"/>
      <c r="F806" s="164"/>
      <c r="G806" s="164"/>
      <c r="H806" s="164"/>
      <c r="I806" s="164"/>
      <c r="J806" s="164"/>
      <c r="K806" s="164"/>
      <c r="L806" s="164"/>
      <c r="M806" s="164"/>
      <c r="N806" s="164"/>
      <c r="O806" s="164"/>
    </row>
    <row r="807" spans="1:15" ht="14.5" x14ac:dyDescent="0.35">
      <c r="A807" s="164"/>
      <c r="B807" s="164"/>
      <c r="C807" s="164"/>
      <c r="D807" s="164"/>
      <c r="E807" s="164"/>
      <c r="F807" s="164"/>
      <c r="G807" s="164"/>
      <c r="H807" s="164"/>
      <c r="I807" s="164"/>
      <c r="J807" s="164"/>
      <c r="K807" s="164"/>
      <c r="L807" s="164"/>
      <c r="M807" s="164"/>
      <c r="N807" s="164"/>
      <c r="O807" s="164"/>
    </row>
    <row r="808" spans="1:15" ht="14.5" x14ac:dyDescent="0.35">
      <c r="A808" s="164"/>
      <c r="B808" s="164"/>
      <c r="C808" s="164"/>
      <c r="D808" s="164"/>
      <c r="E808" s="164"/>
      <c r="F808" s="164"/>
      <c r="G808" s="164"/>
      <c r="H808" s="164"/>
      <c r="I808" s="164"/>
      <c r="J808" s="164"/>
      <c r="K808" s="164"/>
      <c r="L808" s="164"/>
      <c r="M808" s="164"/>
      <c r="N808" s="164"/>
      <c r="O808" s="164"/>
    </row>
    <row r="809" spans="1:15" ht="14.5" x14ac:dyDescent="0.35">
      <c r="A809" s="164"/>
      <c r="B809" s="164"/>
      <c r="C809" s="164"/>
      <c r="D809" s="164"/>
      <c r="E809" s="164"/>
      <c r="F809" s="164"/>
      <c r="G809" s="164"/>
      <c r="H809" s="164"/>
      <c r="I809" s="164"/>
      <c r="J809" s="164"/>
      <c r="K809" s="164"/>
      <c r="L809" s="164"/>
      <c r="M809" s="164"/>
      <c r="N809" s="164"/>
      <c r="O809" s="164"/>
    </row>
    <row r="810" spans="1:15" ht="14.5" x14ac:dyDescent="0.35">
      <c r="A810" s="164"/>
      <c r="B810" s="164"/>
      <c r="C810" s="164"/>
      <c r="D810" s="164"/>
      <c r="E810" s="164"/>
      <c r="F810" s="164"/>
      <c r="G810" s="164"/>
      <c r="H810" s="164"/>
      <c r="I810" s="164"/>
      <c r="J810" s="164"/>
      <c r="K810" s="164"/>
      <c r="L810" s="164"/>
      <c r="M810" s="164"/>
      <c r="N810" s="164"/>
      <c r="O810" s="164"/>
    </row>
    <row r="811" spans="1:15" ht="14.5" x14ac:dyDescent="0.35">
      <c r="A811" s="164"/>
      <c r="B811" s="164"/>
      <c r="C811" s="164"/>
      <c r="D811" s="164"/>
      <c r="E811" s="164"/>
      <c r="F811" s="164"/>
      <c r="G811" s="164"/>
      <c r="H811" s="164"/>
      <c r="I811" s="164"/>
      <c r="J811" s="164"/>
      <c r="K811" s="164"/>
      <c r="L811" s="164"/>
      <c r="M811" s="164"/>
      <c r="N811" s="164"/>
      <c r="O811" s="164"/>
    </row>
    <row r="812" spans="1:15" ht="14.5" x14ac:dyDescent="0.35">
      <c r="A812" s="164"/>
      <c r="B812" s="164"/>
      <c r="C812" s="164"/>
      <c r="D812" s="164"/>
      <c r="E812" s="164"/>
      <c r="F812" s="164"/>
      <c r="G812" s="164"/>
      <c r="H812" s="164"/>
      <c r="I812" s="164"/>
      <c r="J812" s="164"/>
      <c r="K812" s="164"/>
      <c r="L812" s="164"/>
      <c r="M812" s="164"/>
      <c r="N812" s="164"/>
      <c r="O812" s="164"/>
    </row>
    <row r="813" spans="1:15" ht="14.5" x14ac:dyDescent="0.35">
      <c r="A813" s="164"/>
      <c r="B813" s="164"/>
      <c r="C813" s="164"/>
      <c r="D813" s="164"/>
      <c r="E813" s="164"/>
      <c r="F813" s="164"/>
      <c r="G813" s="164"/>
      <c r="H813" s="164"/>
      <c r="I813" s="164"/>
      <c r="J813" s="164"/>
      <c r="K813" s="164"/>
      <c r="L813" s="164"/>
      <c r="M813" s="164"/>
      <c r="N813" s="164"/>
      <c r="O813" s="164"/>
    </row>
    <row r="814" spans="1:15" ht="14.5" x14ac:dyDescent="0.35">
      <c r="A814" s="164"/>
      <c r="B814" s="164"/>
      <c r="C814" s="164"/>
      <c r="D814" s="164"/>
      <c r="E814" s="164"/>
      <c r="F814" s="164"/>
      <c r="G814" s="164"/>
      <c r="H814" s="164"/>
      <c r="I814" s="164"/>
      <c r="J814" s="164"/>
      <c r="K814" s="164"/>
      <c r="L814" s="164"/>
      <c r="M814" s="164"/>
      <c r="N814" s="164"/>
      <c r="O814" s="164"/>
    </row>
    <row r="815" spans="1:15" ht="14.5" x14ac:dyDescent="0.35">
      <c r="A815" s="164"/>
      <c r="B815" s="164"/>
      <c r="C815" s="164"/>
      <c r="D815" s="164"/>
      <c r="E815" s="164"/>
      <c r="F815" s="164"/>
      <c r="G815" s="164"/>
      <c r="H815" s="164"/>
      <c r="I815" s="164"/>
      <c r="J815" s="164"/>
      <c r="K815" s="164"/>
      <c r="L815" s="164"/>
      <c r="M815" s="164"/>
      <c r="N815" s="164"/>
      <c r="O815" s="164"/>
    </row>
    <row r="816" spans="1:15" ht="14.5" x14ac:dyDescent="0.35">
      <c r="A816" s="164"/>
      <c r="B816" s="164"/>
      <c r="C816" s="164"/>
      <c r="D816" s="164"/>
      <c r="E816" s="164"/>
      <c r="F816" s="164"/>
      <c r="G816" s="164"/>
      <c r="H816" s="164"/>
      <c r="I816" s="164"/>
      <c r="J816" s="164"/>
      <c r="K816" s="164"/>
      <c r="L816" s="164"/>
      <c r="M816" s="164"/>
      <c r="N816" s="164"/>
      <c r="O816" s="164"/>
    </row>
    <row r="817" spans="1:15" ht="14.5" x14ac:dyDescent="0.35">
      <c r="A817" s="164"/>
      <c r="B817" s="164"/>
      <c r="C817" s="164"/>
      <c r="D817" s="164"/>
      <c r="E817" s="164"/>
      <c r="F817" s="164"/>
      <c r="G817" s="164"/>
      <c r="H817" s="164"/>
      <c r="I817" s="164"/>
      <c r="J817" s="164"/>
      <c r="K817" s="164"/>
      <c r="L817" s="164"/>
      <c r="M817" s="164"/>
      <c r="N817" s="164"/>
      <c r="O817" s="164"/>
    </row>
    <row r="818" spans="1:15" ht="14.5" x14ac:dyDescent="0.35">
      <c r="A818" s="164"/>
      <c r="B818" s="164"/>
      <c r="C818" s="164"/>
      <c r="D818" s="164"/>
      <c r="E818" s="164"/>
      <c r="F818" s="164"/>
      <c r="G818" s="164"/>
      <c r="H818" s="164"/>
      <c r="I818" s="164"/>
      <c r="J818" s="164"/>
      <c r="K818" s="164"/>
      <c r="L818" s="164"/>
      <c r="M818" s="164"/>
      <c r="N818" s="164"/>
      <c r="O818" s="164"/>
    </row>
    <row r="819" spans="1:15" ht="14.5" x14ac:dyDescent="0.35">
      <c r="A819" s="164"/>
      <c r="B819" s="164"/>
      <c r="C819" s="164"/>
      <c r="D819" s="164"/>
      <c r="E819" s="164"/>
      <c r="F819" s="164"/>
      <c r="G819" s="164"/>
      <c r="H819" s="164"/>
      <c r="I819" s="164"/>
      <c r="J819" s="164"/>
      <c r="K819" s="164"/>
      <c r="L819" s="164"/>
      <c r="M819" s="164"/>
      <c r="N819" s="164"/>
      <c r="O819" s="164"/>
    </row>
    <row r="820" spans="1:15" ht="14.5" x14ac:dyDescent="0.35">
      <c r="A820" s="164"/>
      <c r="B820" s="164"/>
      <c r="C820" s="164"/>
      <c r="D820" s="164"/>
      <c r="E820" s="164"/>
      <c r="F820" s="164"/>
      <c r="G820" s="164"/>
      <c r="H820" s="164"/>
      <c r="I820" s="164"/>
      <c r="J820" s="164"/>
      <c r="K820" s="164"/>
      <c r="L820" s="164"/>
      <c r="M820" s="164"/>
      <c r="N820" s="164"/>
      <c r="O820" s="164"/>
    </row>
    <row r="821" spans="1:15" ht="14.5" x14ac:dyDescent="0.35">
      <c r="A821" s="164"/>
      <c r="B821" s="164"/>
      <c r="C821" s="164"/>
      <c r="D821" s="164"/>
      <c r="E821" s="164"/>
      <c r="F821" s="164"/>
      <c r="G821" s="164"/>
      <c r="H821" s="164"/>
      <c r="I821" s="164"/>
      <c r="J821" s="164"/>
      <c r="K821" s="164"/>
      <c r="L821" s="164"/>
      <c r="M821" s="164"/>
      <c r="N821" s="164"/>
      <c r="O821" s="164"/>
    </row>
    <row r="822" spans="1:15" ht="14.5" x14ac:dyDescent="0.35">
      <c r="A822" s="164"/>
      <c r="B822" s="164"/>
      <c r="C822" s="164"/>
      <c r="D822" s="164"/>
      <c r="E822" s="164"/>
      <c r="F822" s="164"/>
      <c r="G822" s="164"/>
      <c r="H822" s="164"/>
      <c r="I822" s="164"/>
      <c r="J822" s="164"/>
      <c r="K822" s="164"/>
      <c r="L822" s="164"/>
      <c r="M822" s="164"/>
      <c r="N822" s="164"/>
      <c r="O822" s="164"/>
    </row>
    <row r="823" spans="1:15" ht="14.5" x14ac:dyDescent="0.35">
      <c r="A823" s="164"/>
      <c r="B823" s="164"/>
      <c r="C823" s="164"/>
      <c r="D823" s="164"/>
      <c r="E823" s="164"/>
      <c r="F823" s="164"/>
      <c r="G823" s="164"/>
      <c r="H823" s="164"/>
      <c r="I823" s="164"/>
      <c r="J823" s="164"/>
      <c r="K823" s="164"/>
      <c r="L823" s="164"/>
      <c r="M823" s="164"/>
      <c r="N823" s="164"/>
      <c r="O823" s="164"/>
    </row>
    <row r="824" spans="1:15" ht="14.5" x14ac:dyDescent="0.35">
      <c r="A824" s="164"/>
      <c r="B824" s="164"/>
      <c r="C824" s="164"/>
      <c r="D824" s="164"/>
      <c r="E824" s="164"/>
      <c r="F824" s="164"/>
      <c r="G824" s="164"/>
      <c r="H824" s="164"/>
      <c r="I824" s="164"/>
      <c r="J824" s="164"/>
      <c r="K824" s="164"/>
      <c r="L824" s="164"/>
      <c r="M824" s="164"/>
      <c r="N824" s="164"/>
      <c r="O824" s="164"/>
    </row>
    <row r="825" spans="1:15" ht="14.5" x14ac:dyDescent="0.35">
      <c r="A825" s="164"/>
      <c r="B825" s="164"/>
      <c r="C825" s="164"/>
      <c r="D825" s="164"/>
      <c r="E825" s="164"/>
      <c r="F825" s="164"/>
      <c r="G825" s="164"/>
      <c r="H825" s="164"/>
      <c r="I825" s="164"/>
      <c r="J825" s="164"/>
      <c r="K825" s="164"/>
      <c r="L825" s="164"/>
      <c r="M825" s="164"/>
      <c r="N825" s="164"/>
      <c r="O825" s="164"/>
    </row>
    <row r="826" spans="1:15" ht="14.5" x14ac:dyDescent="0.35">
      <c r="A826" s="164"/>
      <c r="B826" s="164"/>
      <c r="C826" s="164"/>
      <c r="D826" s="164"/>
      <c r="E826" s="164"/>
      <c r="F826" s="164"/>
      <c r="G826" s="164"/>
      <c r="H826" s="164"/>
      <c r="I826" s="164"/>
      <c r="J826" s="164"/>
      <c r="K826" s="164"/>
      <c r="L826" s="164"/>
      <c r="M826" s="164"/>
      <c r="N826" s="164"/>
      <c r="O826" s="164"/>
    </row>
    <row r="827" spans="1:15" ht="14.5" x14ac:dyDescent="0.35">
      <c r="A827" s="164"/>
      <c r="B827" s="164"/>
      <c r="C827" s="164"/>
      <c r="D827" s="164"/>
      <c r="E827" s="164"/>
      <c r="F827" s="164"/>
      <c r="G827" s="164"/>
      <c r="H827" s="164"/>
      <c r="I827" s="164"/>
      <c r="J827" s="164"/>
      <c r="K827" s="164"/>
      <c r="L827" s="164"/>
      <c r="M827" s="164"/>
      <c r="N827" s="164"/>
      <c r="O827" s="164"/>
    </row>
    <row r="828" spans="1:15" ht="14.5" x14ac:dyDescent="0.35">
      <c r="A828" s="164"/>
      <c r="B828" s="164"/>
      <c r="C828" s="164"/>
      <c r="D828" s="164"/>
      <c r="E828" s="164"/>
      <c r="F828" s="164"/>
      <c r="G828" s="164"/>
      <c r="H828" s="164"/>
      <c r="I828" s="164"/>
      <c r="J828" s="164"/>
      <c r="K828" s="164"/>
      <c r="L828" s="164"/>
      <c r="M828" s="164"/>
      <c r="N828" s="164"/>
      <c r="O828" s="164"/>
    </row>
    <row r="829" spans="1:15" ht="14.5" x14ac:dyDescent="0.35">
      <c r="A829" s="164"/>
      <c r="B829" s="164"/>
      <c r="C829" s="164"/>
      <c r="D829" s="164"/>
      <c r="E829" s="164"/>
      <c r="F829" s="164"/>
      <c r="G829" s="164"/>
      <c r="H829" s="164"/>
      <c r="I829" s="164"/>
      <c r="J829" s="164"/>
      <c r="K829" s="164"/>
      <c r="L829" s="164"/>
      <c r="M829" s="164"/>
      <c r="N829" s="164"/>
      <c r="O829" s="164"/>
    </row>
    <row r="830" spans="1:15" ht="14.5" x14ac:dyDescent="0.35">
      <c r="A830" s="164"/>
      <c r="B830" s="164"/>
      <c r="C830" s="164"/>
      <c r="D830" s="164"/>
      <c r="E830" s="164"/>
      <c r="F830" s="164"/>
      <c r="G830" s="164"/>
      <c r="H830" s="164"/>
      <c r="I830" s="164"/>
      <c r="J830" s="164"/>
      <c r="K830" s="164"/>
      <c r="L830" s="164"/>
      <c r="M830" s="164"/>
      <c r="N830" s="164"/>
      <c r="O830" s="164"/>
    </row>
    <row r="831" spans="1:15" ht="14.5" x14ac:dyDescent="0.35">
      <c r="A831" s="164"/>
      <c r="B831" s="164"/>
      <c r="C831" s="164"/>
      <c r="D831" s="164"/>
      <c r="E831" s="164"/>
      <c r="F831" s="164"/>
      <c r="G831" s="164"/>
      <c r="H831" s="164"/>
      <c r="I831" s="164"/>
      <c r="J831" s="164"/>
      <c r="K831" s="164"/>
      <c r="L831" s="164"/>
      <c r="M831" s="164"/>
      <c r="N831" s="164"/>
      <c r="O831" s="164"/>
    </row>
    <row r="832" spans="1:15" ht="14.5" x14ac:dyDescent="0.35">
      <c r="A832" s="164"/>
      <c r="B832" s="164"/>
      <c r="C832" s="164"/>
      <c r="D832" s="164"/>
      <c r="E832" s="164"/>
      <c r="F832" s="164"/>
      <c r="G832" s="164"/>
      <c r="H832" s="164"/>
      <c r="I832" s="164"/>
      <c r="J832" s="164"/>
      <c r="K832" s="164"/>
      <c r="L832" s="164"/>
      <c r="M832" s="164"/>
      <c r="N832" s="164"/>
      <c r="O832" s="164"/>
    </row>
    <row r="833" spans="1:15" ht="14.5" x14ac:dyDescent="0.35">
      <c r="A833" s="164"/>
      <c r="B833" s="164"/>
      <c r="C833" s="164"/>
      <c r="D833" s="164"/>
      <c r="E833" s="164"/>
      <c r="F833" s="164"/>
      <c r="G833" s="164"/>
      <c r="H833" s="164"/>
      <c r="I833" s="164"/>
      <c r="J833" s="164"/>
      <c r="K833" s="164"/>
      <c r="L833" s="164"/>
      <c r="M833" s="164"/>
      <c r="N833" s="164"/>
      <c r="O833" s="164"/>
    </row>
    <row r="834" spans="1:15" ht="14.5" x14ac:dyDescent="0.35">
      <c r="A834" s="164"/>
      <c r="B834" s="164"/>
      <c r="C834" s="164"/>
      <c r="D834" s="164"/>
      <c r="E834" s="164"/>
      <c r="F834" s="164"/>
      <c r="G834" s="164"/>
      <c r="H834" s="164"/>
      <c r="I834" s="164"/>
      <c r="J834" s="164"/>
      <c r="K834" s="164"/>
      <c r="L834" s="164"/>
      <c r="M834" s="164"/>
      <c r="N834" s="164"/>
      <c r="O834" s="164"/>
    </row>
    <row r="835" spans="1:15" ht="14.5" x14ac:dyDescent="0.35">
      <c r="A835" s="164"/>
      <c r="B835" s="164"/>
      <c r="C835" s="164"/>
      <c r="D835" s="164"/>
      <c r="E835" s="164"/>
      <c r="F835" s="164"/>
      <c r="G835" s="164"/>
      <c r="H835" s="164"/>
      <c r="I835" s="164"/>
      <c r="J835" s="164"/>
      <c r="K835" s="164"/>
      <c r="L835" s="164"/>
      <c r="M835" s="164"/>
      <c r="N835" s="164"/>
      <c r="O835" s="164"/>
    </row>
    <row r="836" spans="1:15" ht="14.5" x14ac:dyDescent="0.35">
      <c r="A836" s="164"/>
      <c r="B836" s="164"/>
      <c r="C836" s="164"/>
      <c r="D836" s="164"/>
      <c r="E836" s="164"/>
      <c r="F836" s="164"/>
      <c r="G836" s="164"/>
      <c r="H836" s="164"/>
      <c r="I836" s="164"/>
      <c r="J836" s="164"/>
      <c r="K836" s="164"/>
      <c r="L836" s="164"/>
      <c r="M836" s="164"/>
      <c r="N836" s="164"/>
      <c r="O836" s="164"/>
    </row>
    <row r="837" spans="1:15" ht="14.5" x14ac:dyDescent="0.35">
      <c r="A837" s="164"/>
      <c r="B837" s="164"/>
      <c r="C837" s="164"/>
      <c r="D837" s="164"/>
      <c r="E837" s="164"/>
      <c r="F837" s="164"/>
      <c r="G837" s="164"/>
      <c r="H837" s="164"/>
      <c r="I837" s="164"/>
      <c r="J837" s="164"/>
      <c r="K837" s="164"/>
      <c r="L837" s="164"/>
      <c r="M837" s="164"/>
      <c r="N837" s="164"/>
      <c r="O837" s="164"/>
    </row>
    <row r="838" spans="1:15" ht="14.5" x14ac:dyDescent="0.35">
      <c r="A838" s="164"/>
      <c r="B838" s="164"/>
      <c r="C838" s="164"/>
      <c r="D838" s="164"/>
      <c r="E838" s="164"/>
      <c r="F838" s="164"/>
      <c r="G838" s="164"/>
      <c r="H838" s="164"/>
      <c r="I838" s="164"/>
      <c r="J838" s="164"/>
      <c r="K838" s="164"/>
      <c r="L838" s="164"/>
      <c r="M838" s="164"/>
      <c r="N838" s="164"/>
      <c r="O838" s="164"/>
    </row>
    <row r="839" spans="1:15" ht="14.5" x14ac:dyDescent="0.35">
      <c r="A839" s="164"/>
      <c r="B839" s="164"/>
      <c r="C839" s="164"/>
      <c r="D839" s="164"/>
      <c r="E839" s="164"/>
      <c r="F839" s="164"/>
      <c r="G839" s="164"/>
      <c r="H839" s="164"/>
      <c r="I839" s="164"/>
      <c r="J839" s="164"/>
      <c r="K839" s="164"/>
      <c r="L839" s="164"/>
      <c r="M839" s="164"/>
      <c r="N839" s="164"/>
      <c r="O839" s="164"/>
    </row>
    <row r="840" spans="1:15" ht="14.5" x14ac:dyDescent="0.35">
      <c r="A840" s="164"/>
      <c r="B840" s="164"/>
      <c r="C840" s="164"/>
      <c r="D840" s="164"/>
      <c r="E840" s="164"/>
      <c r="F840" s="164"/>
      <c r="G840" s="164"/>
      <c r="H840" s="164"/>
      <c r="I840" s="164"/>
      <c r="J840" s="164"/>
      <c r="K840" s="164"/>
      <c r="L840" s="164"/>
      <c r="M840" s="164"/>
      <c r="N840" s="164"/>
      <c r="O840" s="164"/>
    </row>
    <row r="841" spans="1:15" ht="14.5" x14ac:dyDescent="0.35">
      <c r="A841" s="164"/>
      <c r="B841" s="164"/>
      <c r="C841" s="164"/>
      <c r="D841" s="164"/>
      <c r="E841" s="164"/>
      <c r="F841" s="164"/>
      <c r="G841" s="164"/>
      <c r="H841" s="164"/>
      <c r="I841" s="164"/>
      <c r="J841" s="164"/>
      <c r="K841" s="164"/>
      <c r="L841" s="164"/>
      <c r="M841" s="164"/>
      <c r="N841" s="164"/>
      <c r="O841" s="164"/>
    </row>
    <row r="842" spans="1:15" ht="14.5" x14ac:dyDescent="0.35">
      <c r="A842" s="164"/>
      <c r="B842" s="164"/>
      <c r="C842" s="164"/>
      <c r="D842" s="164"/>
      <c r="E842" s="164"/>
      <c r="F842" s="164"/>
      <c r="G842" s="164"/>
      <c r="H842" s="164"/>
      <c r="I842" s="164"/>
      <c r="J842" s="164"/>
      <c r="K842" s="164"/>
      <c r="L842" s="164"/>
      <c r="M842" s="164"/>
      <c r="N842" s="164"/>
      <c r="O842" s="164"/>
    </row>
    <row r="843" spans="1:15" ht="14.5" x14ac:dyDescent="0.35">
      <c r="A843" s="164"/>
      <c r="B843" s="164"/>
      <c r="C843" s="164"/>
      <c r="D843" s="164"/>
      <c r="E843" s="164"/>
      <c r="F843" s="164"/>
      <c r="G843" s="164"/>
      <c r="H843" s="164"/>
      <c r="I843" s="164"/>
      <c r="J843" s="164"/>
      <c r="K843" s="164"/>
      <c r="L843" s="164"/>
      <c r="M843" s="164"/>
      <c r="N843" s="164"/>
      <c r="O843" s="164"/>
    </row>
    <row r="844" spans="1:15" ht="14.5" x14ac:dyDescent="0.35">
      <c r="A844" s="164"/>
      <c r="B844" s="164"/>
      <c r="C844" s="164"/>
      <c r="D844" s="164"/>
      <c r="E844" s="164"/>
      <c r="F844" s="164"/>
      <c r="G844" s="164"/>
      <c r="H844" s="164"/>
      <c r="I844" s="164"/>
      <c r="J844" s="164"/>
      <c r="K844" s="164"/>
      <c r="L844" s="164"/>
      <c r="M844" s="164"/>
      <c r="N844" s="164"/>
      <c r="O844" s="164"/>
    </row>
    <row r="845" spans="1:15" ht="14.5" x14ac:dyDescent="0.35">
      <c r="A845" s="164"/>
      <c r="B845" s="164"/>
      <c r="C845" s="164"/>
      <c r="D845" s="164"/>
      <c r="E845" s="164"/>
      <c r="F845" s="164"/>
      <c r="G845" s="164"/>
      <c r="H845" s="164"/>
      <c r="I845" s="164"/>
      <c r="J845" s="164"/>
      <c r="K845" s="164"/>
      <c r="L845" s="164"/>
      <c r="M845" s="164"/>
      <c r="N845" s="164"/>
      <c r="O845" s="164"/>
    </row>
    <row r="846" spans="1:15" ht="14.5" x14ac:dyDescent="0.35">
      <c r="A846" s="164"/>
      <c r="B846" s="164"/>
      <c r="C846" s="164"/>
      <c r="D846" s="164"/>
      <c r="E846" s="164"/>
      <c r="F846" s="164"/>
      <c r="G846" s="164"/>
      <c r="H846" s="164"/>
      <c r="I846" s="164"/>
      <c r="J846" s="164"/>
      <c r="K846" s="164"/>
      <c r="L846" s="164"/>
      <c r="M846" s="164"/>
      <c r="N846" s="164"/>
      <c r="O846" s="164"/>
    </row>
    <row r="847" spans="1:15" ht="14.5" x14ac:dyDescent="0.35">
      <c r="A847" s="164"/>
      <c r="B847" s="164"/>
      <c r="C847" s="164"/>
      <c r="D847" s="164"/>
      <c r="E847" s="164"/>
      <c r="F847" s="164"/>
      <c r="G847" s="164"/>
      <c r="H847" s="164"/>
      <c r="I847" s="164"/>
      <c r="J847" s="164"/>
      <c r="K847" s="164"/>
      <c r="L847" s="164"/>
      <c r="M847" s="164"/>
      <c r="N847" s="164"/>
      <c r="O847" s="164"/>
    </row>
    <row r="848" spans="1:15" ht="14.5" x14ac:dyDescent="0.35">
      <c r="A848" s="164"/>
      <c r="B848" s="164"/>
      <c r="C848" s="164"/>
      <c r="D848" s="164"/>
      <c r="E848" s="164"/>
      <c r="F848" s="164"/>
      <c r="G848" s="164"/>
      <c r="H848" s="164"/>
      <c r="I848" s="164"/>
      <c r="J848" s="164"/>
      <c r="K848" s="164"/>
      <c r="L848" s="164"/>
      <c r="M848" s="164"/>
      <c r="N848" s="164"/>
      <c r="O848" s="164"/>
    </row>
    <row r="849" spans="1:15" ht="14.5" x14ac:dyDescent="0.35">
      <c r="A849" s="164"/>
      <c r="B849" s="164"/>
      <c r="C849" s="164"/>
      <c r="D849" s="164"/>
      <c r="E849" s="164"/>
      <c r="F849" s="164"/>
      <c r="G849" s="164"/>
      <c r="H849" s="164"/>
      <c r="I849" s="164"/>
      <c r="J849" s="164"/>
      <c r="K849" s="164"/>
      <c r="L849" s="164"/>
      <c r="M849" s="164"/>
      <c r="N849" s="164"/>
      <c r="O849" s="164"/>
    </row>
    <row r="850" spans="1:15" ht="14.5" x14ac:dyDescent="0.35">
      <c r="A850" s="164"/>
      <c r="B850" s="164"/>
      <c r="C850" s="164"/>
      <c r="D850" s="164"/>
      <c r="E850" s="164"/>
      <c r="F850" s="164"/>
      <c r="G850" s="164"/>
      <c r="H850" s="164"/>
      <c r="I850" s="164"/>
      <c r="J850" s="164"/>
      <c r="K850" s="164"/>
      <c r="L850" s="164"/>
      <c r="M850" s="164"/>
      <c r="N850" s="164"/>
      <c r="O850" s="164"/>
    </row>
    <row r="851" spans="1:15" ht="14.5" x14ac:dyDescent="0.35">
      <c r="A851" s="164"/>
      <c r="B851" s="164"/>
      <c r="C851" s="164"/>
      <c r="D851" s="164"/>
      <c r="E851" s="164"/>
      <c r="F851" s="164"/>
      <c r="G851" s="164"/>
      <c r="H851" s="164"/>
      <c r="I851" s="164"/>
      <c r="J851" s="164"/>
      <c r="K851" s="164"/>
      <c r="L851" s="164"/>
      <c r="M851" s="164"/>
      <c r="N851" s="164"/>
      <c r="O851" s="164"/>
    </row>
    <row r="852" spans="1:15" ht="14.5" x14ac:dyDescent="0.35">
      <c r="A852" s="164"/>
      <c r="B852" s="164"/>
      <c r="C852" s="164"/>
      <c r="D852" s="164"/>
      <c r="E852" s="164"/>
      <c r="F852" s="164"/>
      <c r="G852" s="164"/>
      <c r="H852" s="164"/>
      <c r="I852" s="164"/>
      <c r="J852" s="164"/>
      <c r="K852" s="164"/>
      <c r="L852" s="164"/>
      <c r="M852" s="164"/>
      <c r="N852" s="164"/>
      <c r="O852" s="164"/>
    </row>
    <row r="853" spans="1:15" ht="14.5" x14ac:dyDescent="0.35">
      <c r="A853" s="164"/>
      <c r="B853" s="164"/>
      <c r="C853" s="164"/>
      <c r="D853" s="164"/>
      <c r="E853" s="164"/>
      <c r="F853" s="164"/>
      <c r="G853" s="164"/>
      <c r="H853" s="164"/>
      <c r="I853" s="164"/>
      <c r="J853" s="164"/>
      <c r="K853" s="164"/>
      <c r="L853" s="164"/>
      <c r="M853" s="164"/>
      <c r="N853" s="164"/>
      <c r="O853" s="164"/>
    </row>
    <row r="854" spans="1:15" ht="14.5" x14ac:dyDescent="0.35">
      <c r="A854" s="164"/>
      <c r="B854" s="164"/>
      <c r="C854" s="164"/>
      <c r="D854" s="164"/>
      <c r="E854" s="164"/>
      <c r="F854" s="164"/>
      <c r="G854" s="164"/>
      <c r="H854" s="164"/>
      <c r="I854" s="164"/>
      <c r="J854" s="164"/>
      <c r="K854" s="164"/>
      <c r="L854" s="164"/>
      <c r="M854" s="164"/>
      <c r="N854" s="164"/>
      <c r="O854" s="164"/>
    </row>
    <row r="855" spans="1:15" ht="14.5" x14ac:dyDescent="0.35">
      <c r="A855" s="164"/>
      <c r="B855" s="164"/>
      <c r="C855" s="164"/>
      <c r="D855" s="164"/>
      <c r="E855" s="164"/>
      <c r="F855" s="164"/>
      <c r="G855" s="164"/>
      <c r="H855" s="164"/>
      <c r="I855" s="164"/>
      <c r="J855" s="164"/>
      <c r="K855" s="164"/>
      <c r="L855" s="164"/>
      <c r="M855" s="164"/>
      <c r="N855" s="164"/>
      <c r="O855" s="164"/>
    </row>
    <row r="856" spans="1:15" ht="14.5" x14ac:dyDescent="0.35">
      <c r="A856" s="164"/>
      <c r="B856" s="164"/>
      <c r="C856" s="164"/>
      <c r="D856" s="164"/>
      <c r="E856" s="164"/>
      <c r="F856" s="164"/>
      <c r="G856" s="164"/>
      <c r="H856" s="164"/>
      <c r="I856" s="164"/>
      <c r="J856" s="164"/>
      <c r="K856" s="164"/>
      <c r="L856" s="164"/>
      <c r="M856" s="164"/>
      <c r="N856" s="164"/>
      <c r="O856" s="164"/>
    </row>
    <row r="857" spans="1:15" ht="14.5" x14ac:dyDescent="0.35">
      <c r="A857" s="164"/>
      <c r="B857" s="164"/>
      <c r="C857" s="164"/>
      <c r="D857" s="164"/>
      <c r="E857" s="164"/>
      <c r="F857" s="164"/>
      <c r="G857" s="164"/>
      <c r="H857" s="164"/>
      <c r="I857" s="164"/>
      <c r="J857" s="164"/>
      <c r="K857" s="164"/>
      <c r="L857" s="164"/>
      <c r="M857" s="164"/>
      <c r="N857" s="164"/>
      <c r="O857" s="164"/>
    </row>
    <row r="858" spans="1:15" ht="14.5" x14ac:dyDescent="0.35">
      <c r="A858" s="164"/>
      <c r="B858" s="164"/>
      <c r="C858" s="164"/>
      <c r="D858" s="164"/>
      <c r="E858" s="164"/>
      <c r="F858" s="164"/>
      <c r="G858" s="164"/>
      <c r="H858" s="164"/>
      <c r="I858" s="164"/>
      <c r="J858" s="164"/>
      <c r="K858" s="164"/>
      <c r="L858" s="164"/>
      <c r="M858" s="164"/>
      <c r="N858" s="164"/>
      <c r="O858" s="164"/>
    </row>
    <row r="859" spans="1:15" ht="14.5" x14ac:dyDescent="0.35">
      <c r="A859" s="164"/>
      <c r="B859" s="164"/>
      <c r="C859" s="164"/>
      <c r="D859" s="164"/>
      <c r="E859" s="164"/>
      <c r="F859" s="164"/>
      <c r="G859" s="164"/>
      <c r="H859" s="164"/>
      <c r="I859" s="164"/>
      <c r="J859" s="164"/>
      <c r="K859" s="164"/>
      <c r="L859" s="164"/>
      <c r="M859" s="164"/>
      <c r="N859" s="164"/>
      <c r="O859" s="164"/>
    </row>
    <row r="860" spans="1:15" ht="14.5" x14ac:dyDescent="0.35">
      <c r="A860" s="164"/>
      <c r="B860" s="164"/>
      <c r="C860" s="164"/>
      <c r="D860" s="164"/>
      <c r="E860" s="164"/>
      <c r="F860" s="164"/>
      <c r="G860" s="164"/>
      <c r="H860" s="164"/>
      <c r="I860" s="164"/>
      <c r="J860" s="164"/>
      <c r="K860" s="164"/>
      <c r="L860" s="164"/>
      <c r="M860" s="164"/>
      <c r="N860" s="164"/>
      <c r="O860" s="164"/>
    </row>
    <row r="861" spans="1:15" ht="14.5" x14ac:dyDescent="0.35">
      <c r="A861" s="164"/>
      <c r="B861" s="164"/>
      <c r="C861" s="164"/>
      <c r="D861" s="164"/>
      <c r="E861" s="164"/>
      <c r="F861" s="164"/>
      <c r="G861" s="164"/>
      <c r="H861" s="164"/>
      <c r="I861" s="164"/>
      <c r="J861" s="164"/>
      <c r="K861" s="164"/>
      <c r="L861" s="164"/>
      <c r="M861" s="164"/>
      <c r="N861" s="164"/>
      <c r="O861" s="164"/>
    </row>
    <row r="862" spans="1:15" ht="14.5" x14ac:dyDescent="0.35">
      <c r="A862" s="164"/>
      <c r="B862" s="164"/>
      <c r="C862" s="164"/>
      <c r="D862" s="164"/>
      <c r="E862" s="164"/>
      <c r="F862" s="164"/>
      <c r="G862" s="164"/>
      <c r="H862" s="164"/>
      <c r="I862" s="164"/>
      <c r="J862" s="164"/>
      <c r="K862" s="164"/>
      <c r="L862" s="164"/>
      <c r="M862" s="164"/>
      <c r="N862" s="164"/>
      <c r="O862" s="164"/>
    </row>
    <row r="863" spans="1:15" ht="14.5" x14ac:dyDescent="0.35">
      <c r="A863" s="164"/>
      <c r="B863" s="164"/>
      <c r="C863" s="164"/>
      <c r="D863" s="164"/>
      <c r="E863" s="164"/>
      <c r="F863" s="164"/>
      <c r="G863" s="164"/>
      <c r="H863" s="164"/>
      <c r="I863" s="164"/>
      <c r="J863" s="164"/>
      <c r="K863" s="164"/>
      <c r="L863" s="164"/>
      <c r="M863" s="164"/>
      <c r="N863" s="164"/>
      <c r="O863" s="164"/>
    </row>
    <row r="864" spans="1:15" ht="14.5" x14ac:dyDescent="0.35">
      <c r="A864" s="164"/>
      <c r="B864" s="164"/>
      <c r="C864" s="164"/>
      <c r="D864" s="164"/>
      <c r="E864" s="164"/>
      <c r="F864" s="164"/>
      <c r="G864" s="164"/>
      <c r="H864" s="164"/>
      <c r="I864" s="164"/>
      <c r="J864" s="164"/>
      <c r="K864" s="164"/>
      <c r="L864" s="164"/>
      <c r="M864" s="164"/>
      <c r="N864" s="164"/>
      <c r="O864" s="164"/>
    </row>
    <row r="865" spans="1:15" ht="14.5" x14ac:dyDescent="0.35">
      <c r="A865" s="164"/>
      <c r="B865" s="164"/>
      <c r="C865" s="164"/>
      <c r="D865" s="164"/>
      <c r="E865" s="164"/>
      <c r="F865" s="164"/>
      <c r="G865" s="164"/>
      <c r="H865" s="164"/>
      <c r="I865" s="164"/>
      <c r="J865" s="164"/>
      <c r="K865" s="164"/>
      <c r="L865" s="164"/>
      <c r="M865" s="164"/>
      <c r="N865" s="164"/>
      <c r="O865" s="164"/>
    </row>
    <row r="866" spans="1:15" ht="14.5" x14ac:dyDescent="0.35">
      <c r="A866" s="164"/>
      <c r="B866" s="164"/>
      <c r="C866" s="164"/>
      <c r="D866" s="164"/>
      <c r="E866" s="164"/>
      <c r="F866" s="164"/>
      <c r="G866" s="164"/>
      <c r="H866" s="164"/>
      <c r="I866" s="164"/>
      <c r="J866" s="164"/>
      <c r="K866" s="164"/>
      <c r="L866" s="164"/>
      <c r="M866" s="164"/>
      <c r="N866" s="164"/>
      <c r="O866" s="164"/>
    </row>
    <row r="867" spans="1:15" ht="14.5" x14ac:dyDescent="0.35">
      <c r="A867" s="164"/>
      <c r="B867" s="164"/>
      <c r="C867" s="164"/>
      <c r="D867" s="164"/>
      <c r="E867" s="164"/>
      <c r="F867" s="164"/>
      <c r="G867" s="164"/>
      <c r="H867" s="164"/>
      <c r="I867" s="164"/>
      <c r="J867" s="164"/>
      <c r="K867" s="164"/>
      <c r="L867" s="164"/>
      <c r="M867" s="164"/>
      <c r="N867" s="164"/>
      <c r="O867" s="164"/>
    </row>
    <row r="868" spans="1:15" ht="14.5" x14ac:dyDescent="0.35">
      <c r="A868" s="164"/>
      <c r="B868" s="164"/>
      <c r="C868" s="164"/>
      <c r="D868" s="164"/>
      <c r="E868" s="164"/>
      <c r="F868" s="164"/>
      <c r="G868" s="164"/>
      <c r="H868" s="164"/>
      <c r="I868" s="164"/>
      <c r="J868" s="164"/>
      <c r="K868" s="164"/>
      <c r="L868" s="164"/>
      <c r="M868" s="164"/>
      <c r="N868" s="164"/>
      <c r="O868" s="164"/>
    </row>
    <row r="869" spans="1:15" ht="14.5" x14ac:dyDescent="0.35">
      <c r="A869" s="164"/>
      <c r="B869" s="164"/>
      <c r="C869" s="164"/>
      <c r="D869" s="164"/>
      <c r="E869" s="164"/>
      <c r="F869" s="164"/>
      <c r="G869" s="164"/>
      <c r="H869" s="164"/>
      <c r="I869" s="164"/>
      <c r="J869" s="164"/>
      <c r="K869" s="164"/>
      <c r="L869" s="164"/>
      <c r="M869" s="164"/>
      <c r="N869" s="164"/>
      <c r="O869" s="164"/>
    </row>
    <row r="870" spans="1:15" ht="14.5" x14ac:dyDescent="0.35">
      <c r="A870" s="164"/>
      <c r="B870" s="164"/>
      <c r="C870" s="164"/>
      <c r="D870" s="164"/>
      <c r="E870" s="164"/>
      <c r="F870" s="164"/>
      <c r="G870" s="164"/>
      <c r="H870" s="164"/>
      <c r="I870" s="164"/>
      <c r="J870" s="164"/>
      <c r="K870" s="164"/>
      <c r="L870" s="164"/>
      <c r="M870" s="164"/>
      <c r="N870" s="164"/>
      <c r="O870" s="164"/>
    </row>
    <row r="871" spans="1:15" ht="14.5" x14ac:dyDescent="0.35">
      <c r="A871" s="164"/>
      <c r="B871" s="164"/>
      <c r="C871" s="164"/>
      <c r="D871" s="164"/>
      <c r="E871" s="164"/>
      <c r="F871" s="164"/>
      <c r="G871" s="164"/>
      <c r="H871" s="164"/>
      <c r="I871" s="164"/>
      <c r="J871" s="164"/>
      <c r="K871" s="164"/>
      <c r="L871" s="164"/>
      <c r="M871" s="164"/>
      <c r="N871" s="164"/>
      <c r="O871" s="164"/>
    </row>
    <row r="872" spans="1:15" ht="14.5" x14ac:dyDescent="0.35">
      <c r="A872" s="164"/>
      <c r="B872" s="164"/>
      <c r="C872" s="164"/>
      <c r="D872" s="164"/>
      <c r="E872" s="164"/>
      <c r="F872" s="164"/>
      <c r="G872" s="164"/>
      <c r="H872" s="164"/>
      <c r="I872" s="164"/>
      <c r="J872" s="164"/>
      <c r="K872" s="164"/>
      <c r="L872" s="164"/>
      <c r="M872" s="164"/>
      <c r="N872" s="164"/>
      <c r="O872" s="164"/>
    </row>
    <row r="873" spans="1:15" ht="14.5" x14ac:dyDescent="0.35">
      <c r="A873" s="164"/>
      <c r="B873" s="164"/>
      <c r="C873" s="164"/>
      <c r="D873" s="164"/>
      <c r="E873" s="164"/>
      <c r="F873" s="164"/>
      <c r="G873" s="164"/>
      <c r="H873" s="164"/>
      <c r="I873" s="164"/>
      <c r="J873" s="164"/>
      <c r="K873" s="164"/>
      <c r="L873" s="164"/>
      <c r="M873" s="164"/>
      <c r="N873" s="164"/>
      <c r="O873" s="164"/>
    </row>
    <row r="874" spans="1:15" ht="14.5" x14ac:dyDescent="0.35">
      <c r="A874" s="164"/>
      <c r="B874" s="164"/>
      <c r="C874" s="164"/>
      <c r="D874" s="164"/>
      <c r="E874" s="164"/>
      <c r="F874" s="164"/>
      <c r="G874" s="164"/>
      <c r="H874" s="164"/>
      <c r="I874" s="164"/>
      <c r="J874" s="164"/>
      <c r="K874" s="164"/>
      <c r="L874" s="164"/>
      <c r="M874" s="164"/>
      <c r="N874" s="164"/>
      <c r="O874" s="164"/>
    </row>
    <row r="875" spans="1:15" ht="14.5" x14ac:dyDescent="0.35">
      <c r="A875" s="164"/>
      <c r="B875" s="164"/>
      <c r="C875" s="164"/>
      <c r="D875" s="164"/>
      <c r="E875" s="164"/>
      <c r="F875" s="164"/>
      <c r="G875" s="164"/>
      <c r="H875" s="164"/>
      <c r="I875" s="164"/>
      <c r="J875" s="164"/>
      <c r="K875" s="164"/>
      <c r="L875" s="164"/>
      <c r="M875" s="164"/>
      <c r="N875" s="164"/>
      <c r="O875" s="164"/>
    </row>
    <row r="876" spans="1:15" ht="14.5" x14ac:dyDescent="0.35">
      <c r="A876" s="164"/>
      <c r="B876" s="164"/>
      <c r="C876" s="164"/>
      <c r="D876" s="164"/>
      <c r="E876" s="164"/>
      <c r="F876" s="164"/>
      <c r="G876" s="164"/>
      <c r="H876" s="164"/>
      <c r="I876" s="164"/>
      <c r="J876" s="164"/>
      <c r="K876" s="164"/>
      <c r="L876" s="164"/>
      <c r="M876" s="164"/>
      <c r="N876" s="164"/>
      <c r="O876" s="164"/>
    </row>
    <row r="877" spans="1:15" ht="14.5" x14ac:dyDescent="0.35">
      <c r="A877" s="164"/>
      <c r="B877" s="164"/>
      <c r="C877" s="164"/>
      <c r="D877" s="164"/>
      <c r="E877" s="164"/>
      <c r="F877" s="164"/>
      <c r="G877" s="164"/>
      <c r="H877" s="164"/>
      <c r="I877" s="164"/>
      <c r="J877" s="164"/>
      <c r="K877" s="164"/>
      <c r="L877" s="164"/>
      <c r="M877" s="164"/>
      <c r="N877" s="164"/>
      <c r="O877" s="164"/>
    </row>
    <row r="878" spans="1:15" ht="14.5" x14ac:dyDescent="0.35">
      <c r="A878" s="164"/>
      <c r="B878" s="164"/>
      <c r="C878" s="164"/>
      <c r="D878" s="164"/>
      <c r="E878" s="164"/>
      <c r="F878" s="164"/>
      <c r="G878" s="164"/>
      <c r="H878" s="164"/>
      <c r="I878" s="164"/>
      <c r="J878" s="164"/>
      <c r="K878" s="164"/>
      <c r="L878" s="164"/>
      <c r="M878" s="164"/>
      <c r="N878" s="164"/>
      <c r="O878" s="164"/>
    </row>
    <row r="879" spans="1:15" ht="14.5" x14ac:dyDescent="0.35">
      <c r="A879" s="164"/>
      <c r="B879" s="164"/>
      <c r="C879" s="164"/>
      <c r="D879" s="164"/>
      <c r="E879" s="164"/>
      <c r="F879" s="164"/>
      <c r="G879" s="164"/>
      <c r="H879" s="164"/>
      <c r="I879" s="164"/>
      <c r="J879" s="164"/>
      <c r="K879" s="164"/>
      <c r="L879" s="164"/>
      <c r="M879" s="164"/>
      <c r="N879" s="164"/>
      <c r="O879" s="164"/>
    </row>
    <row r="880" spans="1:15" ht="14.5" x14ac:dyDescent="0.35">
      <c r="A880" s="164"/>
      <c r="B880" s="164"/>
      <c r="C880" s="164"/>
      <c r="D880" s="164"/>
      <c r="E880" s="164"/>
      <c r="F880" s="164"/>
      <c r="G880" s="164"/>
      <c r="H880" s="164"/>
      <c r="I880" s="164"/>
      <c r="J880" s="164"/>
      <c r="K880" s="164"/>
      <c r="L880" s="164"/>
      <c r="M880" s="164"/>
      <c r="N880" s="164"/>
      <c r="O880" s="164"/>
    </row>
    <row r="881" spans="1:15" ht="14.5" x14ac:dyDescent="0.35">
      <c r="A881" s="164"/>
      <c r="B881" s="164"/>
      <c r="C881" s="164"/>
      <c r="D881" s="164"/>
      <c r="E881" s="164"/>
      <c r="F881" s="164"/>
      <c r="G881" s="164"/>
      <c r="H881" s="164"/>
      <c r="I881" s="164"/>
      <c r="J881" s="164"/>
      <c r="K881" s="164"/>
      <c r="L881" s="164"/>
      <c r="M881" s="164"/>
      <c r="N881" s="164"/>
      <c r="O881" s="164"/>
    </row>
    <row r="882" spans="1:15" ht="14.5" x14ac:dyDescent="0.35">
      <c r="A882" s="164"/>
      <c r="B882" s="164"/>
      <c r="C882" s="164"/>
      <c r="D882" s="164"/>
      <c r="E882" s="164"/>
      <c r="F882" s="164"/>
      <c r="G882" s="164"/>
      <c r="H882" s="164"/>
      <c r="I882" s="164"/>
      <c r="J882" s="164"/>
      <c r="K882" s="164"/>
      <c r="L882" s="164"/>
      <c r="M882" s="164"/>
      <c r="N882" s="164"/>
      <c r="O882" s="164"/>
    </row>
    <row r="883" spans="1:15" ht="14.5" x14ac:dyDescent="0.35">
      <c r="A883" s="164"/>
      <c r="B883" s="164"/>
      <c r="C883" s="164"/>
      <c r="D883" s="164"/>
      <c r="E883" s="164"/>
      <c r="F883" s="164"/>
      <c r="G883" s="164"/>
      <c r="H883" s="164"/>
      <c r="I883" s="164"/>
      <c r="J883" s="164"/>
      <c r="K883" s="164"/>
      <c r="L883" s="164"/>
      <c r="M883" s="164"/>
      <c r="N883" s="164"/>
      <c r="O883" s="164"/>
    </row>
    <row r="884" spans="1:15" ht="14.5" x14ac:dyDescent="0.35">
      <c r="A884" s="164"/>
      <c r="B884" s="164"/>
      <c r="C884" s="164"/>
      <c r="D884" s="164"/>
      <c r="E884" s="164"/>
      <c r="F884" s="164"/>
      <c r="G884" s="164"/>
      <c r="H884" s="164"/>
      <c r="I884" s="164"/>
      <c r="J884" s="164"/>
      <c r="K884" s="164"/>
      <c r="L884" s="164"/>
      <c r="M884" s="164"/>
      <c r="N884" s="164"/>
      <c r="O884" s="164"/>
    </row>
    <row r="885" spans="1:15" ht="14.5" x14ac:dyDescent="0.35">
      <c r="A885" s="164"/>
      <c r="B885" s="164"/>
      <c r="C885" s="164"/>
      <c r="D885" s="164"/>
      <c r="E885" s="164"/>
      <c r="F885" s="164"/>
      <c r="G885" s="164"/>
      <c r="H885" s="164"/>
      <c r="I885" s="164"/>
      <c r="J885" s="164"/>
      <c r="K885" s="164"/>
      <c r="L885" s="164"/>
      <c r="M885" s="164"/>
      <c r="N885" s="164"/>
      <c r="O885" s="164"/>
    </row>
    <row r="886" spans="1:15" ht="14.5" x14ac:dyDescent="0.35">
      <c r="A886" s="164"/>
      <c r="B886" s="164"/>
      <c r="C886" s="164"/>
      <c r="D886" s="164"/>
      <c r="E886" s="164"/>
      <c r="F886" s="164"/>
      <c r="G886" s="164"/>
      <c r="H886" s="164"/>
      <c r="I886" s="164"/>
      <c r="J886" s="164"/>
      <c r="K886" s="164"/>
      <c r="L886" s="164"/>
      <c r="M886" s="164"/>
      <c r="N886" s="164"/>
      <c r="O886" s="164"/>
    </row>
    <row r="887" spans="1:15" ht="14.5" x14ac:dyDescent="0.35">
      <c r="A887" s="164"/>
      <c r="B887" s="164"/>
      <c r="C887" s="164"/>
      <c r="D887" s="164"/>
      <c r="E887" s="164"/>
      <c r="F887" s="164"/>
      <c r="G887" s="164"/>
      <c r="H887" s="164"/>
      <c r="I887" s="164"/>
      <c r="J887" s="164"/>
      <c r="K887" s="164"/>
      <c r="L887" s="164"/>
      <c r="M887" s="164"/>
      <c r="N887" s="164"/>
      <c r="O887" s="164"/>
    </row>
    <row r="888" spans="1:15" ht="14.5" x14ac:dyDescent="0.35">
      <c r="A888" s="164"/>
      <c r="B888" s="164"/>
      <c r="C888" s="164"/>
      <c r="D888" s="164"/>
      <c r="E888" s="164"/>
      <c r="F888" s="164"/>
      <c r="G888" s="164"/>
      <c r="H888" s="164"/>
      <c r="I888" s="164"/>
      <c r="J888" s="164"/>
      <c r="K888" s="164"/>
      <c r="L888" s="164"/>
      <c r="M888" s="164"/>
      <c r="N888" s="164"/>
      <c r="O888" s="164"/>
    </row>
    <row r="889" spans="1:15" ht="14.5" x14ac:dyDescent="0.35">
      <c r="A889" s="164"/>
      <c r="B889" s="164"/>
      <c r="C889" s="164"/>
      <c r="D889" s="164"/>
      <c r="E889" s="164"/>
      <c r="F889" s="164"/>
      <c r="G889" s="164"/>
      <c r="H889" s="164"/>
      <c r="I889" s="164"/>
      <c r="J889" s="164"/>
      <c r="K889" s="164"/>
      <c r="L889" s="164"/>
      <c r="M889" s="164"/>
      <c r="N889" s="164"/>
      <c r="O889" s="164"/>
    </row>
    <row r="890" spans="1:15" ht="14.5" x14ac:dyDescent="0.35">
      <c r="A890" s="164"/>
      <c r="B890" s="164"/>
      <c r="C890" s="164"/>
      <c r="D890" s="164"/>
      <c r="E890" s="164"/>
      <c r="F890" s="164"/>
      <c r="G890" s="164"/>
      <c r="H890" s="164"/>
      <c r="I890" s="164"/>
      <c r="J890" s="164"/>
      <c r="K890" s="164"/>
      <c r="L890" s="164"/>
      <c r="M890" s="164"/>
      <c r="N890" s="164"/>
      <c r="O890" s="164"/>
    </row>
    <row r="891" spans="1:15" ht="14.5" x14ac:dyDescent="0.35">
      <c r="A891" s="164"/>
      <c r="B891" s="164"/>
      <c r="C891" s="164"/>
      <c r="D891" s="164"/>
      <c r="E891" s="164"/>
      <c r="F891" s="164"/>
      <c r="G891" s="164"/>
      <c r="H891" s="164"/>
      <c r="I891" s="164"/>
      <c r="J891" s="164"/>
      <c r="K891" s="164"/>
      <c r="L891" s="164"/>
      <c r="M891" s="164"/>
      <c r="N891" s="164"/>
      <c r="O891" s="164"/>
    </row>
    <row r="892" spans="1:15" ht="14.5" x14ac:dyDescent="0.35">
      <c r="A892" s="164"/>
      <c r="B892" s="164"/>
      <c r="C892" s="164"/>
      <c r="D892" s="164"/>
      <c r="E892" s="164"/>
      <c r="F892" s="164"/>
      <c r="G892" s="164"/>
      <c r="H892" s="164"/>
      <c r="I892" s="164"/>
      <c r="J892" s="164"/>
      <c r="K892" s="164"/>
      <c r="L892" s="164"/>
      <c r="M892" s="164"/>
      <c r="N892" s="164"/>
      <c r="O892" s="164"/>
    </row>
    <row r="893" spans="1:15" ht="14.5" x14ac:dyDescent="0.35">
      <c r="A893" s="164"/>
      <c r="B893" s="164"/>
      <c r="C893" s="164"/>
      <c r="D893" s="164"/>
      <c r="E893" s="164"/>
      <c r="F893" s="164"/>
      <c r="G893" s="164"/>
      <c r="H893" s="164"/>
      <c r="I893" s="164"/>
      <c r="J893" s="164"/>
      <c r="K893" s="164"/>
      <c r="L893" s="164"/>
      <c r="M893" s="164"/>
      <c r="N893" s="164"/>
      <c r="O893" s="164"/>
    </row>
    <row r="894" spans="1:15" ht="14.5" x14ac:dyDescent="0.35">
      <c r="A894" s="164"/>
      <c r="B894" s="164"/>
      <c r="C894" s="164"/>
      <c r="D894" s="164"/>
      <c r="E894" s="164"/>
      <c r="F894" s="164"/>
      <c r="G894" s="164"/>
      <c r="H894" s="164"/>
      <c r="I894" s="164"/>
      <c r="J894" s="164"/>
      <c r="K894" s="164"/>
      <c r="L894" s="164"/>
      <c r="M894" s="164"/>
      <c r="N894" s="164"/>
      <c r="O894" s="164"/>
    </row>
    <row r="895" spans="1:15" ht="14.5" x14ac:dyDescent="0.35">
      <c r="A895" s="164"/>
      <c r="B895" s="164"/>
      <c r="C895" s="164"/>
      <c r="D895" s="164"/>
      <c r="E895" s="164"/>
      <c r="F895" s="164"/>
      <c r="G895" s="164"/>
      <c r="H895" s="164"/>
      <c r="I895" s="164"/>
      <c r="J895" s="164"/>
      <c r="K895" s="164"/>
      <c r="L895" s="164"/>
      <c r="M895" s="164"/>
      <c r="N895" s="164"/>
      <c r="O895" s="164"/>
    </row>
    <row r="896" spans="1:15" ht="14.5" x14ac:dyDescent="0.35">
      <c r="A896" s="164"/>
      <c r="B896" s="164"/>
      <c r="C896" s="164"/>
      <c r="D896" s="164"/>
      <c r="E896" s="164"/>
      <c r="F896" s="164"/>
      <c r="G896" s="164"/>
      <c r="H896" s="164"/>
      <c r="I896" s="164"/>
      <c r="J896" s="164"/>
      <c r="K896" s="164"/>
      <c r="L896" s="164"/>
      <c r="M896" s="164"/>
      <c r="N896" s="164"/>
      <c r="O896" s="164"/>
    </row>
    <row r="897" spans="1:15" ht="14.5" x14ac:dyDescent="0.35">
      <c r="A897" s="164"/>
      <c r="B897" s="164"/>
      <c r="C897" s="164"/>
      <c r="D897" s="164"/>
      <c r="E897" s="164"/>
      <c r="F897" s="164"/>
      <c r="G897" s="164"/>
      <c r="H897" s="164"/>
      <c r="I897" s="164"/>
      <c r="J897" s="164"/>
      <c r="K897" s="164"/>
      <c r="L897" s="164"/>
      <c r="M897" s="164"/>
      <c r="N897" s="164"/>
      <c r="O897" s="164"/>
    </row>
    <row r="898" spans="1:15" ht="14.5" x14ac:dyDescent="0.35">
      <c r="A898" s="164"/>
      <c r="B898" s="164"/>
      <c r="C898" s="164"/>
      <c r="D898" s="164"/>
      <c r="E898" s="164"/>
      <c r="F898" s="164"/>
      <c r="G898" s="164"/>
      <c r="H898" s="164"/>
      <c r="I898" s="164"/>
      <c r="J898" s="164"/>
      <c r="K898" s="164"/>
      <c r="L898" s="164"/>
      <c r="M898" s="164"/>
      <c r="N898" s="164"/>
      <c r="O898" s="164"/>
    </row>
    <row r="899" spans="1:15" ht="14.5" x14ac:dyDescent="0.35">
      <c r="A899" s="164"/>
      <c r="B899" s="164"/>
      <c r="C899" s="164"/>
      <c r="D899" s="164"/>
      <c r="E899" s="164"/>
      <c r="F899" s="164"/>
      <c r="G899" s="164"/>
      <c r="H899" s="164"/>
      <c r="I899" s="164"/>
      <c r="J899" s="164"/>
      <c r="K899" s="164"/>
      <c r="L899" s="164"/>
      <c r="M899" s="164"/>
      <c r="N899" s="164"/>
      <c r="O899" s="164"/>
    </row>
    <row r="900" spans="1:15" ht="14.5" x14ac:dyDescent="0.35">
      <c r="A900" s="164"/>
      <c r="B900" s="164"/>
      <c r="C900" s="164"/>
      <c r="D900" s="164"/>
      <c r="E900" s="164"/>
      <c r="F900" s="164"/>
      <c r="G900" s="164"/>
      <c r="H900" s="164"/>
      <c r="I900" s="164"/>
      <c r="J900" s="164"/>
      <c r="K900" s="164"/>
      <c r="L900" s="164"/>
      <c r="M900" s="164"/>
      <c r="N900" s="164"/>
      <c r="O900" s="164"/>
    </row>
    <row r="901" spans="1:15" ht="14.5" x14ac:dyDescent="0.35">
      <c r="A901" s="164"/>
      <c r="B901" s="164"/>
      <c r="C901" s="164"/>
      <c r="D901" s="164"/>
      <c r="E901" s="164"/>
      <c r="F901" s="164"/>
      <c r="G901" s="164"/>
      <c r="H901" s="164"/>
      <c r="I901" s="164"/>
      <c r="J901" s="164"/>
      <c r="K901" s="164"/>
      <c r="L901" s="164"/>
      <c r="M901" s="164"/>
      <c r="N901" s="164"/>
      <c r="O901" s="164"/>
    </row>
    <row r="902" spans="1:15" ht="14.5" x14ac:dyDescent="0.35">
      <c r="A902" s="164"/>
      <c r="B902" s="164"/>
      <c r="C902" s="164"/>
      <c r="D902" s="164"/>
      <c r="E902" s="164"/>
      <c r="F902" s="164"/>
      <c r="G902" s="164"/>
      <c r="H902" s="164"/>
      <c r="I902" s="164"/>
      <c r="J902" s="164"/>
      <c r="K902" s="164"/>
      <c r="L902" s="164"/>
      <c r="M902" s="164"/>
      <c r="N902" s="164"/>
      <c r="O902" s="164"/>
    </row>
    <row r="903" spans="1:15" ht="14.5" x14ac:dyDescent="0.35">
      <c r="A903" s="164"/>
      <c r="B903" s="164"/>
      <c r="C903" s="164"/>
      <c r="D903" s="164"/>
      <c r="E903" s="164"/>
      <c r="F903" s="164"/>
      <c r="G903" s="164"/>
      <c r="H903" s="164"/>
      <c r="I903" s="164"/>
      <c r="J903" s="164"/>
      <c r="K903" s="164"/>
      <c r="L903" s="164"/>
      <c r="M903" s="164"/>
      <c r="N903" s="164"/>
      <c r="O903" s="164"/>
    </row>
    <row r="904" spans="1:15" ht="14.5" x14ac:dyDescent="0.35">
      <c r="A904" s="164"/>
      <c r="B904" s="164"/>
      <c r="C904" s="164"/>
      <c r="D904" s="164"/>
      <c r="E904" s="164"/>
      <c r="F904" s="164"/>
      <c r="G904" s="164"/>
      <c r="H904" s="164"/>
      <c r="I904" s="164"/>
      <c r="J904" s="164"/>
      <c r="K904" s="164"/>
      <c r="L904" s="164"/>
      <c r="M904" s="164"/>
      <c r="N904" s="164"/>
      <c r="O904" s="164"/>
    </row>
    <row r="905" spans="1:15" ht="14.5" x14ac:dyDescent="0.35">
      <c r="A905" s="164"/>
      <c r="B905" s="164"/>
      <c r="C905" s="164"/>
      <c r="D905" s="164"/>
      <c r="E905" s="164"/>
      <c r="F905" s="164"/>
      <c r="G905" s="164"/>
      <c r="H905" s="164"/>
      <c r="I905" s="164"/>
      <c r="J905" s="164"/>
      <c r="K905" s="164"/>
      <c r="L905" s="164"/>
      <c r="M905" s="164"/>
      <c r="N905" s="164"/>
      <c r="O905" s="164"/>
    </row>
    <row r="906" spans="1:15" ht="14.5" x14ac:dyDescent="0.35">
      <c r="A906" s="164"/>
      <c r="B906" s="164"/>
      <c r="C906" s="164"/>
      <c r="D906" s="164"/>
      <c r="E906" s="164"/>
      <c r="F906" s="164"/>
      <c r="G906" s="164"/>
      <c r="H906" s="164"/>
      <c r="I906" s="164"/>
      <c r="J906" s="164"/>
      <c r="K906" s="164"/>
      <c r="L906" s="164"/>
      <c r="M906" s="164"/>
      <c r="N906" s="164"/>
      <c r="O906" s="164"/>
    </row>
    <row r="907" spans="1:15" ht="14.5" x14ac:dyDescent="0.35">
      <c r="A907" s="164"/>
      <c r="B907" s="164"/>
      <c r="C907" s="164"/>
      <c r="D907" s="164"/>
      <c r="E907" s="164"/>
      <c r="F907" s="164"/>
      <c r="G907" s="164"/>
      <c r="H907" s="164"/>
      <c r="I907" s="164"/>
      <c r="J907" s="164"/>
      <c r="K907" s="164"/>
      <c r="L907" s="164"/>
      <c r="M907" s="164"/>
      <c r="N907" s="164"/>
      <c r="O907" s="164"/>
    </row>
    <row r="908" spans="1:15" ht="14.5" x14ac:dyDescent="0.35">
      <c r="A908" s="164"/>
      <c r="B908" s="164"/>
      <c r="C908" s="164"/>
      <c r="D908" s="164"/>
      <c r="E908" s="164"/>
      <c r="F908" s="164"/>
      <c r="G908" s="164"/>
      <c r="H908" s="164"/>
      <c r="I908" s="164"/>
      <c r="J908" s="164"/>
      <c r="K908" s="164"/>
      <c r="L908" s="164"/>
      <c r="M908" s="164"/>
      <c r="N908" s="164"/>
      <c r="O908" s="164"/>
    </row>
    <row r="909" spans="1:15" ht="14.5" x14ac:dyDescent="0.35">
      <c r="A909" s="164"/>
      <c r="B909" s="164"/>
      <c r="C909" s="164"/>
      <c r="D909" s="164"/>
      <c r="E909" s="164"/>
      <c r="F909" s="164"/>
      <c r="G909" s="164"/>
      <c r="H909" s="164"/>
      <c r="I909" s="164"/>
      <c r="J909" s="164"/>
      <c r="K909" s="164"/>
      <c r="L909" s="164"/>
      <c r="M909" s="164"/>
      <c r="N909" s="164"/>
      <c r="O909" s="164"/>
    </row>
    <row r="910" spans="1:15" ht="14.5" x14ac:dyDescent="0.35">
      <c r="A910" s="164"/>
      <c r="B910" s="164"/>
      <c r="C910" s="164"/>
      <c r="D910" s="164"/>
      <c r="E910" s="164"/>
      <c r="F910" s="164"/>
      <c r="G910" s="164"/>
      <c r="H910" s="164"/>
      <c r="I910" s="164"/>
      <c r="J910" s="164"/>
      <c r="K910" s="164"/>
      <c r="L910" s="164"/>
      <c r="M910" s="164"/>
      <c r="N910" s="164"/>
      <c r="O910" s="164"/>
    </row>
    <row r="911" spans="1:15" ht="14.5" x14ac:dyDescent="0.35">
      <c r="A911" s="164"/>
      <c r="B911" s="164"/>
      <c r="C911" s="164"/>
      <c r="D911" s="164"/>
      <c r="E911" s="164"/>
      <c r="F911" s="164"/>
      <c r="G911" s="164"/>
      <c r="H911" s="164"/>
      <c r="I911" s="164"/>
      <c r="J911" s="164"/>
      <c r="K911" s="164"/>
      <c r="L911" s="164"/>
      <c r="M911" s="164"/>
      <c r="N911" s="164"/>
      <c r="O911" s="164"/>
    </row>
    <row r="912" spans="1:15" ht="14.5" x14ac:dyDescent="0.35">
      <c r="A912" s="164"/>
      <c r="B912" s="164"/>
      <c r="C912" s="164"/>
      <c r="D912" s="164"/>
      <c r="E912" s="164"/>
      <c r="F912" s="164"/>
      <c r="G912" s="164"/>
      <c r="H912" s="164"/>
      <c r="I912" s="164"/>
      <c r="J912" s="164"/>
      <c r="K912" s="164"/>
      <c r="L912" s="164"/>
      <c r="M912" s="164"/>
      <c r="N912" s="164"/>
      <c r="O912" s="164"/>
    </row>
    <row r="913" spans="1:15" ht="14.5" x14ac:dyDescent="0.35">
      <c r="A913" s="164"/>
      <c r="B913" s="164"/>
      <c r="C913" s="164"/>
      <c r="D913" s="164"/>
      <c r="E913" s="164"/>
      <c r="F913" s="164"/>
      <c r="G913" s="164"/>
      <c r="H913" s="164"/>
      <c r="I913" s="164"/>
      <c r="J913" s="164"/>
      <c r="K913" s="164"/>
      <c r="L913" s="164"/>
      <c r="M913" s="164"/>
      <c r="N913" s="164"/>
      <c r="O913" s="164"/>
    </row>
    <row r="914" spans="1:15" ht="14.5" x14ac:dyDescent="0.35">
      <c r="A914" s="164"/>
      <c r="B914" s="164"/>
      <c r="C914" s="164"/>
      <c r="D914" s="164"/>
      <c r="E914" s="164"/>
      <c r="F914" s="164"/>
      <c r="G914" s="164"/>
      <c r="H914" s="164"/>
      <c r="I914" s="164"/>
      <c r="J914" s="164"/>
      <c r="K914" s="164"/>
      <c r="L914" s="164"/>
      <c r="M914" s="164"/>
      <c r="N914" s="164"/>
      <c r="O914" s="164"/>
    </row>
    <row r="915" spans="1:15" ht="14.5" x14ac:dyDescent="0.35">
      <c r="A915" s="164"/>
      <c r="B915" s="164"/>
      <c r="C915" s="164"/>
      <c r="D915" s="164"/>
      <c r="E915" s="164"/>
      <c r="F915" s="164"/>
      <c r="G915" s="164"/>
      <c r="H915" s="164"/>
      <c r="I915" s="164"/>
      <c r="J915" s="164"/>
      <c r="K915" s="164"/>
      <c r="L915" s="164"/>
      <c r="M915" s="164"/>
      <c r="N915" s="164"/>
      <c r="O915" s="164"/>
    </row>
    <row r="916" spans="1:15" ht="14.5" x14ac:dyDescent="0.35">
      <c r="A916" s="164"/>
      <c r="B916" s="164"/>
      <c r="C916" s="164"/>
      <c r="D916" s="164"/>
      <c r="E916" s="164"/>
      <c r="F916" s="164"/>
      <c r="G916" s="164"/>
      <c r="H916" s="164"/>
      <c r="I916" s="164"/>
      <c r="J916" s="164"/>
      <c r="K916" s="164"/>
      <c r="L916" s="164"/>
      <c r="M916" s="164"/>
      <c r="N916" s="164"/>
      <c r="O916" s="164"/>
    </row>
    <row r="917" spans="1:15" ht="14.5" x14ac:dyDescent="0.35">
      <c r="A917" s="164"/>
      <c r="B917" s="164"/>
      <c r="C917" s="164"/>
      <c r="D917" s="164"/>
      <c r="E917" s="164"/>
      <c r="F917" s="164"/>
      <c r="G917" s="164"/>
      <c r="H917" s="164"/>
      <c r="I917" s="164"/>
      <c r="J917" s="164"/>
      <c r="K917" s="164"/>
      <c r="L917" s="164"/>
      <c r="M917" s="164"/>
      <c r="N917" s="164"/>
      <c r="O917" s="164"/>
    </row>
    <row r="918" spans="1:15" ht="14.5" x14ac:dyDescent="0.35">
      <c r="A918" s="164"/>
      <c r="B918" s="164"/>
      <c r="C918" s="164"/>
      <c r="D918" s="164"/>
      <c r="E918" s="164"/>
      <c r="F918" s="164"/>
      <c r="G918" s="164"/>
      <c r="H918" s="164"/>
      <c r="I918" s="164"/>
      <c r="J918" s="164"/>
      <c r="K918" s="164"/>
      <c r="L918" s="164"/>
      <c r="M918" s="164"/>
      <c r="N918" s="164"/>
      <c r="O918" s="164"/>
    </row>
    <row r="919" spans="1:15" ht="14.5" x14ac:dyDescent="0.35">
      <c r="A919" s="164"/>
      <c r="B919" s="164"/>
      <c r="C919" s="164"/>
      <c r="D919" s="164"/>
      <c r="E919" s="164"/>
      <c r="F919" s="164"/>
      <c r="G919" s="164"/>
      <c r="H919" s="164"/>
      <c r="I919" s="164"/>
      <c r="J919" s="164"/>
      <c r="K919" s="164"/>
      <c r="L919" s="164"/>
      <c r="M919" s="164"/>
      <c r="N919" s="164"/>
      <c r="O919" s="164"/>
    </row>
    <row r="920" spans="1:15" ht="14.5" x14ac:dyDescent="0.35">
      <c r="A920" s="164"/>
      <c r="B920" s="164"/>
      <c r="C920" s="164"/>
      <c r="D920" s="164"/>
      <c r="E920" s="164"/>
      <c r="F920" s="164"/>
      <c r="G920" s="164"/>
      <c r="H920" s="164"/>
      <c r="I920" s="164"/>
      <c r="J920" s="164"/>
      <c r="K920" s="164"/>
      <c r="L920" s="164"/>
      <c r="M920" s="164"/>
      <c r="N920" s="164"/>
      <c r="O920" s="164"/>
    </row>
    <row r="921" spans="1:15" ht="14.5" x14ac:dyDescent="0.35">
      <c r="A921" s="164"/>
      <c r="B921" s="164"/>
      <c r="C921" s="164"/>
      <c r="D921" s="164"/>
      <c r="E921" s="164"/>
      <c r="F921" s="164"/>
      <c r="G921" s="164"/>
      <c r="H921" s="164"/>
      <c r="I921" s="164"/>
      <c r="J921" s="164"/>
      <c r="K921" s="164"/>
      <c r="L921" s="164"/>
      <c r="M921" s="164"/>
      <c r="N921" s="164"/>
      <c r="O921" s="164"/>
    </row>
    <row r="922" spans="1:15" ht="14.5" x14ac:dyDescent="0.35">
      <c r="A922" s="164"/>
      <c r="B922" s="164"/>
      <c r="C922" s="164"/>
      <c r="D922" s="164"/>
      <c r="E922" s="164"/>
      <c r="F922" s="164"/>
      <c r="G922" s="164"/>
      <c r="H922" s="164"/>
      <c r="I922" s="164"/>
      <c r="J922" s="164"/>
      <c r="K922" s="164"/>
      <c r="L922" s="164"/>
      <c r="M922" s="164"/>
      <c r="N922" s="164"/>
      <c r="O922" s="164"/>
    </row>
    <row r="923" spans="1:15" ht="14.5" x14ac:dyDescent="0.35">
      <c r="A923" s="164"/>
      <c r="B923" s="164"/>
      <c r="C923" s="164"/>
      <c r="D923" s="164"/>
      <c r="E923" s="164"/>
      <c r="F923" s="164"/>
      <c r="G923" s="164"/>
      <c r="H923" s="164"/>
      <c r="I923" s="164"/>
      <c r="J923" s="164"/>
      <c r="K923" s="164"/>
      <c r="L923" s="164"/>
      <c r="M923" s="164"/>
      <c r="N923" s="164"/>
      <c r="O923" s="164"/>
    </row>
    <row r="924" spans="1:15" ht="14.5" x14ac:dyDescent="0.35">
      <c r="A924" s="164"/>
      <c r="B924" s="164"/>
      <c r="C924" s="164"/>
      <c r="D924" s="164"/>
      <c r="E924" s="164"/>
      <c r="F924" s="164"/>
      <c r="G924" s="164"/>
      <c r="H924" s="164"/>
      <c r="I924" s="164"/>
      <c r="J924" s="164"/>
      <c r="K924" s="164"/>
      <c r="L924" s="164"/>
      <c r="M924" s="164"/>
      <c r="N924" s="164"/>
      <c r="O924" s="164"/>
    </row>
    <row r="925" spans="1:15" ht="14.5" x14ac:dyDescent="0.35">
      <c r="A925" s="164"/>
      <c r="B925" s="164"/>
      <c r="C925" s="164"/>
      <c r="D925" s="164"/>
      <c r="E925" s="164"/>
      <c r="F925" s="164"/>
      <c r="G925" s="164"/>
      <c r="H925" s="164"/>
      <c r="I925" s="164"/>
      <c r="J925" s="164"/>
      <c r="K925" s="164"/>
      <c r="L925" s="164"/>
      <c r="M925" s="164"/>
      <c r="N925" s="164"/>
      <c r="O925" s="164"/>
    </row>
    <row r="926" spans="1:15" ht="14.5" x14ac:dyDescent="0.35">
      <c r="A926" s="164"/>
      <c r="B926" s="164"/>
      <c r="C926" s="164"/>
      <c r="D926" s="164"/>
      <c r="E926" s="164"/>
      <c r="F926" s="164"/>
      <c r="G926" s="164"/>
      <c r="H926" s="164"/>
      <c r="I926" s="164"/>
      <c r="J926" s="164"/>
      <c r="K926" s="164"/>
      <c r="L926" s="164"/>
      <c r="M926" s="164"/>
      <c r="N926" s="164"/>
      <c r="O926" s="164"/>
    </row>
    <row r="927" spans="1:15" ht="14.5" x14ac:dyDescent="0.35">
      <c r="A927" s="164"/>
      <c r="B927" s="164"/>
      <c r="C927" s="164"/>
      <c r="D927" s="164"/>
      <c r="E927" s="164"/>
      <c r="F927" s="164"/>
      <c r="G927" s="164"/>
      <c r="H927" s="164"/>
      <c r="I927" s="164"/>
      <c r="J927" s="164"/>
      <c r="K927" s="164"/>
      <c r="L927" s="164"/>
      <c r="M927" s="164"/>
      <c r="N927" s="164"/>
      <c r="O927" s="164"/>
    </row>
    <row r="928" spans="1:15" ht="14.5" x14ac:dyDescent="0.35">
      <c r="A928" s="164"/>
      <c r="B928" s="164"/>
      <c r="C928" s="164"/>
      <c r="D928" s="164"/>
      <c r="E928" s="164"/>
      <c r="F928" s="164"/>
      <c r="G928" s="164"/>
      <c r="H928" s="164"/>
      <c r="I928" s="164"/>
      <c r="J928" s="164"/>
      <c r="K928" s="164"/>
      <c r="L928" s="164"/>
      <c r="M928" s="164"/>
      <c r="N928" s="164"/>
      <c r="O928" s="164"/>
    </row>
    <row r="929" spans="1:15" ht="14.5" x14ac:dyDescent="0.35">
      <c r="A929" s="164"/>
      <c r="B929" s="164"/>
      <c r="C929" s="164"/>
      <c r="D929" s="164"/>
      <c r="E929" s="164"/>
      <c r="F929" s="164"/>
      <c r="G929" s="164"/>
      <c r="H929" s="164"/>
      <c r="I929" s="164"/>
      <c r="J929" s="164"/>
      <c r="K929" s="164"/>
      <c r="L929" s="164"/>
      <c r="M929" s="164"/>
      <c r="N929" s="164"/>
      <c r="O929" s="164"/>
    </row>
    <row r="930" spans="1:15" ht="14.5" x14ac:dyDescent="0.35">
      <c r="A930" s="164"/>
      <c r="B930" s="164"/>
      <c r="C930" s="164"/>
      <c r="D930" s="164"/>
      <c r="E930" s="164"/>
      <c r="F930" s="164"/>
      <c r="G930" s="164"/>
      <c r="H930" s="164"/>
      <c r="I930" s="164"/>
      <c r="J930" s="164"/>
      <c r="K930" s="164"/>
      <c r="L930" s="164"/>
      <c r="M930" s="164"/>
      <c r="N930" s="164"/>
      <c r="O930" s="164"/>
    </row>
    <row r="931" spans="1:15" ht="14.5" x14ac:dyDescent="0.35">
      <c r="A931" s="164"/>
      <c r="B931" s="164"/>
      <c r="C931" s="164"/>
      <c r="D931" s="164"/>
      <c r="E931" s="164"/>
      <c r="F931" s="164"/>
      <c r="G931" s="164"/>
      <c r="H931" s="164"/>
      <c r="I931" s="164"/>
      <c r="J931" s="164"/>
      <c r="K931" s="164"/>
      <c r="L931" s="164"/>
      <c r="M931" s="164"/>
      <c r="N931" s="164"/>
      <c r="O931" s="164"/>
    </row>
    <row r="932" spans="1:15" ht="14.5" x14ac:dyDescent="0.35">
      <c r="A932" s="164"/>
      <c r="B932" s="164"/>
      <c r="C932" s="164"/>
      <c r="D932" s="164"/>
      <c r="E932" s="164"/>
      <c r="F932" s="164"/>
      <c r="G932" s="164"/>
      <c r="H932" s="164"/>
      <c r="I932" s="164"/>
      <c r="J932" s="164"/>
      <c r="K932" s="164"/>
      <c r="L932" s="164"/>
      <c r="M932" s="164"/>
      <c r="N932" s="164"/>
      <c r="O932" s="164"/>
    </row>
    <row r="933" spans="1:15" ht="14.5" x14ac:dyDescent="0.35">
      <c r="A933" s="164"/>
      <c r="B933" s="164"/>
      <c r="C933" s="164"/>
      <c r="D933" s="164"/>
      <c r="E933" s="164"/>
      <c r="F933" s="164"/>
      <c r="G933" s="164"/>
      <c r="H933" s="164"/>
      <c r="I933" s="164"/>
      <c r="J933" s="164"/>
      <c r="K933" s="164"/>
      <c r="L933" s="164"/>
      <c r="M933" s="164"/>
      <c r="N933" s="164"/>
      <c r="O933" s="164"/>
    </row>
    <row r="934" spans="1:15" ht="14.5" x14ac:dyDescent="0.35">
      <c r="A934" s="164"/>
      <c r="B934" s="164"/>
      <c r="C934" s="164"/>
      <c r="D934" s="164"/>
      <c r="E934" s="164"/>
      <c r="F934" s="164"/>
      <c r="G934" s="164"/>
      <c r="H934" s="164"/>
      <c r="I934" s="164"/>
      <c r="J934" s="164"/>
      <c r="K934" s="164"/>
      <c r="L934" s="164"/>
      <c r="M934" s="164"/>
      <c r="N934" s="164"/>
      <c r="O934" s="164"/>
    </row>
    <row r="935" spans="1:15" ht="14.5" x14ac:dyDescent="0.35">
      <c r="A935" s="164"/>
      <c r="B935" s="164"/>
      <c r="C935" s="164"/>
      <c r="D935" s="164"/>
      <c r="E935" s="164"/>
      <c r="F935" s="164"/>
      <c r="G935" s="164"/>
      <c r="H935" s="164"/>
      <c r="I935" s="164"/>
      <c r="J935" s="164"/>
      <c r="K935" s="164"/>
      <c r="L935" s="164"/>
      <c r="M935" s="164"/>
      <c r="N935" s="164"/>
      <c r="O935" s="164"/>
    </row>
    <row r="936" spans="1:15" ht="14.5" x14ac:dyDescent="0.35">
      <c r="A936" s="164"/>
      <c r="B936" s="164"/>
      <c r="C936" s="164"/>
      <c r="D936" s="164"/>
      <c r="E936" s="164"/>
      <c r="F936" s="164"/>
      <c r="G936" s="164"/>
      <c r="H936" s="164"/>
      <c r="I936" s="164"/>
      <c r="J936" s="164"/>
      <c r="K936" s="164"/>
      <c r="L936" s="164"/>
      <c r="M936" s="164"/>
      <c r="N936" s="164"/>
      <c r="O936" s="164"/>
    </row>
    <row r="937" spans="1:15" ht="14.5" x14ac:dyDescent="0.35">
      <c r="A937" s="164"/>
      <c r="B937" s="164"/>
      <c r="C937" s="164"/>
      <c r="D937" s="164"/>
      <c r="E937" s="164"/>
      <c r="F937" s="164"/>
      <c r="G937" s="164"/>
      <c r="H937" s="164"/>
      <c r="I937" s="164"/>
      <c r="J937" s="164"/>
      <c r="K937" s="164"/>
      <c r="L937" s="164"/>
      <c r="M937" s="164"/>
      <c r="N937" s="164"/>
      <c r="O937" s="164"/>
    </row>
    <row r="938" spans="1:15" ht="14.5" x14ac:dyDescent="0.35">
      <c r="A938" s="164"/>
      <c r="B938" s="164"/>
      <c r="C938" s="164"/>
      <c r="D938" s="164"/>
      <c r="E938" s="164"/>
      <c r="F938" s="164"/>
      <c r="G938" s="164"/>
      <c r="H938" s="164"/>
      <c r="I938" s="164"/>
      <c r="J938" s="164"/>
      <c r="K938" s="164"/>
      <c r="L938" s="164"/>
      <c r="M938" s="164"/>
      <c r="N938" s="164"/>
      <c r="O938" s="164"/>
    </row>
    <row r="939" spans="1:15" ht="14.5" x14ac:dyDescent="0.35">
      <c r="A939" s="164"/>
      <c r="B939" s="164"/>
      <c r="C939" s="164"/>
      <c r="D939" s="164"/>
      <c r="E939" s="164"/>
      <c r="F939" s="164"/>
      <c r="G939" s="164"/>
      <c r="H939" s="164"/>
      <c r="I939" s="164"/>
      <c r="J939" s="164"/>
      <c r="K939" s="164"/>
      <c r="L939" s="164"/>
      <c r="M939" s="164"/>
      <c r="N939" s="164"/>
      <c r="O939" s="164"/>
    </row>
    <row r="940" spans="1:15" ht="14.5" x14ac:dyDescent="0.35">
      <c r="A940" s="164"/>
      <c r="B940" s="164"/>
      <c r="C940" s="164"/>
      <c r="D940" s="164"/>
      <c r="E940" s="164"/>
      <c r="F940" s="164"/>
      <c r="G940" s="164"/>
      <c r="H940" s="164"/>
      <c r="I940" s="164"/>
      <c r="J940" s="164"/>
      <c r="K940" s="164"/>
      <c r="L940" s="164"/>
      <c r="M940" s="164"/>
      <c r="N940" s="164"/>
      <c r="O940" s="164"/>
    </row>
    <row r="941" spans="1:15" ht="14.5" x14ac:dyDescent="0.35">
      <c r="A941" s="164"/>
      <c r="B941" s="164"/>
      <c r="C941" s="164"/>
      <c r="D941" s="164"/>
      <c r="E941" s="164"/>
      <c r="F941" s="164"/>
      <c r="G941" s="164"/>
      <c r="H941" s="164"/>
      <c r="I941" s="164"/>
      <c r="J941" s="164"/>
      <c r="K941" s="164"/>
      <c r="L941" s="164"/>
      <c r="M941" s="164"/>
      <c r="N941" s="164"/>
      <c r="O941" s="164"/>
    </row>
    <row r="942" spans="1:15" ht="14.5" x14ac:dyDescent="0.35">
      <c r="A942" s="164"/>
      <c r="B942" s="164"/>
      <c r="C942" s="164"/>
      <c r="D942" s="164"/>
      <c r="E942" s="164"/>
      <c r="F942" s="164"/>
      <c r="G942" s="164"/>
      <c r="H942" s="164"/>
      <c r="I942" s="164"/>
      <c r="J942" s="164"/>
      <c r="K942" s="164"/>
      <c r="L942" s="164"/>
      <c r="M942" s="164"/>
      <c r="N942" s="164"/>
      <c r="O942" s="164"/>
    </row>
    <row r="943" spans="1:15" ht="14.5" x14ac:dyDescent="0.35">
      <c r="A943" s="164"/>
      <c r="B943" s="164"/>
      <c r="C943" s="164"/>
      <c r="D943" s="164"/>
      <c r="E943" s="164"/>
      <c r="F943" s="164"/>
      <c r="G943" s="164"/>
      <c r="H943" s="164"/>
      <c r="I943" s="164"/>
      <c r="J943" s="164"/>
      <c r="K943" s="164"/>
      <c r="L943" s="164"/>
      <c r="M943" s="164"/>
      <c r="N943" s="164"/>
      <c r="O943" s="164"/>
    </row>
    <row r="944" spans="1:15" ht="14.5" x14ac:dyDescent="0.35">
      <c r="A944" s="164"/>
      <c r="B944" s="164"/>
      <c r="C944" s="164"/>
      <c r="D944" s="164"/>
      <c r="E944" s="164"/>
      <c r="F944" s="164"/>
      <c r="G944" s="164"/>
      <c r="H944" s="164"/>
      <c r="I944" s="164"/>
      <c r="J944" s="164"/>
      <c r="K944" s="164"/>
      <c r="L944" s="164"/>
      <c r="M944" s="164"/>
      <c r="N944" s="164"/>
      <c r="O944" s="164"/>
    </row>
    <row r="945" spans="1:15" ht="14.5" x14ac:dyDescent="0.35">
      <c r="A945" s="164"/>
      <c r="B945" s="164"/>
      <c r="C945" s="164"/>
      <c r="D945" s="164"/>
      <c r="E945" s="164"/>
      <c r="F945" s="164"/>
      <c r="G945" s="164"/>
      <c r="H945" s="164"/>
      <c r="I945" s="164"/>
      <c r="J945" s="164"/>
      <c r="K945" s="164"/>
      <c r="L945" s="164"/>
      <c r="M945" s="164"/>
      <c r="N945" s="164"/>
      <c r="O945" s="164"/>
    </row>
    <row r="946" spans="1:15" ht="14.5" x14ac:dyDescent="0.35">
      <c r="A946" s="164"/>
      <c r="B946" s="164"/>
      <c r="C946" s="164"/>
      <c r="D946" s="164"/>
      <c r="E946" s="164"/>
      <c r="F946" s="164"/>
      <c r="G946" s="164"/>
      <c r="H946" s="164"/>
      <c r="I946" s="164"/>
      <c r="J946" s="164"/>
      <c r="K946" s="164"/>
      <c r="L946" s="164"/>
      <c r="M946" s="164"/>
      <c r="N946" s="164"/>
      <c r="O946" s="164"/>
    </row>
    <row r="947" spans="1:15" ht="14.5" x14ac:dyDescent="0.35">
      <c r="A947" s="164"/>
      <c r="B947" s="164"/>
      <c r="C947" s="164"/>
      <c r="D947" s="164"/>
      <c r="E947" s="164"/>
      <c r="F947" s="164"/>
      <c r="G947" s="164"/>
      <c r="H947" s="164"/>
      <c r="I947" s="164"/>
      <c r="J947" s="164"/>
      <c r="K947" s="164"/>
      <c r="L947" s="164"/>
      <c r="M947" s="164"/>
      <c r="N947" s="164"/>
      <c r="O947" s="164"/>
    </row>
    <row r="948" spans="1:15" ht="14.5" x14ac:dyDescent="0.35">
      <c r="A948" s="164"/>
      <c r="B948" s="164"/>
      <c r="C948" s="164"/>
      <c r="D948" s="164"/>
      <c r="E948" s="164"/>
      <c r="F948" s="164"/>
      <c r="G948" s="164"/>
      <c r="H948" s="164"/>
      <c r="I948" s="164"/>
      <c r="J948" s="164"/>
      <c r="K948" s="164"/>
      <c r="L948" s="164"/>
      <c r="M948" s="164"/>
      <c r="N948" s="164"/>
      <c r="O948" s="164"/>
    </row>
    <row r="949" spans="1:15" ht="14.5" x14ac:dyDescent="0.35">
      <c r="A949" s="164"/>
      <c r="B949" s="164"/>
      <c r="C949" s="164"/>
      <c r="D949" s="164"/>
      <c r="E949" s="164"/>
      <c r="F949" s="164"/>
      <c r="G949" s="164"/>
      <c r="H949" s="164"/>
      <c r="I949" s="164"/>
      <c r="J949" s="164"/>
      <c r="K949" s="164"/>
      <c r="L949" s="164"/>
      <c r="M949" s="164"/>
      <c r="N949" s="164"/>
      <c r="O949" s="164"/>
    </row>
    <row r="950" spans="1:15" ht="14.5" x14ac:dyDescent="0.35">
      <c r="A950" s="164"/>
      <c r="B950" s="164"/>
      <c r="C950" s="164"/>
      <c r="D950" s="164"/>
      <c r="E950" s="164"/>
      <c r="F950" s="164"/>
      <c r="G950" s="164"/>
      <c r="H950" s="164"/>
      <c r="I950" s="164"/>
      <c r="J950" s="164"/>
      <c r="K950" s="164"/>
      <c r="L950" s="164"/>
      <c r="M950" s="164"/>
      <c r="N950" s="164"/>
      <c r="O950" s="164"/>
    </row>
    <row r="951" spans="1:15" ht="14.5" x14ac:dyDescent="0.35">
      <c r="A951" s="164"/>
      <c r="B951" s="164"/>
      <c r="C951" s="164"/>
      <c r="D951" s="164"/>
      <c r="E951" s="164"/>
      <c r="F951" s="164"/>
      <c r="G951" s="164"/>
      <c r="H951" s="164"/>
      <c r="I951" s="164"/>
      <c r="J951" s="164"/>
      <c r="K951" s="164"/>
      <c r="L951" s="164"/>
      <c r="M951" s="164"/>
      <c r="N951" s="164"/>
      <c r="O951" s="164"/>
    </row>
    <row r="952" spans="1:15" ht="14.5" x14ac:dyDescent="0.35">
      <c r="A952" s="164"/>
      <c r="B952" s="164"/>
      <c r="C952" s="164"/>
      <c r="D952" s="164"/>
      <c r="E952" s="164"/>
      <c r="F952" s="164"/>
      <c r="G952" s="164"/>
      <c r="H952" s="164"/>
      <c r="I952" s="164"/>
      <c r="J952" s="164"/>
      <c r="K952" s="164"/>
      <c r="L952" s="164"/>
      <c r="M952" s="164"/>
      <c r="N952" s="164"/>
      <c r="O952" s="164"/>
    </row>
    <row r="953" spans="1:15" ht="14.5" x14ac:dyDescent="0.35">
      <c r="A953" s="164"/>
      <c r="B953" s="164"/>
      <c r="C953" s="164"/>
      <c r="D953" s="164"/>
      <c r="E953" s="164"/>
      <c r="F953" s="164"/>
      <c r="G953" s="164"/>
      <c r="H953" s="164"/>
      <c r="I953" s="164"/>
      <c r="J953" s="164"/>
      <c r="K953" s="164"/>
      <c r="L953" s="164"/>
      <c r="M953" s="164"/>
      <c r="N953" s="164"/>
      <c r="O953" s="164"/>
    </row>
    <row r="954" spans="1:15" ht="14.5" x14ac:dyDescent="0.35">
      <c r="A954" s="164"/>
      <c r="B954" s="164"/>
      <c r="C954" s="164"/>
      <c r="D954" s="164"/>
      <c r="E954" s="164"/>
      <c r="F954" s="164"/>
      <c r="G954" s="164"/>
      <c r="H954" s="164"/>
      <c r="I954" s="164"/>
      <c r="J954" s="164"/>
      <c r="K954" s="164"/>
      <c r="L954" s="164"/>
      <c r="M954" s="164"/>
      <c r="N954" s="164"/>
      <c r="O954" s="164"/>
    </row>
    <row r="955" spans="1:15" ht="14.5" x14ac:dyDescent="0.35">
      <c r="A955" s="164"/>
      <c r="B955" s="164"/>
      <c r="C955" s="164"/>
      <c r="D955" s="164"/>
      <c r="E955" s="164"/>
      <c r="F955" s="164"/>
      <c r="G955" s="164"/>
      <c r="H955" s="164"/>
      <c r="I955" s="164"/>
      <c r="J955" s="164"/>
      <c r="K955" s="164"/>
      <c r="L955" s="164"/>
      <c r="M955" s="164"/>
      <c r="N955" s="164"/>
      <c r="O955" s="164"/>
    </row>
    <row r="956" spans="1:15" ht="14.5" x14ac:dyDescent="0.35">
      <c r="A956" s="164"/>
      <c r="B956" s="164"/>
      <c r="C956" s="164"/>
      <c r="D956" s="164"/>
      <c r="E956" s="164"/>
      <c r="F956" s="164"/>
      <c r="G956" s="164"/>
      <c r="H956" s="164"/>
      <c r="I956" s="164"/>
      <c r="J956" s="164"/>
      <c r="K956" s="164"/>
      <c r="L956" s="164"/>
      <c r="M956" s="164"/>
      <c r="N956" s="164"/>
      <c r="O956" s="164"/>
    </row>
    <row r="957" spans="1:15" ht="14.5" x14ac:dyDescent="0.35">
      <c r="A957" s="164"/>
      <c r="B957" s="164"/>
      <c r="C957" s="164"/>
      <c r="D957" s="164"/>
      <c r="E957" s="164"/>
      <c r="F957" s="164"/>
      <c r="G957" s="164"/>
      <c r="H957" s="164"/>
      <c r="I957" s="164"/>
      <c r="J957" s="164"/>
      <c r="K957" s="164"/>
      <c r="L957" s="164"/>
      <c r="M957" s="164"/>
      <c r="N957" s="164"/>
      <c r="O957" s="164"/>
    </row>
    <row r="958" spans="1:15" ht="14.5" x14ac:dyDescent="0.35">
      <c r="A958" s="164"/>
      <c r="B958" s="164"/>
      <c r="C958" s="164"/>
      <c r="D958" s="164"/>
      <c r="E958" s="164"/>
      <c r="F958" s="164"/>
      <c r="G958" s="164"/>
      <c r="H958" s="164"/>
      <c r="I958" s="164"/>
      <c r="J958" s="164"/>
      <c r="K958" s="164"/>
      <c r="L958" s="164"/>
      <c r="M958" s="164"/>
      <c r="N958" s="164"/>
      <c r="O958" s="164"/>
    </row>
    <row r="959" spans="1:15" ht="14.5" x14ac:dyDescent="0.35">
      <c r="A959" s="164"/>
      <c r="B959" s="164"/>
      <c r="C959" s="164"/>
      <c r="D959" s="164"/>
      <c r="E959" s="164"/>
      <c r="F959" s="164"/>
      <c r="G959" s="164"/>
      <c r="H959" s="164"/>
      <c r="I959" s="164"/>
      <c r="J959" s="164"/>
      <c r="K959" s="164"/>
      <c r="L959" s="164"/>
      <c r="M959" s="164"/>
      <c r="N959" s="164"/>
      <c r="O959" s="164"/>
    </row>
    <row r="960" spans="1:15" ht="14.5" x14ac:dyDescent="0.35">
      <c r="A960" s="164"/>
      <c r="B960" s="164"/>
      <c r="C960" s="164"/>
      <c r="D960" s="164"/>
      <c r="E960" s="164"/>
      <c r="F960" s="164"/>
      <c r="G960" s="164"/>
      <c r="H960" s="164"/>
      <c r="I960" s="164"/>
      <c r="J960" s="164"/>
      <c r="K960" s="164"/>
      <c r="L960" s="164"/>
      <c r="M960" s="164"/>
      <c r="N960" s="164"/>
      <c r="O960" s="164"/>
    </row>
    <row r="961" spans="1:15" ht="14.5" x14ac:dyDescent="0.35">
      <c r="A961" s="164"/>
      <c r="B961" s="164"/>
      <c r="C961" s="164"/>
      <c r="D961" s="164"/>
      <c r="E961" s="164"/>
      <c r="F961" s="164"/>
      <c r="G961" s="164"/>
      <c r="H961" s="164"/>
      <c r="I961" s="164"/>
      <c r="J961" s="164"/>
      <c r="K961" s="164"/>
      <c r="L961" s="164"/>
      <c r="M961" s="164"/>
      <c r="N961" s="164"/>
      <c r="O961" s="164"/>
    </row>
    <row r="962" spans="1:15" ht="14.5" x14ac:dyDescent="0.35">
      <c r="A962" s="164"/>
      <c r="B962" s="164"/>
      <c r="C962" s="164"/>
      <c r="D962" s="164"/>
      <c r="E962" s="164"/>
      <c r="F962" s="164"/>
      <c r="G962" s="164"/>
      <c r="H962" s="164"/>
      <c r="I962" s="164"/>
      <c r="J962" s="164"/>
      <c r="K962" s="164"/>
      <c r="L962" s="164"/>
      <c r="M962" s="164"/>
      <c r="N962" s="164"/>
      <c r="O962" s="164"/>
    </row>
    <row r="963" spans="1:15" ht="14.5" x14ac:dyDescent="0.35">
      <c r="A963" s="164"/>
      <c r="B963" s="164"/>
      <c r="C963" s="164"/>
      <c r="D963" s="164"/>
      <c r="E963" s="164"/>
      <c r="F963" s="164"/>
      <c r="G963" s="164"/>
      <c r="H963" s="164"/>
      <c r="I963" s="164"/>
      <c r="J963" s="164"/>
      <c r="K963" s="164"/>
      <c r="L963" s="164"/>
      <c r="M963" s="164"/>
      <c r="N963" s="164"/>
      <c r="O963" s="164"/>
    </row>
    <row r="964" spans="1:15" ht="14.5" x14ac:dyDescent="0.35">
      <c r="A964" s="164"/>
      <c r="B964" s="164"/>
      <c r="C964" s="164"/>
      <c r="D964" s="164"/>
      <c r="E964" s="164"/>
      <c r="F964" s="164"/>
      <c r="G964" s="164"/>
      <c r="H964" s="164"/>
      <c r="I964" s="164"/>
      <c r="J964" s="164"/>
      <c r="K964" s="164"/>
      <c r="L964" s="164"/>
      <c r="M964" s="164"/>
      <c r="N964" s="164"/>
      <c r="O964" s="164"/>
    </row>
    <row r="965" spans="1:15" ht="14.5" x14ac:dyDescent="0.35">
      <c r="A965" s="164"/>
      <c r="B965" s="164"/>
      <c r="C965" s="164"/>
      <c r="D965" s="164"/>
      <c r="E965" s="164"/>
      <c r="F965" s="164"/>
      <c r="G965" s="164"/>
      <c r="H965" s="164"/>
      <c r="I965" s="164"/>
      <c r="J965" s="164"/>
      <c r="K965" s="164"/>
      <c r="L965" s="164"/>
      <c r="M965" s="164"/>
      <c r="N965" s="164"/>
      <c r="O965" s="164"/>
    </row>
    <row r="966" spans="1:15" ht="14.5" x14ac:dyDescent="0.35">
      <c r="A966" s="164"/>
      <c r="B966" s="164"/>
      <c r="C966" s="164"/>
      <c r="D966" s="164"/>
      <c r="E966" s="164"/>
      <c r="F966" s="164"/>
      <c r="G966" s="164"/>
      <c r="H966" s="164"/>
      <c r="I966" s="164"/>
      <c r="J966" s="164"/>
      <c r="K966" s="164"/>
      <c r="L966" s="164"/>
      <c r="M966" s="164"/>
      <c r="N966" s="164"/>
      <c r="O966" s="164"/>
    </row>
    <row r="967" spans="1:15" ht="14.5" x14ac:dyDescent="0.35">
      <c r="A967" s="164"/>
      <c r="B967" s="164"/>
      <c r="C967" s="164"/>
      <c r="D967" s="164"/>
      <c r="E967" s="164"/>
      <c r="F967" s="164"/>
      <c r="G967" s="164"/>
      <c r="H967" s="164"/>
      <c r="I967" s="164"/>
      <c r="J967" s="164"/>
      <c r="K967" s="164"/>
      <c r="L967" s="164"/>
      <c r="M967" s="164"/>
      <c r="N967" s="164"/>
      <c r="O967" s="164"/>
    </row>
    <row r="968" spans="1:15" ht="14.5" x14ac:dyDescent="0.35">
      <c r="A968" s="164"/>
      <c r="B968" s="164"/>
      <c r="C968" s="164"/>
      <c r="D968" s="164"/>
      <c r="E968" s="164"/>
      <c r="F968" s="164"/>
      <c r="G968" s="164"/>
      <c r="H968" s="164"/>
      <c r="I968" s="164"/>
      <c r="J968" s="164"/>
      <c r="K968" s="164"/>
      <c r="L968" s="164"/>
      <c r="M968" s="164"/>
      <c r="N968" s="164"/>
      <c r="O968" s="164"/>
    </row>
    <row r="969" spans="1:15" ht="14.5" x14ac:dyDescent="0.35">
      <c r="A969" s="164"/>
      <c r="B969" s="164"/>
      <c r="C969" s="164"/>
      <c r="D969" s="164"/>
      <c r="E969" s="164"/>
      <c r="F969" s="164"/>
      <c r="G969" s="164"/>
      <c r="H969" s="164"/>
      <c r="I969" s="164"/>
      <c r="J969" s="164"/>
      <c r="K969" s="164"/>
      <c r="L969" s="164"/>
      <c r="M969" s="164"/>
      <c r="N969" s="164"/>
      <c r="O969" s="164"/>
    </row>
    <row r="970" spans="1:15" ht="14.5" x14ac:dyDescent="0.35">
      <c r="A970" s="164"/>
      <c r="B970" s="164"/>
      <c r="C970" s="164"/>
      <c r="D970" s="164"/>
      <c r="E970" s="164"/>
      <c r="F970" s="164"/>
      <c r="G970" s="164"/>
      <c r="H970" s="164"/>
      <c r="I970" s="164"/>
      <c r="J970" s="164"/>
      <c r="K970" s="164"/>
      <c r="L970" s="164"/>
      <c r="M970" s="164"/>
      <c r="N970" s="164"/>
      <c r="O970" s="164"/>
    </row>
    <row r="971" spans="1:15" ht="14.5" x14ac:dyDescent="0.35">
      <c r="A971" s="164"/>
      <c r="B971" s="164"/>
      <c r="C971" s="164"/>
      <c r="D971" s="164"/>
      <c r="E971" s="164"/>
      <c r="F971" s="164"/>
      <c r="G971" s="164"/>
      <c r="H971" s="164"/>
      <c r="I971" s="164"/>
      <c r="J971" s="164"/>
      <c r="K971" s="164"/>
      <c r="L971" s="164"/>
      <c r="M971" s="164"/>
      <c r="N971" s="164"/>
      <c r="O971" s="164"/>
    </row>
    <row r="972" spans="1:15" ht="14.5" x14ac:dyDescent="0.35">
      <c r="A972" s="164"/>
      <c r="B972" s="164"/>
      <c r="C972" s="164"/>
      <c r="D972" s="164"/>
      <c r="E972" s="164"/>
      <c r="F972" s="164"/>
      <c r="G972" s="164"/>
      <c r="H972" s="164"/>
      <c r="I972" s="164"/>
      <c r="J972" s="164"/>
      <c r="K972" s="164"/>
      <c r="L972" s="164"/>
      <c r="M972" s="164"/>
      <c r="N972" s="164"/>
      <c r="O972" s="164"/>
    </row>
    <row r="973" spans="1:15" ht="14.5" x14ac:dyDescent="0.35">
      <c r="A973" s="164"/>
      <c r="B973" s="164"/>
      <c r="C973" s="164"/>
      <c r="D973" s="164"/>
      <c r="E973" s="164"/>
      <c r="F973" s="164"/>
      <c r="G973" s="164"/>
      <c r="H973" s="164"/>
      <c r="I973" s="164"/>
      <c r="J973" s="164"/>
      <c r="K973" s="164"/>
      <c r="L973" s="164"/>
      <c r="M973" s="164"/>
      <c r="N973" s="164"/>
      <c r="O973" s="164"/>
    </row>
    <row r="974" spans="1:15" ht="14.5" x14ac:dyDescent="0.35">
      <c r="A974" s="164"/>
      <c r="B974" s="164"/>
      <c r="C974" s="164"/>
      <c r="D974" s="164"/>
      <c r="E974" s="164"/>
      <c r="F974" s="164"/>
      <c r="G974" s="164"/>
      <c r="H974" s="164"/>
      <c r="I974" s="164"/>
      <c r="J974" s="164"/>
      <c r="K974" s="164"/>
      <c r="L974" s="164"/>
      <c r="M974" s="164"/>
      <c r="N974" s="164"/>
      <c r="O974" s="164"/>
    </row>
    <row r="975" spans="1:15" ht="14.5" x14ac:dyDescent="0.35">
      <c r="A975" s="164"/>
      <c r="B975" s="164"/>
      <c r="C975" s="164"/>
      <c r="D975" s="164"/>
      <c r="E975" s="164"/>
      <c r="F975" s="164"/>
      <c r="G975" s="164"/>
      <c r="H975" s="164"/>
      <c r="I975" s="164"/>
      <c r="J975" s="164"/>
      <c r="K975" s="164"/>
      <c r="L975" s="164"/>
      <c r="M975" s="164"/>
      <c r="N975" s="164"/>
      <c r="O975" s="164"/>
    </row>
    <row r="976" spans="1:15" ht="14.5" x14ac:dyDescent="0.35">
      <c r="A976" s="164"/>
      <c r="B976" s="164"/>
      <c r="C976" s="164"/>
      <c r="D976" s="164"/>
      <c r="E976" s="164"/>
      <c r="F976" s="164"/>
      <c r="G976" s="164"/>
      <c r="H976" s="164"/>
      <c r="I976" s="164"/>
      <c r="J976" s="164"/>
      <c r="K976" s="164"/>
      <c r="L976" s="164"/>
      <c r="M976" s="164"/>
      <c r="N976" s="164"/>
      <c r="O976" s="164"/>
    </row>
    <row r="977" spans="1:15" ht="14.5" x14ac:dyDescent="0.35">
      <c r="A977" s="164"/>
      <c r="B977" s="164"/>
      <c r="C977" s="164"/>
      <c r="D977" s="164"/>
      <c r="E977" s="164"/>
      <c r="F977" s="164"/>
      <c r="G977" s="164"/>
      <c r="H977" s="164"/>
      <c r="I977" s="164"/>
      <c r="J977" s="164"/>
      <c r="K977" s="164"/>
      <c r="L977" s="164"/>
      <c r="M977" s="164"/>
      <c r="N977" s="164"/>
      <c r="O977" s="164"/>
    </row>
    <row r="978" spans="1:15" ht="14.5" x14ac:dyDescent="0.35">
      <c r="A978" s="164"/>
      <c r="B978" s="164"/>
      <c r="C978" s="164"/>
      <c r="D978" s="164"/>
      <c r="E978" s="164"/>
      <c r="F978" s="164"/>
      <c r="G978" s="164"/>
      <c r="H978" s="164"/>
      <c r="I978" s="164"/>
      <c r="J978" s="164"/>
      <c r="K978" s="164"/>
      <c r="L978" s="164"/>
      <c r="M978" s="164"/>
      <c r="N978" s="164"/>
      <c r="O978" s="164"/>
    </row>
    <row r="979" spans="1:15" ht="14.5" x14ac:dyDescent="0.35">
      <c r="A979" s="164"/>
      <c r="B979" s="164"/>
      <c r="C979" s="164"/>
      <c r="D979" s="164"/>
      <c r="E979" s="164"/>
      <c r="F979" s="164"/>
      <c r="G979" s="164"/>
      <c r="H979" s="164"/>
      <c r="I979" s="164"/>
      <c r="J979" s="164"/>
      <c r="K979" s="164"/>
      <c r="L979" s="164"/>
      <c r="M979" s="164"/>
      <c r="N979" s="164"/>
      <c r="O979" s="164"/>
    </row>
    <row r="980" spans="1:15" ht="14.5" x14ac:dyDescent="0.35">
      <c r="A980" s="164"/>
      <c r="B980" s="164"/>
      <c r="C980" s="164"/>
      <c r="D980" s="164"/>
      <c r="E980" s="164"/>
      <c r="F980" s="164"/>
      <c r="G980" s="164"/>
      <c r="H980" s="164"/>
      <c r="I980" s="164"/>
      <c r="J980" s="164"/>
      <c r="K980" s="164"/>
      <c r="L980" s="164"/>
      <c r="M980" s="164"/>
      <c r="N980" s="164"/>
      <c r="O980" s="164"/>
    </row>
    <row r="981" spans="1:15" ht="14.5" x14ac:dyDescent="0.35">
      <c r="A981" s="164"/>
      <c r="B981" s="164"/>
      <c r="C981" s="164"/>
      <c r="D981" s="164"/>
      <c r="E981" s="164"/>
      <c r="F981" s="164"/>
      <c r="G981" s="164"/>
      <c r="H981" s="164"/>
      <c r="I981" s="164"/>
      <c r="J981" s="164"/>
      <c r="K981" s="164"/>
      <c r="L981" s="164"/>
      <c r="M981" s="164"/>
      <c r="N981" s="164"/>
      <c r="O981" s="164"/>
    </row>
    <row r="982" spans="1:15" ht="14.5" x14ac:dyDescent="0.35">
      <c r="A982" s="164"/>
      <c r="B982" s="164"/>
      <c r="C982" s="164"/>
      <c r="D982" s="164"/>
      <c r="E982" s="164"/>
      <c r="F982" s="164"/>
      <c r="G982" s="164"/>
      <c r="H982" s="164"/>
      <c r="I982" s="164"/>
      <c r="J982" s="164"/>
      <c r="K982" s="164"/>
      <c r="L982" s="164"/>
      <c r="M982" s="164"/>
      <c r="N982" s="164"/>
      <c r="O982" s="164"/>
    </row>
    <row r="983" spans="1:15" ht="14.5" x14ac:dyDescent="0.35">
      <c r="A983" s="164"/>
      <c r="B983" s="164"/>
      <c r="C983" s="164"/>
      <c r="D983" s="164"/>
      <c r="E983" s="164"/>
      <c r="F983" s="164"/>
      <c r="G983" s="164"/>
      <c r="H983" s="164"/>
      <c r="I983" s="164"/>
      <c r="J983" s="164"/>
      <c r="K983" s="164"/>
      <c r="L983" s="164"/>
      <c r="M983" s="164"/>
      <c r="N983" s="164"/>
      <c r="O983" s="164"/>
    </row>
    <row r="984" spans="1:15" ht="14.5" x14ac:dyDescent="0.35">
      <c r="A984" s="164"/>
      <c r="B984" s="164"/>
      <c r="C984" s="164"/>
      <c r="D984" s="164"/>
      <c r="E984" s="164"/>
      <c r="F984" s="164"/>
      <c r="G984" s="164"/>
      <c r="H984" s="164"/>
      <c r="I984" s="164"/>
      <c r="J984" s="164"/>
      <c r="K984" s="164"/>
      <c r="L984" s="164"/>
      <c r="M984" s="164"/>
      <c r="N984" s="164"/>
      <c r="O984" s="164"/>
    </row>
    <row r="985" spans="1:15" ht="14.5" x14ac:dyDescent="0.35">
      <c r="A985" s="164"/>
      <c r="B985" s="164"/>
      <c r="C985" s="164"/>
      <c r="D985" s="164"/>
      <c r="E985" s="164"/>
      <c r="F985" s="164"/>
      <c r="G985" s="164"/>
      <c r="H985" s="164"/>
      <c r="I985" s="164"/>
      <c r="J985" s="164"/>
      <c r="K985" s="164"/>
      <c r="L985" s="164"/>
      <c r="M985" s="164"/>
      <c r="N985" s="164"/>
      <c r="O985" s="164"/>
    </row>
    <row r="986" spans="1:15" ht="14.5" x14ac:dyDescent="0.35">
      <c r="A986" s="164"/>
      <c r="B986" s="164"/>
      <c r="C986" s="164"/>
      <c r="D986" s="164"/>
      <c r="E986" s="164"/>
      <c r="F986" s="164"/>
      <c r="G986" s="164"/>
      <c r="H986" s="164"/>
      <c r="I986" s="164"/>
      <c r="J986" s="164"/>
      <c r="K986" s="164"/>
      <c r="L986" s="164"/>
      <c r="M986" s="164"/>
      <c r="N986" s="164"/>
      <c r="O986" s="164"/>
    </row>
    <row r="987" spans="1:15" ht="14.5" x14ac:dyDescent="0.35">
      <c r="A987" s="164"/>
      <c r="B987" s="164"/>
      <c r="C987" s="164"/>
      <c r="D987" s="164"/>
      <c r="E987" s="164"/>
      <c r="F987" s="164"/>
      <c r="G987" s="164"/>
      <c r="H987" s="164"/>
      <c r="I987" s="164"/>
      <c r="J987" s="164"/>
      <c r="K987" s="164"/>
      <c r="L987" s="164"/>
      <c r="M987" s="164"/>
      <c r="N987" s="164"/>
      <c r="O987" s="164"/>
    </row>
    <row r="988" spans="1:15" ht="14.5" x14ac:dyDescent="0.35">
      <c r="A988" s="164"/>
      <c r="B988" s="164"/>
      <c r="C988" s="164"/>
      <c r="D988" s="164"/>
      <c r="E988" s="164"/>
      <c r="F988" s="164"/>
      <c r="G988" s="164"/>
      <c r="H988" s="164"/>
      <c r="I988" s="164"/>
      <c r="J988" s="164"/>
      <c r="K988" s="164"/>
      <c r="L988" s="164"/>
      <c r="M988" s="164"/>
      <c r="N988" s="164"/>
      <c r="O988" s="164"/>
    </row>
    <row r="989" spans="1:15" ht="14.5" x14ac:dyDescent="0.35">
      <c r="A989" s="164"/>
      <c r="B989" s="164"/>
      <c r="C989" s="164"/>
      <c r="D989" s="164"/>
      <c r="E989" s="164"/>
      <c r="F989" s="164"/>
      <c r="G989" s="164"/>
      <c r="H989" s="164"/>
      <c r="I989" s="164"/>
      <c r="J989" s="164"/>
      <c r="K989" s="164"/>
      <c r="L989" s="164"/>
      <c r="M989" s="164"/>
      <c r="N989" s="164"/>
      <c r="O989" s="164"/>
    </row>
    <row r="990" spans="1:15" ht="14.5" x14ac:dyDescent="0.35">
      <c r="A990" s="164"/>
      <c r="B990" s="164"/>
      <c r="C990" s="164"/>
      <c r="D990" s="164"/>
      <c r="E990" s="164"/>
      <c r="F990" s="164"/>
      <c r="G990" s="164"/>
      <c r="H990" s="164"/>
      <c r="I990" s="164"/>
      <c r="J990" s="164"/>
      <c r="K990" s="164"/>
      <c r="L990" s="164"/>
      <c r="M990" s="164"/>
      <c r="N990" s="164"/>
      <c r="O990" s="164"/>
    </row>
    <row r="991" spans="1:15" ht="14.5" x14ac:dyDescent="0.35">
      <c r="A991" s="164"/>
      <c r="B991" s="164"/>
      <c r="C991" s="164"/>
      <c r="D991" s="164"/>
      <c r="E991" s="164"/>
      <c r="F991" s="164"/>
      <c r="G991" s="164"/>
      <c r="H991" s="164"/>
      <c r="I991" s="164"/>
      <c r="J991" s="164"/>
      <c r="K991" s="164"/>
      <c r="L991" s="164"/>
      <c r="M991" s="164"/>
      <c r="N991" s="164"/>
      <c r="O991" s="164"/>
    </row>
    <row r="992" spans="1:15" ht="14.5" x14ac:dyDescent="0.35">
      <c r="A992" s="164"/>
      <c r="B992" s="164"/>
      <c r="C992" s="164"/>
      <c r="D992" s="164"/>
      <c r="E992" s="164"/>
      <c r="F992" s="164"/>
      <c r="G992" s="164"/>
      <c r="H992" s="164"/>
      <c r="I992" s="164"/>
      <c r="J992" s="164"/>
      <c r="K992" s="164"/>
      <c r="L992" s="164"/>
      <c r="M992" s="164"/>
      <c r="N992" s="164"/>
      <c r="O992" s="164"/>
    </row>
    <row r="993" spans="1:15" ht="14.5" x14ac:dyDescent="0.35">
      <c r="A993" s="164"/>
      <c r="B993" s="164"/>
      <c r="C993" s="164"/>
      <c r="D993" s="164"/>
      <c r="E993" s="164"/>
      <c r="F993" s="164"/>
      <c r="G993" s="164"/>
      <c r="H993" s="164"/>
      <c r="I993" s="164"/>
      <c r="J993" s="164"/>
      <c r="K993" s="164"/>
      <c r="L993" s="164"/>
      <c r="M993" s="164"/>
      <c r="N993" s="164"/>
      <c r="O993" s="164"/>
    </row>
    <row r="994" spans="1:15" ht="14.5" x14ac:dyDescent="0.35">
      <c r="A994" s="164"/>
      <c r="B994" s="164"/>
      <c r="C994" s="164"/>
      <c r="D994" s="164"/>
      <c r="E994" s="164"/>
      <c r="F994" s="164"/>
      <c r="G994" s="164"/>
      <c r="H994" s="164"/>
      <c r="I994" s="164"/>
      <c r="J994" s="164"/>
      <c r="K994" s="164"/>
      <c r="L994" s="164"/>
      <c r="M994" s="164"/>
      <c r="N994" s="164"/>
      <c r="O994" s="164"/>
    </row>
    <row r="995" spans="1:15" ht="14.5" x14ac:dyDescent="0.35">
      <c r="A995" s="164"/>
      <c r="B995" s="164"/>
      <c r="C995" s="164"/>
      <c r="D995" s="164"/>
      <c r="E995" s="164"/>
      <c r="F995" s="164"/>
      <c r="G995" s="164"/>
      <c r="H995" s="164"/>
      <c r="I995" s="164"/>
      <c r="J995" s="164"/>
      <c r="K995" s="164"/>
      <c r="L995" s="164"/>
      <c r="M995" s="164"/>
      <c r="N995" s="164"/>
      <c r="O995" s="164"/>
    </row>
    <row r="996" spans="1:15" ht="14.5" x14ac:dyDescent="0.35">
      <c r="A996" s="164"/>
      <c r="B996" s="164"/>
      <c r="C996" s="164"/>
      <c r="D996" s="164"/>
      <c r="E996" s="164"/>
      <c r="F996" s="164"/>
      <c r="G996" s="164"/>
      <c r="H996" s="164"/>
      <c r="I996" s="164"/>
      <c r="J996" s="164"/>
      <c r="K996" s="164"/>
      <c r="L996" s="164"/>
      <c r="M996" s="164"/>
      <c r="N996" s="164"/>
      <c r="O996" s="164"/>
    </row>
    <row r="997" spans="1:15" ht="14.5" x14ac:dyDescent="0.35">
      <c r="A997" s="164"/>
      <c r="B997" s="164"/>
      <c r="C997" s="164"/>
      <c r="D997" s="164"/>
      <c r="E997" s="164"/>
      <c r="F997" s="164"/>
      <c r="G997" s="164"/>
      <c r="H997" s="164"/>
      <c r="I997" s="164"/>
      <c r="J997" s="164"/>
      <c r="K997" s="164"/>
      <c r="L997" s="164"/>
      <c r="M997" s="164"/>
      <c r="N997" s="164"/>
      <c r="O997" s="164"/>
    </row>
    <row r="998" spans="1:15" ht="14.5" x14ac:dyDescent="0.35">
      <c r="A998" s="164"/>
      <c r="B998" s="164"/>
      <c r="C998" s="164"/>
      <c r="D998" s="164"/>
      <c r="E998" s="164"/>
      <c r="F998" s="164"/>
      <c r="G998" s="164"/>
      <c r="H998" s="164"/>
      <c r="I998" s="164"/>
      <c r="J998" s="164"/>
      <c r="K998" s="164"/>
      <c r="L998" s="164"/>
      <c r="M998" s="164"/>
      <c r="N998" s="164"/>
      <c r="O998" s="164"/>
    </row>
    <row r="999" spans="1:15" ht="14.5" x14ac:dyDescent="0.35">
      <c r="A999" s="164"/>
      <c r="B999" s="164"/>
      <c r="C999" s="164"/>
      <c r="D999" s="164"/>
      <c r="E999" s="164"/>
      <c r="F999" s="164"/>
      <c r="G999" s="164"/>
      <c r="H999" s="164"/>
      <c r="I999" s="164"/>
      <c r="J999" s="164"/>
      <c r="K999" s="164"/>
      <c r="L999" s="164"/>
      <c r="M999" s="164"/>
      <c r="N999" s="164"/>
      <c r="O999" s="164"/>
    </row>
    <row r="1000" spans="1:15" ht="14.5" x14ac:dyDescent="0.35">
      <c r="A1000" s="164"/>
      <c r="B1000" s="164"/>
      <c r="C1000" s="164"/>
      <c r="D1000" s="164"/>
      <c r="E1000" s="164"/>
      <c r="F1000" s="164"/>
      <c r="G1000" s="164"/>
      <c r="H1000" s="164"/>
      <c r="I1000" s="164"/>
      <c r="J1000" s="164"/>
      <c r="K1000" s="164"/>
      <c r="L1000" s="164"/>
      <c r="M1000" s="164"/>
      <c r="N1000" s="164"/>
      <c r="O1000"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BEEA-A55D-42C4-B860-2864D27C210B}">
  <dimension ref="A1:O1005"/>
  <sheetViews>
    <sheetView showGridLines="0" view="pageBreakPreview" zoomScale="90" zoomScaleNormal="100" zoomScaleSheetLayoutView="90" workbookViewId="0">
      <selection activeCell="A54" sqref="A54"/>
    </sheetView>
  </sheetViews>
  <sheetFormatPr defaultColWidth="14.453125" defaultRowHeight="15" customHeight="1" x14ac:dyDescent="0.35"/>
  <cols>
    <col min="1" max="1" width="85.81640625" customWidth="1"/>
    <col min="2" max="2" width="22.81640625" customWidth="1"/>
    <col min="3" max="3" width="20.81640625" customWidth="1"/>
    <col min="4" max="15" width="9.1796875" customWidth="1"/>
  </cols>
  <sheetData>
    <row r="1" spans="1:15" ht="15" customHeight="1" x14ac:dyDescent="0.4">
      <c r="A1" s="322" t="str">
        <f>SOCE!A1</f>
        <v>L&amp;T ELECTROLYSERS LIMITED</v>
      </c>
      <c r="B1" s="83"/>
      <c r="C1" s="83"/>
      <c r="D1" s="83"/>
      <c r="E1" s="83"/>
      <c r="F1" s="83"/>
      <c r="G1" s="83"/>
      <c r="H1" s="83"/>
      <c r="I1" s="83"/>
      <c r="J1" s="83"/>
      <c r="K1" s="83"/>
      <c r="L1" s="83"/>
      <c r="M1" s="83"/>
      <c r="N1" s="83"/>
      <c r="O1" s="83"/>
    </row>
    <row r="2" spans="1:15" ht="15" customHeight="1" x14ac:dyDescent="0.4">
      <c r="A2" s="322" t="str">
        <f>'18'!A2</f>
        <v>Notes forming part of financial statement</v>
      </c>
      <c r="B2" s="83"/>
      <c r="C2" s="83"/>
      <c r="D2" s="83"/>
      <c r="E2" s="83"/>
      <c r="F2" s="83"/>
      <c r="G2" s="83"/>
      <c r="H2" s="83"/>
      <c r="I2" s="83"/>
      <c r="J2" s="83"/>
      <c r="K2" s="83"/>
      <c r="L2" s="83"/>
      <c r="M2" s="83"/>
      <c r="N2" s="83"/>
      <c r="O2" s="83"/>
    </row>
    <row r="3" spans="1:15" ht="15" customHeight="1" x14ac:dyDescent="0.4">
      <c r="A3" s="83"/>
      <c r="B3" s="83"/>
      <c r="C3" s="83"/>
      <c r="D3" s="83"/>
      <c r="E3" s="83"/>
      <c r="F3" s="83"/>
      <c r="G3" s="83"/>
      <c r="H3" s="83"/>
      <c r="I3" s="83"/>
      <c r="J3" s="83"/>
      <c r="K3" s="83"/>
      <c r="L3" s="83"/>
      <c r="M3" s="83"/>
      <c r="N3" s="83"/>
      <c r="O3" s="83"/>
    </row>
    <row r="4" spans="1:15" ht="15" customHeight="1" x14ac:dyDescent="0.4">
      <c r="A4" s="140" t="s">
        <v>347</v>
      </c>
      <c r="B4" s="83"/>
      <c r="C4" s="83"/>
      <c r="D4" s="83"/>
      <c r="E4" s="83"/>
      <c r="F4" s="83"/>
      <c r="G4" s="83"/>
      <c r="H4" s="83"/>
      <c r="I4" s="83"/>
      <c r="J4" s="83"/>
      <c r="K4" s="83"/>
      <c r="L4" s="83"/>
      <c r="M4" s="83"/>
      <c r="N4" s="83"/>
      <c r="O4" s="83"/>
    </row>
    <row r="5" spans="1:15" ht="15" customHeight="1" x14ac:dyDescent="0.4">
      <c r="A5" s="140"/>
      <c r="B5" s="83"/>
      <c r="C5" s="576" t="str">
        <f>'19'!C5</f>
        <v>( Amt in Rs.)</v>
      </c>
      <c r="D5" s="83"/>
      <c r="E5" s="83"/>
      <c r="F5" s="83"/>
      <c r="G5" s="83"/>
      <c r="H5" s="83"/>
      <c r="I5" s="83"/>
      <c r="J5" s="83"/>
      <c r="K5" s="83"/>
      <c r="L5" s="83"/>
      <c r="M5" s="83"/>
      <c r="N5" s="83"/>
      <c r="O5" s="83"/>
    </row>
    <row r="6" spans="1:15" s="580" customFormat="1" ht="46.75" customHeight="1" x14ac:dyDescent="0.35">
      <c r="A6" s="577" t="s">
        <v>3</v>
      </c>
      <c r="B6" s="578" t="str">
        <f>'19'!B6</f>
        <v>For the year ended 
March 31, 2026</v>
      </c>
      <c r="C6" s="578" t="str">
        <f>'19'!C6</f>
        <v>For the year ended March 31, 2025</v>
      </c>
      <c r="D6" s="579"/>
      <c r="E6" s="178"/>
      <c r="F6" s="178"/>
      <c r="G6" s="178"/>
      <c r="H6" s="178"/>
      <c r="I6" s="178"/>
      <c r="J6" s="178"/>
      <c r="K6" s="178"/>
      <c r="L6" s="178"/>
      <c r="M6" s="178"/>
      <c r="N6" s="178"/>
      <c r="O6" s="178"/>
    </row>
    <row r="7" spans="1:15" s="580" customFormat="1" ht="16" x14ac:dyDescent="0.35">
      <c r="A7" s="581"/>
      <c r="B7" s="582"/>
      <c r="C7" s="582"/>
      <c r="D7" s="579"/>
      <c r="E7" s="178"/>
      <c r="F7" s="178"/>
      <c r="G7" s="178"/>
      <c r="H7" s="178"/>
      <c r="I7" s="178"/>
      <c r="J7" s="178"/>
      <c r="K7" s="178"/>
      <c r="L7" s="178"/>
      <c r="M7" s="178"/>
      <c r="N7" s="178"/>
      <c r="O7" s="178"/>
    </row>
    <row r="8" spans="1:15" ht="15" customHeight="1" x14ac:dyDescent="0.4">
      <c r="A8" s="583" t="s">
        <v>348</v>
      </c>
      <c r="B8" s="584"/>
      <c r="C8" s="584"/>
      <c r="D8" s="83"/>
      <c r="E8" s="83"/>
      <c r="F8" s="83"/>
      <c r="G8" s="83"/>
      <c r="H8" s="83"/>
      <c r="I8" s="83"/>
      <c r="J8" s="83"/>
      <c r="K8" s="83"/>
      <c r="L8" s="83"/>
      <c r="M8" s="83"/>
      <c r="N8" s="83"/>
      <c r="O8" s="83"/>
    </row>
    <row r="9" spans="1:15" ht="15" customHeight="1" x14ac:dyDescent="0.4">
      <c r="A9" s="583" t="s">
        <v>349</v>
      </c>
      <c r="B9" s="584"/>
      <c r="C9" s="584"/>
      <c r="D9" s="83"/>
      <c r="E9" s="83"/>
      <c r="F9" s="83"/>
      <c r="G9" s="83"/>
      <c r="H9" s="83"/>
      <c r="I9" s="83"/>
      <c r="J9" s="83"/>
      <c r="K9" s="83"/>
      <c r="L9" s="83"/>
      <c r="M9" s="83"/>
      <c r="N9" s="83"/>
      <c r="O9" s="83"/>
    </row>
    <row r="10" spans="1:15" ht="15" customHeight="1" x14ac:dyDescent="0.4">
      <c r="A10" s="583" t="s">
        <v>350</v>
      </c>
      <c r="B10" s="584"/>
      <c r="C10" s="584"/>
      <c r="D10" s="83"/>
      <c r="E10" s="83"/>
      <c r="F10" s="83"/>
      <c r="G10" s="83"/>
      <c r="H10" s="83"/>
      <c r="I10" s="83"/>
      <c r="J10" s="83"/>
      <c r="K10" s="83"/>
      <c r="L10" s="83"/>
      <c r="M10" s="83"/>
      <c r="N10" s="83"/>
      <c r="O10" s="83"/>
    </row>
    <row r="11" spans="1:15" ht="15" customHeight="1" x14ac:dyDescent="0.4">
      <c r="A11" s="583" t="s">
        <v>351</v>
      </c>
      <c r="B11" s="584"/>
      <c r="C11" s="584"/>
      <c r="D11" s="83"/>
      <c r="E11" s="83"/>
      <c r="F11" s="83"/>
      <c r="G11" s="83"/>
      <c r="H11" s="83"/>
      <c r="I11" s="83"/>
      <c r="J11" s="83"/>
      <c r="K11" s="83"/>
      <c r="L11" s="83"/>
      <c r="M11" s="83"/>
      <c r="N11" s="83"/>
      <c r="O11" s="83"/>
    </row>
    <row r="12" spans="1:15" ht="15" customHeight="1" x14ac:dyDescent="0.4">
      <c r="A12" s="583" t="s">
        <v>352</v>
      </c>
      <c r="B12" s="584"/>
      <c r="C12" s="584"/>
      <c r="D12" s="83"/>
      <c r="E12" s="83"/>
      <c r="F12" s="83"/>
      <c r="G12" s="83"/>
      <c r="H12" s="83"/>
      <c r="I12" s="83"/>
      <c r="J12" s="83"/>
      <c r="K12" s="83"/>
      <c r="L12" s="83"/>
      <c r="M12" s="83"/>
      <c r="N12" s="83"/>
      <c r="O12" s="83"/>
    </row>
    <row r="13" spans="1:15" ht="15" customHeight="1" x14ac:dyDescent="0.4">
      <c r="A13" s="583" t="s">
        <v>353</v>
      </c>
      <c r="B13" s="584"/>
      <c r="C13" s="584"/>
      <c r="D13" s="83"/>
      <c r="E13" s="83"/>
      <c r="F13" s="83"/>
      <c r="G13" s="83"/>
      <c r="H13" s="83"/>
      <c r="I13" s="83"/>
      <c r="J13" s="83"/>
      <c r="K13" s="83"/>
      <c r="L13" s="83"/>
      <c r="M13" s="83"/>
      <c r="N13" s="83"/>
      <c r="O13" s="83"/>
    </row>
    <row r="14" spans="1:15" ht="15" customHeight="1" x14ac:dyDescent="0.4">
      <c r="A14" s="583"/>
      <c r="B14" s="584"/>
      <c r="C14" s="584"/>
      <c r="D14" s="83"/>
      <c r="E14" s="83"/>
      <c r="F14" s="83"/>
      <c r="G14" s="83"/>
      <c r="H14" s="83"/>
      <c r="I14" s="83"/>
      <c r="J14" s="83"/>
      <c r="K14" s="83"/>
      <c r="L14" s="83"/>
      <c r="M14" s="83"/>
      <c r="N14" s="83"/>
      <c r="O14" s="83"/>
    </row>
    <row r="15" spans="1:15" ht="16" x14ac:dyDescent="0.4">
      <c r="A15" s="585" t="str">
        <f>'19'!A10</f>
        <v>Total</v>
      </c>
      <c r="B15" s="586">
        <f t="shared" ref="B15:C15" si="0">SUM(B8:B13)</f>
        <v>0</v>
      </c>
      <c r="C15" s="587">
        <f t="shared" si="0"/>
        <v>0</v>
      </c>
      <c r="D15" s="83"/>
      <c r="E15" s="83"/>
      <c r="F15" s="83"/>
      <c r="G15" s="83"/>
      <c r="H15" s="83"/>
      <c r="I15" s="83"/>
      <c r="J15" s="83"/>
      <c r="K15" s="83"/>
      <c r="L15" s="83"/>
      <c r="M15" s="83"/>
      <c r="N15" s="83"/>
      <c r="O15" s="83"/>
    </row>
    <row r="16" spans="1:15" ht="16" x14ac:dyDescent="0.4">
      <c r="A16" s="83"/>
      <c r="B16" s="83"/>
      <c r="C16" s="83"/>
      <c r="D16" s="83"/>
      <c r="E16" s="83"/>
      <c r="F16" s="83"/>
      <c r="G16" s="83"/>
      <c r="H16" s="83"/>
      <c r="I16" s="83"/>
      <c r="J16" s="83"/>
      <c r="K16" s="83"/>
      <c r="L16" s="83"/>
      <c r="M16" s="83"/>
      <c r="N16" s="83"/>
      <c r="O16" s="83"/>
    </row>
    <row r="17" spans="1:15" ht="16" x14ac:dyDescent="0.4">
      <c r="A17" s="83"/>
      <c r="B17" s="102"/>
      <c r="C17" s="102"/>
      <c r="D17" s="83"/>
      <c r="E17" s="83"/>
      <c r="F17" s="83"/>
      <c r="G17" s="83"/>
      <c r="H17" s="83"/>
      <c r="I17" s="83"/>
      <c r="J17" s="83"/>
      <c r="K17" s="83"/>
      <c r="L17" s="83"/>
      <c r="M17" s="83"/>
      <c r="N17" s="83"/>
      <c r="O17" s="83"/>
    </row>
    <row r="18" spans="1:15" ht="16" x14ac:dyDescent="0.4">
      <c r="A18" s="583" t="s">
        <v>348</v>
      </c>
      <c r="B18" s="102">
        <f>B8</f>
        <v>0</v>
      </c>
      <c r="C18" s="83"/>
      <c r="D18" s="83"/>
      <c r="E18" s="83"/>
      <c r="F18" s="83"/>
      <c r="G18" s="83"/>
      <c r="H18" s="83"/>
      <c r="I18" s="83"/>
      <c r="J18" s="83"/>
      <c r="K18" s="83"/>
      <c r="L18" s="83"/>
      <c r="M18" s="83"/>
      <c r="N18" s="83"/>
      <c r="O18" s="83"/>
    </row>
    <row r="19" spans="1:15" ht="16" x14ac:dyDescent="0.4">
      <c r="A19" s="583" t="s">
        <v>351</v>
      </c>
      <c r="B19" s="102">
        <f>B11</f>
        <v>0</v>
      </c>
      <c r="C19" s="83"/>
      <c r="D19" s="83"/>
      <c r="E19" s="83"/>
      <c r="F19" s="83"/>
      <c r="G19" s="83"/>
      <c r="H19" s="83"/>
      <c r="I19" s="83"/>
      <c r="J19" s="83"/>
      <c r="K19" s="83"/>
      <c r="L19" s="83"/>
      <c r="M19" s="83"/>
      <c r="N19" s="83"/>
      <c r="O19" s="83"/>
    </row>
    <row r="20" spans="1:15" ht="16" x14ac:dyDescent="0.4">
      <c r="A20" s="583" t="s">
        <v>353</v>
      </c>
      <c r="B20" s="102">
        <f>B13</f>
        <v>0</v>
      </c>
      <c r="C20" s="83"/>
      <c r="D20" s="83"/>
      <c r="E20" s="83"/>
      <c r="F20" s="83"/>
      <c r="G20" s="83"/>
      <c r="H20" s="83"/>
      <c r="I20" s="83"/>
      <c r="J20" s="83"/>
      <c r="K20" s="83"/>
      <c r="L20" s="83"/>
      <c r="M20" s="83"/>
      <c r="N20" s="83"/>
      <c r="O20" s="83"/>
    </row>
    <row r="21" spans="1:15" ht="16" x14ac:dyDescent="0.4">
      <c r="A21" s="83"/>
      <c r="B21" s="83"/>
      <c r="C21" s="83"/>
      <c r="D21" s="83"/>
      <c r="E21" s="83"/>
      <c r="F21" s="83"/>
      <c r="G21" s="83"/>
      <c r="H21" s="83"/>
      <c r="I21" s="83"/>
      <c r="J21" s="83"/>
      <c r="K21" s="83"/>
      <c r="L21" s="83"/>
      <c r="M21" s="83"/>
      <c r="N21" s="83"/>
      <c r="O21" s="83"/>
    </row>
    <row r="22" spans="1:15" ht="16" x14ac:dyDescent="0.4">
      <c r="A22" s="83"/>
      <c r="B22" s="83"/>
      <c r="C22" s="83"/>
      <c r="D22" s="83"/>
      <c r="E22" s="83"/>
      <c r="F22" s="83"/>
      <c r="G22" s="83"/>
      <c r="H22" s="83"/>
      <c r="I22" s="83"/>
      <c r="J22" s="83"/>
      <c r="K22" s="83"/>
      <c r="L22" s="83"/>
      <c r="M22" s="83"/>
      <c r="N22" s="83"/>
      <c r="O22" s="83"/>
    </row>
    <row r="23" spans="1:15" ht="16" x14ac:dyDescent="0.4">
      <c r="A23" s="83"/>
      <c r="B23" s="83"/>
      <c r="C23" s="83"/>
      <c r="D23" s="83"/>
      <c r="E23" s="83"/>
      <c r="F23" s="83"/>
      <c r="G23" s="83"/>
      <c r="H23" s="83"/>
      <c r="I23" s="83"/>
      <c r="J23" s="83"/>
      <c r="K23" s="83"/>
      <c r="L23" s="83"/>
      <c r="M23" s="83"/>
      <c r="N23" s="83"/>
      <c r="O23" s="83"/>
    </row>
    <row r="24" spans="1:15" ht="16" x14ac:dyDescent="0.4">
      <c r="A24" s="83"/>
      <c r="B24" s="83"/>
      <c r="C24" s="83"/>
      <c r="D24" s="83"/>
      <c r="E24" s="83"/>
      <c r="F24" s="83"/>
      <c r="G24" s="83"/>
      <c r="H24" s="83"/>
      <c r="I24" s="83"/>
      <c r="J24" s="83"/>
      <c r="K24" s="83"/>
      <c r="L24" s="83"/>
      <c r="M24" s="83"/>
      <c r="N24" s="83"/>
      <c r="O24" s="83"/>
    </row>
    <row r="25" spans="1:15" ht="16" x14ac:dyDescent="0.4">
      <c r="A25" s="83"/>
      <c r="B25" s="83"/>
      <c r="C25" s="83"/>
      <c r="D25" s="83"/>
      <c r="E25" s="83"/>
      <c r="F25" s="83"/>
      <c r="G25" s="83"/>
      <c r="H25" s="83"/>
      <c r="I25" s="83"/>
      <c r="J25" s="83"/>
      <c r="K25" s="83"/>
      <c r="L25" s="83"/>
      <c r="M25" s="83"/>
      <c r="N25" s="83"/>
      <c r="O25" s="83"/>
    </row>
    <row r="26" spans="1:15" ht="16" x14ac:dyDescent="0.4">
      <c r="A26" s="83"/>
      <c r="B26" s="83"/>
      <c r="C26" s="83"/>
      <c r="D26" s="83"/>
      <c r="E26" s="83"/>
      <c r="F26" s="83"/>
      <c r="G26" s="83"/>
      <c r="H26" s="83"/>
      <c r="I26" s="83"/>
      <c r="J26" s="83"/>
      <c r="K26" s="83"/>
      <c r="L26" s="83"/>
      <c r="M26" s="83"/>
      <c r="N26" s="83"/>
      <c r="O26" s="83"/>
    </row>
    <row r="27" spans="1:15" ht="16" x14ac:dyDescent="0.4">
      <c r="A27" s="83"/>
      <c r="B27" s="83"/>
      <c r="C27" s="83"/>
      <c r="D27" s="83"/>
      <c r="E27" s="83"/>
      <c r="F27" s="83"/>
      <c r="G27" s="83"/>
      <c r="H27" s="83"/>
      <c r="I27" s="83"/>
      <c r="J27" s="83"/>
      <c r="K27" s="83"/>
      <c r="L27" s="83"/>
      <c r="M27" s="83"/>
      <c r="N27" s="83"/>
      <c r="O27" s="83"/>
    </row>
    <row r="28" spans="1:15" ht="16" x14ac:dyDescent="0.4">
      <c r="A28" s="83"/>
      <c r="B28" s="83"/>
      <c r="C28" s="83"/>
      <c r="D28" s="83"/>
      <c r="E28" s="83"/>
      <c r="F28" s="83"/>
      <c r="G28" s="83"/>
      <c r="H28" s="83"/>
      <c r="I28" s="83"/>
      <c r="J28" s="83"/>
      <c r="K28" s="83"/>
      <c r="L28" s="83"/>
      <c r="M28" s="83"/>
      <c r="N28" s="83"/>
      <c r="O28" s="83"/>
    </row>
    <row r="29" spans="1:15" ht="16" x14ac:dyDescent="0.4">
      <c r="A29" s="83"/>
      <c r="B29" s="83"/>
      <c r="C29" s="83"/>
      <c r="D29" s="83"/>
      <c r="E29" s="83"/>
      <c r="F29" s="83"/>
      <c r="G29" s="83"/>
      <c r="H29" s="83"/>
      <c r="I29" s="83"/>
      <c r="J29" s="83"/>
      <c r="K29" s="83"/>
      <c r="L29" s="83"/>
      <c r="M29" s="83"/>
      <c r="N29" s="83"/>
      <c r="O29" s="83"/>
    </row>
    <row r="30" spans="1:15" ht="16" x14ac:dyDescent="0.4">
      <c r="A30" s="83"/>
      <c r="B30" s="83"/>
      <c r="C30" s="83"/>
      <c r="D30" s="83"/>
      <c r="E30" s="83"/>
      <c r="F30" s="83"/>
      <c r="G30" s="83"/>
      <c r="H30" s="83"/>
      <c r="I30" s="83"/>
      <c r="J30" s="83"/>
      <c r="K30" s="83"/>
      <c r="L30" s="83"/>
      <c r="M30" s="83"/>
      <c r="N30" s="83"/>
      <c r="O30" s="83"/>
    </row>
    <row r="31" spans="1:15" ht="16" x14ac:dyDescent="0.4">
      <c r="A31" s="83"/>
      <c r="B31" s="83"/>
      <c r="C31" s="83"/>
      <c r="D31" s="83"/>
      <c r="E31" s="83"/>
      <c r="F31" s="83"/>
      <c r="G31" s="83"/>
      <c r="H31" s="83"/>
      <c r="I31" s="83"/>
      <c r="J31" s="83"/>
      <c r="K31" s="83"/>
      <c r="L31" s="83"/>
      <c r="M31" s="83"/>
      <c r="N31" s="83"/>
      <c r="O31" s="83"/>
    </row>
    <row r="32" spans="1:15" ht="16" x14ac:dyDescent="0.4">
      <c r="A32" s="83"/>
      <c r="B32" s="83"/>
      <c r="C32" s="83"/>
      <c r="D32" s="83"/>
      <c r="E32" s="83"/>
      <c r="F32" s="83"/>
      <c r="G32" s="83"/>
      <c r="H32" s="83"/>
      <c r="I32" s="83"/>
      <c r="J32" s="83"/>
      <c r="K32" s="83"/>
      <c r="L32" s="83"/>
      <c r="M32" s="83"/>
      <c r="N32" s="83"/>
      <c r="O32" s="83"/>
    </row>
    <row r="33" spans="1:15" ht="16" x14ac:dyDescent="0.4">
      <c r="A33" s="83"/>
      <c r="B33" s="83"/>
      <c r="C33" s="83"/>
      <c r="D33" s="83"/>
      <c r="E33" s="83"/>
      <c r="F33" s="83"/>
      <c r="G33" s="83"/>
      <c r="H33" s="83"/>
      <c r="I33" s="83"/>
      <c r="J33" s="83"/>
      <c r="K33" s="83"/>
      <c r="L33" s="83"/>
      <c r="M33" s="83"/>
      <c r="N33" s="83"/>
      <c r="O33" s="83"/>
    </row>
    <row r="34" spans="1:15" ht="16" x14ac:dyDescent="0.4">
      <c r="A34" s="83"/>
      <c r="B34" s="83"/>
      <c r="C34" s="83"/>
      <c r="D34" s="83"/>
      <c r="E34" s="83"/>
      <c r="F34" s="83"/>
      <c r="G34" s="83"/>
      <c r="H34" s="83"/>
      <c r="I34" s="83"/>
      <c r="J34" s="83"/>
      <c r="K34" s="83"/>
      <c r="L34" s="83"/>
      <c r="M34" s="83"/>
      <c r="N34" s="83"/>
      <c r="O34" s="83"/>
    </row>
    <row r="35" spans="1:15" ht="16" x14ac:dyDescent="0.4">
      <c r="A35" s="83"/>
      <c r="B35" s="83"/>
      <c r="C35" s="83"/>
      <c r="D35" s="83"/>
      <c r="E35" s="83"/>
      <c r="F35" s="83"/>
      <c r="G35" s="83"/>
      <c r="H35" s="83"/>
      <c r="I35" s="83"/>
      <c r="J35" s="83"/>
      <c r="K35" s="83"/>
      <c r="L35" s="83"/>
      <c r="M35" s="83"/>
      <c r="N35" s="83"/>
      <c r="O35" s="83"/>
    </row>
    <row r="36" spans="1:15" ht="16" x14ac:dyDescent="0.4">
      <c r="A36" s="83"/>
      <c r="B36" s="83"/>
      <c r="C36" s="83"/>
      <c r="D36" s="83"/>
      <c r="E36" s="83"/>
      <c r="F36" s="83"/>
      <c r="G36" s="83"/>
      <c r="H36" s="83"/>
      <c r="I36" s="83"/>
      <c r="J36" s="83"/>
      <c r="K36" s="83"/>
      <c r="L36" s="83"/>
      <c r="M36" s="83"/>
      <c r="N36" s="83"/>
      <c r="O36" s="83"/>
    </row>
    <row r="37" spans="1:15" ht="16" x14ac:dyDescent="0.4">
      <c r="A37" s="83"/>
      <c r="B37" s="83"/>
      <c r="C37" s="83"/>
      <c r="D37" s="83"/>
      <c r="E37" s="83"/>
      <c r="F37" s="83"/>
      <c r="G37" s="83"/>
      <c r="H37" s="83"/>
      <c r="I37" s="83"/>
      <c r="J37" s="83"/>
      <c r="K37" s="83"/>
      <c r="L37" s="83"/>
      <c r="M37" s="83"/>
      <c r="N37" s="83"/>
      <c r="O37" s="83"/>
    </row>
    <row r="38" spans="1:15" ht="16" x14ac:dyDescent="0.4">
      <c r="A38" s="83"/>
      <c r="B38" s="83"/>
      <c r="C38" s="83"/>
      <c r="D38" s="83"/>
      <c r="E38" s="83"/>
      <c r="F38" s="83"/>
      <c r="G38" s="83"/>
      <c r="H38" s="83"/>
      <c r="I38" s="83"/>
      <c r="J38" s="83"/>
      <c r="K38" s="83"/>
      <c r="L38" s="83"/>
      <c r="M38" s="83"/>
      <c r="N38" s="83"/>
      <c r="O38" s="83"/>
    </row>
    <row r="39" spans="1:15" ht="16" x14ac:dyDescent="0.4">
      <c r="A39" s="83"/>
      <c r="B39" s="83"/>
      <c r="C39" s="83"/>
      <c r="D39" s="83"/>
      <c r="E39" s="83"/>
      <c r="F39" s="83"/>
      <c r="G39" s="83"/>
      <c r="H39" s="83"/>
      <c r="I39" s="83"/>
      <c r="J39" s="83"/>
      <c r="K39" s="83"/>
      <c r="L39" s="83"/>
      <c r="M39" s="83"/>
      <c r="N39" s="83"/>
      <c r="O39" s="83"/>
    </row>
    <row r="40" spans="1:15" ht="16" x14ac:dyDescent="0.4">
      <c r="A40" s="83"/>
      <c r="B40" s="83"/>
      <c r="C40" s="83"/>
      <c r="D40" s="83"/>
      <c r="E40" s="83"/>
      <c r="F40" s="83"/>
      <c r="G40" s="83"/>
      <c r="H40" s="83"/>
      <c r="I40" s="83"/>
      <c r="J40" s="83"/>
      <c r="K40" s="83"/>
      <c r="L40" s="83"/>
      <c r="M40" s="83"/>
      <c r="N40" s="83"/>
      <c r="O40" s="83"/>
    </row>
    <row r="41" spans="1:15" ht="16" x14ac:dyDescent="0.4">
      <c r="A41" s="83"/>
      <c r="B41" s="83"/>
      <c r="C41" s="83"/>
      <c r="D41" s="83"/>
      <c r="E41" s="83"/>
      <c r="F41" s="83"/>
      <c r="G41" s="83"/>
      <c r="H41" s="83"/>
      <c r="I41" s="83"/>
      <c r="J41" s="83"/>
      <c r="K41" s="83"/>
      <c r="L41" s="83"/>
      <c r="M41" s="83"/>
      <c r="N41" s="83"/>
      <c r="O41" s="83"/>
    </row>
    <row r="42" spans="1:15" ht="16" x14ac:dyDescent="0.4">
      <c r="A42" s="83"/>
      <c r="B42" s="83"/>
      <c r="C42" s="83"/>
      <c r="D42" s="83"/>
      <c r="E42" s="83"/>
      <c r="F42" s="83"/>
      <c r="G42" s="83"/>
      <c r="H42" s="83"/>
      <c r="I42" s="83"/>
      <c r="J42" s="83"/>
      <c r="K42" s="83"/>
      <c r="L42" s="83"/>
      <c r="M42" s="83"/>
      <c r="N42" s="83"/>
      <c r="O42" s="83"/>
    </row>
    <row r="43" spans="1:15" ht="16" x14ac:dyDescent="0.4">
      <c r="A43" s="83"/>
      <c r="B43" s="83"/>
      <c r="C43" s="83"/>
      <c r="D43" s="83"/>
      <c r="E43" s="83"/>
      <c r="F43" s="83"/>
      <c r="G43" s="83"/>
      <c r="H43" s="83"/>
      <c r="I43" s="83"/>
      <c r="J43" s="83"/>
      <c r="K43" s="83"/>
      <c r="L43" s="83"/>
      <c r="M43" s="83"/>
      <c r="N43" s="83"/>
      <c r="O43" s="83"/>
    </row>
    <row r="44" spans="1:15" ht="16" x14ac:dyDescent="0.4">
      <c r="A44" s="83"/>
      <c r="B44" s="83"/>
      <c r="C44" s="83"/>
      <c r="D44" s="83"/>
      <c r="E44" s="83"/>
      <c r="F44" s="83"/>
      <c r="G44" s="83"/>
      <c r="H44" s="83"/>
      <c r="I44" s="83"/>
      <c r="J44" s="83"/>
      <c r="K44" s="83"/>
      <c r="L44" s="83"/>
      <c r="M44" s="83"/>
      <c r="N44" s="83"/>
      <c r="O44" s="83"/>
    </row>
    <row r="45" spans="1:15" ht="16" x14ac:dyDescent="0.4">
      <c r="A45" s="83"/>
      <c r="B45" s="83"/>
      <c r="C45" s="83"/>
      <c r="D45" s="83"/>
      <c r="E45" s="83"/>
      <c r="F45" s="83"/>
      <c r="G45" s="83"/>
      <c r="H45" s="83"/>
      <c r="I45" s="83"/>
      <c r="J45" s="83"/>
      <c r="K45" s="83"/>
      <c r="L45" s="83"/>
      <c r="M45" s="83"/>
      <c r="N45" s="83"/>
      <c r="O45" s="83"/>
    </row>
    <row r="46" spans="1:15" ht="16" x14ac:dyDescent="0.4">
      <c r="A46" s="83"/>
      <c r="B46" s="83"/>
      <c r="C46" s="83"/>
      <c r="D46" s="83"/>
      <c r="E46" s="83"/>
      <c r="F46" s="83"/>
      <c r="G46" s="83"/>
      <c r="H46" s="83"/>
      <c r="I46" s="83"/>
      <c r="J46" s="83"/>
      <c r="K46" s="83"/>
      <c r="L46" s="83"/>
      <c r="M46" s="83"/>
      <c r="N46" s="83"/>
      <c r="O46" s="83"/>
    </row>
    <row r="47" spans="1:15" ht="16" x14ac:dyDescent="0.4">
      <c r="A47" s="83"/>
      <c r="B47" s="83"/>
      <c r="C47" s="83"/>
      <c r="D47" s="83"/>
      <c r="E47" s="83"/>
      <c r="F47" s="83"/>
      <c r="G47" s="83"/>
      <c r="H47" s="83"/>
      <c r="I47" s="83"/>
      <c r="J47" s="83"/>
      <c r="K47" s="83"/>
      <c r="L47" s="83"/>
      <c r="M47" s="83"/>
      <c r="N47" s="83"/>
      <c r="O47" s="83"/>
    </row>
    <row r="48" spans="1:15" ht="16" x14ac:dyDescent="0.4">
      <c r="A48" s="83"/>
      <c r="B48" s="83"/>
      <c r="C48" s="83"/>
      <c r="D48" s="83"/>
      <c r="E48" s="83"/>
      <c r="F48" s="83"/>
      <c r="G48" s="83"/>
      <c r="H48" s="83"/>
      <c r="I48" s="83"/>
      <c r="J48" s="83"/>
      <c r="K48" s="83"/>
      <c r="L48" s="83"/>
      <c r="M48" s="83"/>
      <c r="N48" s="83"/>
      <c r="O48" s="83"/>
    </row>
    <row r="49" spans="1:15" ht="16" x14ac:dyDescent="0.4">
      <c r="A49" s="83"/>
      <c r="B49" s="83"/>
      <c r="C49" s="83"/>
      <c r="D49" s="83"/>
      <c r="E49" s="83"/>
      <c r="F49" s="83"/>
      <c r="G49" s="83"/>
      <c r="H49" s="83"/>
      <c r="I49" s="83"/>
      <c r="J49" s="83"/>
      <c r="K49" s="83"/>
      <c r="L49" s="83"/>
      <c r="M49" s="83"/>
      <c r="N49" s="83"/>
      <c r="O49" s="83"/>
    </row>
    <row r="50" spans="1:15" ht="16" x14ac:dyDescent="0.4">
      <c r="A50" s="83"/>
      <c r="B50" s="83"/>
      <c r="C50" s="83"/>
      <c r="D50" s="83"/>
      <c r="E50" s="83"/>
      <c r="F50" s="83"/>
      <c r="G50" s="83"/>
      <c r="H50" s="83"/>
      <c r="I50" s="83"/>
      <c r="J50" s="83"/>
      <c r="K50" s="83"/>
      <c r="L50" s="83"/>
      <c r="M50" s="83"/>
      <c r="N50" s="83"/>
      <c r="O50" s="83"/>
    </row>
    <row r="51" spans="1:15" ht="16" x14ac:dyDescent="0.4">
      <c r="A51" s="83"/>
      <c r="B51" s="83"/>
      <c r="C51" s="83"/>
      <c r="D51" s="83"/>
      <c r="E51" s="83"/>
      <c r="F51" s="83"/>
      <c r="G51" s="83"/>
      <c r="H51" s="83"/>
      <c r="I51" s="83"/>
      <c r="J51" s="83"/>
      <c r="K51" s="83"/>
      <c r="L51" s="83"/>
      <c r="M51" s="83"/>
      <c r="N51" s="83"/>
      <c r="O51" s="83"/>
    </row>
    <row r="52" spans="1:15" ht="16" x14ac:dyDescent="0.4">
      <c r="A52" s="83"/>
      <c r="B52" s="83"/>
      <c r="C52" s="83"/>
      <c r="D52" s="83"/>
      <c r="E52" s="83"/>
      <c r="F52" s="83"/>
      <c r="G52" s="83"/>
      <c r="H52" s="83"/>
      <c r="I52" s="83"/>
      <c r="J52" s="83"/>
      <c r="K52" s="83"/>
      <c r="L52" s="83"/>
      <c r="M52" s="83"/>
      <c r="N52" s="83"/>
      <c r="O52" s="83"/>
    </row>
    <row r="53" spans="1:15" ht="16" x14ac:dyDescent="0.4">
      <c r="A53" s="83"/>
      <c r="B53" s="83"/>
      <c r="C53" s="83"/>
      <c r="D53" s="83"/>
      <c r="E53" s="83"/>
      <c r="F53" s="83"/>
      <c r="G53" s="83"/>
      <c r="H53" s="83"/>
      <c r="I53" s="83"/>
      <c r="J53" s="83"/>
      <c r="K53" s="83"/>
      <c r="L53" s="83"/>
      <c r="M53" s="83"/>
      <c r="N53" s="83"/>
      <c r="O53" s="83"/>
    </row>
    <row r="54" spans="1:15" ht="16" x14ac:dyDescent="0.4">
      <c r="A54" s="83"/>
      <c r="B54" s="83"/>
      <c r="C54" s="83"/>
      <c r="D54" s="83"/>
      <c r="E54" s="83"/>
      <c r="F54" s="83"/>
      <c r="G54" s="83"/>
      <c r="H54" s="83"/>
      <c r="I54" s="83"/>
      <c r="J54" s="83"/>
      <c r="K54" s="83"/>
      <c r="L54" s="83"/>
      <c r="M54" s="83"/>
      <c r="N54" s="83"/>
      <c r="O54" s="83"/>
    </row>
    <row r="55" spans="1:15" ht="16" x14ac:dyDescent="0.4">
      <c r="A55" s="83"/>
      <c r="B55" s="83"/>
      <c r="C55" s="83"/>
      <c r="D55" s="83"/>
      <c r="E55" s="83"/>
      <c r="F55" s="83"/>
      <c r="G55" s="83"/>
      <c r="H55" s="83"/>
      <c r="I55" s="83"/>
      <c r="J55" s="83"/>
      <c r="K55" s="83"/>
      <c r="L55" s="83"/>
      <c r="M55" s="83"/>
      <c r="N55" s="83"/>
      <c r="O55" s="83"/>
    </row>
    <row r="56" spans="1:15" ht="16" x14ac:dyDescent="0.4">
      <c r="A56" s="83"/>
      <c r="B56" s="83"/>
      <c r="C56" s="83"/>
      <c r="D56" s="83"/>
      <c r="E56" s="83"/>
      <c r="F56" s="83"/>
      <c r="G56" s="83"/>
      <c r="H56" s="83"/>
      <c r="I56" s="83"/>
      <c r="J56" s="83"/>
      <c r="K56" s="83"/>
      <c r="L56" s="83"/>
      <c r="M56" s="83"/>
      <c r="N56" s="83"/>
      <c r="O56" s="83"/>
    </row>
    <row r="57" spans="1:15" ht="16" x14ac:dyDescent="0.4">
      <c r="A57" s="83"/>
      <c r="B57" s="83"/>
      <c r="C57" s="83"/>
      <c r="D57" s="83"/>
      <c r="E57" s="83"/>
      <c r="F57" s="83"/>
      <c r="G57" s="83"/>
      <c r="H57" s="83"/>
      <c r="I57" s="83"/>
      <c r="J57" s="83"/>
      <c r="K57" s="83"/>
      <c r="L57" s="83"/>
      <c r="M57" s="83"/>
      <c r="N57" s="83"/>
      <c r="O57" s="83"/>
    </row>
    <row r="58" spans="1:15" ht="16" x14ac:dyDescent="0.4">
      <c r="A58" s="83"/>
      <c r="B58" s="83"/>
      <c r="C58" s="83"/>
      <c r="D58" s="83"/>
      <c r="E58" s="83"/>
      <c r="F58" s="83"/>
      <c r="G58" s="83"/>
      <c r="H58" s="83"/>
      <c r="I58" s="83"/>
      <c r="J58" s="83"/>
      <c r="K58" s="83"/>
      <c r="L58" s="83"/>
      <c r="M58" s="83"/>
      <c r="N58" s="83"/>
      <c r="O58" s="83"/>
    </row>
    <row r="59" spans="1:15" ht="16" x14ac:dyDescent="0.4">
      <c r="A59" s="83"/>
      <c r="B59" s="83"/>
      <c r="C59" s="83"/>
      <c r="D59" s="83"/>
      <c r="E59" s="83"/>
      <c r="F59" s="83"/>
      <c r="G59" s="83"/>
      <c r="H59" s="83"/>
      <c r="I59" s="83"/>
      <c r="J59" s="83"/>
      <c r="K59" s="83"/>
      <c r="L59" s="83"/>
      <c r="M59" s="83"/>
      <c r="N59" s="83"/>
      <c r="O59" s="83"/>
    </row>
    <row r="60" spans="1:15" ht="16" x14ac:dyDescent="0.4">
      <c r="A60" s="83"/>
      <c r="B60" s="83"/>
      <c r="C60" s="83"/>
      <c r="D60" s="83"/>
      <c r="E60" s="83"/>
      <c r="F60" s="83"/>
      <c r="G60" s="83"/>
      <c r="H60" s="83"/>
      <c r="I60" s="83"/>
      <c r="J60" s="83"/>
      <c r="K60" s="83"/>
      <c r="L60" s="83"/>
      <c r="M60" s="83"/>
      <c r="N60" s="83"/>
      <c r="O60" s="83"/>
    </row>
    <row r="61" spans="1:15" ht="16" x14ac:dyDescent="0.4">
      <c r="A61" s="83"/>
      <c r="B61" s="83"/>
      <c r="C61" s="83"/>
      <c r="D61" s="83"/>
      <c r="E61" s="83"/>
      <c r="F61" s="83"/>
      <c r="G61" s="83"/>
      <c r="H61" s="83"/>
      <c r="I61" s="83"/>
      <c r="J61" s="83"/>
      <c r="K61" s="83"/>
      <c r="L61" s="83"/>
      <c r="M61" s="83"/>
      <c r="N61" s="83"/>
      <c r="O61" s="83"/>
    </row>
    <row r="62" spans="1:15" ht="16" x14ac:dyDescent="0.4">
      <c r="A62" s="83"/>
      <c r="B62" s="83"/>
      <c r="C62" s="83"/>
      <c r="D62" s="83"/>
      <c r="E62" s="83"/>
      <c r="F62" s="83"/>
      <c r="G62" s="83"/>
      <c r="H62" s="83"/>
      <c r="I62" s="83"/>
      <c r="J62" s="83"/>
      <c r="K62" s="83"/>
      <c r="L62" s="83"/>
      <c r="M62" s="83"/>
      <c r="N62" s="83"/>
      <c r="O62" s="83"/>
    </row>
    <row r="63" spans="1:15" ht="16" x14ac:dyDescent="0.4">
      <c r="A63" s="83"/>
      <c r="B63" s="83"/>
      <c r="C63" s="83"/>
      <c r="D63" s="83"/>
      <c r="E63" s="83"/>
      <c r="F63" s="83"/>
      <c r="G63" s="83"/>
      <c r="H63" s="83"/>
      <c r="I63" s="83"/>
      <c r="J63" s="83"/>
      <c r="K63" s="83"/>
      <c r="L63" s="83"/>
      <c r="M63" s="83"/>
      <c r="N63" s="83"/>
      <c r="O63" s="83"/>
    </row>
    <row r="64" spans="1:15" ht="16" x14ac:dyDescent="0.4">
      <c r="A64" s="83"/>
      <c r="B64" s="83"/>
      <c r="C64" s="83"/>
      <c r="D64" s="83"/>
      <c r="E64" s="83"/>
      <c r="F64" s="83"/>
      <c r="G64" s="83"/>
      <c r="H64" s="83"/>
      <c r="I64" s="83"/>
      <c r="J64" s="83"/>
      <c r="K64" s="83"/>
      <c r="L64" s="83"/>
      <c r="M64" s="83"/>
      <c r="N64" s="83"/>
      <c r="O64" s="83"/>
    </row>
    <row r="65" spans="1:15" ht="16" x14ac:dyDescent="0.4">
      <c r="A65" s="83"/>
      <c r="B65" s="83"/>
      <c r="C65" s="83"/>
      <c r="D65" s="83"/>
      <c r="E65" s="83"/>
      <c r="F65" s="83"/>
      <c r="G65" s="83"/>
      <c r="H65" s="83"/>
      <c r="I65" s="83"/>
      <c r="J65" s="83"/>
      <c r="K65" s="83"/>
      <c r="L65" s="83"/>
      <c r="M65" s="83"/>
      <c r="N65" s="83"/>
      <c r="O65" s="83"/>
    </row>
    <row r="66" spans="1:15" ht="16" x14ac:dyDescent="0.4">
      <c r="A66" s="83"/>
      <c r="B66" s="83"/>
      <c r="C66" s="83"/>
      <c r="D66" s="83"/>
      <c r="E66" s="83"/>
      <c r="F66" s="83"/>
      <c r="G66" s="83"/>
      <c r="H66" s="83"/>
      <c r="I66" s="83"/>
      <c r="J66" s="83"/>
      <c r="K66" s="83"/>
      <c r="L66" s="83"/>
      <c r="M66" s="83"/>
      <c r="N66" s="83"/>
      <c r="O66" s="83"/>
    </row>
    <row r="67" spans="1:15" ht="16" x14ac:dyDescent="0.4">
      <c r="A67" s="83"/>
      <c r="B67" s="83"/>
      <c r="C67" s="83"/>
      <c r="D67" s="83"/>
      <c r="E67" s="83"/>
      <c r="F67" s="83"/>
      <c r="G67" s="83"/>
      <c r="H67" s="83"/>
      <c r="I67" s="83"/>
      <c r="J67" s="83"/>
      <c r="K67" s="83"/>
      <c r="L67" s="83"/>
      <c r="M67" s="83"/>
      <c r="N67" s="83"/>
      <c r="O67" s="83"/>
    </row>
    <row r="68" spans="1:15" ht="16" x14ac:dyDescent="0.4">
      <c r="A68" s="83"/>
      <c r="B68" s="83"/>
      <c r="C68" s="83"/>
      <c r="D68" s="83"/>
      <c r="E68" s="83"/>
      <c r="F68" s="83"/>
      <c r="G68" s="83"/>
      <c r="H68" s="83"/>
      <c r="I68" s="83"/>
      <c r="J68" s="83"/>
      <c r="K68" s="83"/>
      <c r="L68" s="83"/>
      <c r="M68" s="83"/>
      <c r="N68" s="83"/>
      <c r="O68" s="83"/>
    </row>
    <row r="69" spans="1:15" ht="16" x14ac:dyDescent="0.4">
      <c r="A69" s="83"/>
      <c r="B69" s="83"/>
      <c r="C69" s="83"/>
      <c r="D69" s="83"/>
      <c r="E69" s="83"/>
      <c r="F69" s="83"/>
      <c r="G69" s="83"/>
      <c r="H69" s="83"/>
      <c r="I69" s="83"/>
      <c r="J69" s="83"/>
      <c r="K69" s="83"/>
      <c r="L69" s="83"/>
      <c r="M69" s="83"/>
      <c r="N69" s="83"/>
      <c r="O69" s="83"/>
    </row>
    <row r="70" spans="1:15" ht="16" x14ac:dyDescent="0.4">
      <c r="A70" s="83"/>
      <c r="B70" s="83"/>
      <c r="C70" s="83"/>
      <c r="D70" s="83"/>
      <c r="E70" s="83"/>
      <c r="F70" s="83"/>
      <c r="G70" s="83"/>
      <c r="H70" s="83"/>
      <c r="I70" s="83"/>
      <c r="J70" s="83"/>
      <c r="K70" s="83"/>
      <c r="L70" s="83"/>
      <c r="M70" s="83"/>
      <c r="N70" s="83"/>
      <c r="O70" s="83"/>
    </row>
    <row r="71" spans="1:15" ht="16" x14ac:dyDescent="0.4">
      <c r="A71" s="83"/>
      <c r="B71" s="83"/>
      <c r="C71" s="83"/>
      <c r="D71" s="83"/>
      <c r="E71" s="83"/>
      <c r="F71" s="83"/>
      <c r="G71" s="83"/>
      <c r="H71" s="83"/>
      <c r="I71" s="83"/>
      <c r="J71" s="83"/>
      <c r="K71" s="83"/>
      <c r="L71" s="83"/>
      <c r="M71" s="83"/>
      <c r="N71" s="83"/>
      <c r="O71" s="83"/>
    </row>
    <row r="72" spans="1:15" ht="16" x14ac:dyDescent="0.4">
      <c r="A72" s="83"/>
      <c r="B72" s="83"/>
      <c r="C72" s="83"/>
      <c r="D72" s="83"/>
      <c r="E72" s="83"/>
      <c r="F72" s="83"/>
      <c r="G72" s="83"/>
      <c r="H72" s="83"/>
      <c r="I72" s="83"/>
      <c r="J72" s="83"/>
      <c r="K72" s="83"/>
      <c r="L72" s="83"/>
      <c r="M72" s="83"/>
      <c r="N72" s="83"/>
      <c r="O72" s="83"/>
    </row>
    <row r="73" spans="1:15" ht="16" x14ac:dyDescent="0.4">
      <c r="A73" s="83"/>
      <c r="B73" s="83"/>
      <c r="C73" s="83"/>
      <c r="D73" s="83"/>
      <c r="E73" s="83"/>
      <c r="F73" s="83"/>
      <c r="G73" s="83"/>
      <c r="H73" s="83"/>
      <c r="I73" s="83"/>
      <c r="J73" s="83"/>
      <c r="K73" s="83"/>
      <c r="L73" s="83"/>
      <c r="M73" s="83"/>
      <c r="N73" s="83"/>
      <c r="O73" s="83"/>
    </row>
    <row r="74" spans="1:15" ht="16" x14ac:dyDescent="0.4">
      <c r="A74" s="83"/>
      <c r="B74" s="83"/>
      <c r="C74" s="83"/>
      <c r="D74" s="83"/>
      <c r="E74" s="83"/>
      <c r="F74" s="83"/>
      <c r="G74" s="83"/>
      <c r="H74" s="83"/>
      <c r="I74" s="83"/>
      <c r="J74" s="83"/>
      <c r="K74" s="83"/>
      <c r="L74" s="83"/>
      <c r="M74" s="83"/>
      <c r="N74" s="83"/>
      <c r="O74" s="83"/>
    </row>
    <row r="75" spans="1:15" ht="16" x14ac:dyDescent="0.4">
      <c r="A75" s="83"/>
      <c r="B75" s="83"/>
      <c r="C75" s="83"/>
      <c r="D75" s="83"/>
      <c r="E75" s="83"/>
      <c r="F75" s="83"/>
      <c r="G75" s="83"/>
      <c r="H75" s="83"/>
      <c r="I75" s="83"/>
      <c r="J75" s="83"/>
      <c r="K75" s="83"/>
      <c r="L75" s="83"/>
      <c r="M75" s="83"/>
      <c r="N75" s="83"/>
      <c r="O75" s="83"/>
    </row>
    <row r="76" spans="1:15" ht="16" x14ac:dyDescent="0.4">
      <c r="A76" s="83"/>
      <c r="B76" s="83"/>
      <c r="C76" s="83"/>
      <c r="D76" s="83"/>
      <c r="E76" s="83"/>
      <c r="F76" s="83"/>
      <c r="G76" s="83"/>
      <c r="H76" s="83"/>
      <c r="I76" s="83"/>
      <c r="J76" s="83"/>
      <c r="K76" s="83"/>
      <c r="L76" s="83"/>
      <c r="M76" s="83"/>
      <c r="N76" s="83"/>
      <c r="O76" s="83"/>
    </row>
    <row r="77" spans="1:15" ht="16" x14ac:dyDescent="0.4">
      <c r="A77" s="83"/>
      <c r="B77" s="83"/>
      <c r="C77" s="83"/>
      <c r="D77" s="83"/>
      <c r="E77" s="83"/>
      <c r="F77" s="83"/>
      <c r="G77" s="83"/>
      <c r="H77" s="83"/>
      <c r="I77" s="83"/>
      <c r="J77" s="83"/>
      <c r="K77" s="83"/>
      <c r="L77" s="83"/>
      <c r="M77" s="83"/>
      <c r="N77" s="83"/>
      <c r="O77" s="83"/>
    </row>
    <row r="78" spans="1:15" ht="16" x14ac:dyDescent="0.4">
      <c r="A78" s="83"/>
      <c r="B78" s="83"/>
      <c r="C78" s="83"/>
      <c r="D78" s="83"/>
      <c r="E78" s="83"/>
      <c r="F78" s="83"/>
      <c r="G78" s="83"/>
      <c r="H78" s="83"/>
      <c r="I78" s="83"/>
      <c r="J78" s="83"/>
      <c r="K78" s="83"/>
      <c r="L78" s="83"/>
      <c r="M78" s="83"/>
      <c r="N78" s="83"/>
      <c r="O78" s="83"/>
    </row>
    <row r="79" spans="1:15" ht="16" x14ac:dyDescent="0.4">
      <c r="A79" s="83"/>
      <c r="B79" s="83"/>
      <c r="C79" s="83"/>
      <c r="D79" s="83"/>
      <c r="E79" s="83"/>
      <c r="F79" s="83"/>
      <c r="G79" s="83"/>
      <c r="H79" s="83"/>
      <c r="I79" s="83"/>
      <c r="J79" s="83"/>
      <c r="K79" s="83"/>
      <c r="L79" s="83"/>
      <c r="M79" s="83"/>
      <c r="N79" s="83"/>
      <c r="O79" s="83"/>
    </row>
    <row r="80" spans="1:15" ht="16" x14ac:dyDescent="0.4">
      <c r="A80" s="83"/>
      <c r="B80" s="83"/>
      <c r="C80" s="83"/>
      <c r="D80" s="83"/>
      <c r="E80" s="83"/>
      <c r="F80" s="83"/>
      <c r="G80" s="83"/>
      <c r="H80" s="83"/>
      <c r="I80" s="83"/>
      <c r="J80" s="83"/>
      <c r="K80" s="83"/>
      <c r="L80" s="83"/>
      <c r="M80" s="83"/>
      <c r="N80" s="83"/>
      <c r="O80" s="83"/>
    </row>
    <row r="81" spans="1:15" ht="16" x14ac:dyDescent="0.4">
      <c r="A81" s="83"/>
      <c r="B81" s="83"/>
      <c r="C81" s="83"/>
      <c r="D81" s="83"/>
      <c r="E81" s="83"/>
      <c r="F81" s="83"/>
      <c r="G81" s="83"/>
      <c r="H81" s="83"/>
      <c r="I81" s="83"/>
      <c r="J81" s="83"/>
      <c r="K81" s="83"/>
      <c r="L81" s="83"/>
      <c r="M81" s="83"/>
      <c r="N81" s="83"/>
      <c r="O81" s="83"/>
    </row>
    <row r="82" spans="1:15" ht="16" x14ac:dyDescent="0.4">
      <c r="A82" s="83"/>
      <c r="B82" s="83"/>
      <c r="C82" s="83"/>
      <c r="D82" s="83"/>
      <c r="E82" s="83"/>
      <c r="F82" s="83"/>
      <c r="G82" s="83"/>
      <c r="H82" s="83"/>
      <c r="I82" s="83"/>
      <c r="J82" s="83"/>
      <c r="K82" s="83"/>
      <c r="L82" s="83"/>
      <c r="M82" s="83"/>
      <c r="N82" s="83"/>
      <c r="O82" s="83"/>
    </row>
    <row r="83" spans="1:15" ht="16" x14ac:dyDescent="0.4">
      <c r="A83" s="83"/>
      <c r="B83" s="83"/>
      <c r="C83" s="83"/>
      <c r="D83" s="83"/>
      <c r="E83" s="83"/>
      <c r="F83" s="83"/>
      <c r="G83" s="83"/>
      <c r="H83" s="83"/>
      <c r="I83" s="83"/>
      <c r="J83" s="83"/>
      <c r="K83" s="83"/>
      <c r="L83" s="83"/>
      <c r="M83" s="83"/>
      <c r="N83" s="83"/>
      <c r="O83" s="83"/>
    </row>
    <row r="84" spans="1:15" ht="16" x14ac:dyDescent="0.4">
      <c r="A84" s="83"/>
      <c r="B84" s="83"/>
      <c r="C84" s="83"/>
      <c r="D84" s="83"/>
      <c r="E84" s="83"/>
      <c r="F84" s="83"/>
      <c r="G84" s="83"/>
      <c r="H84" s="83"/>
      <c r="I84" s="83"/>
      <c r="J84" s="83"/>
      <c r="K84" s="83"/>
      <c r="L84" s="83"/>
      <c r="M84" s="83"/>
      <c r="N84" s="83"/>
      <c r="O84" s="83"/>
    </row>
    <row r="85" spans="1:15" ht="16" x14ac:dyDescent="0.4">
      <c r="A85" s="83"/>
      <c r="B85" s="83"/>
      <c r="C85" s="83"/>
      <c r="D85" s="83"/>
      <c r="E85" s="83"/>
      <c r="F85" s="83"/>
      <c r="G85" s="83"/>
      <c r="H85" s="83"/>
      <c r="I85" s="83"/>
      <c r="J85" s="83"/>
      <c r="K85" s="83"/>
      <c r="L85" s="83"/>
      <c r="M85" s="83"/>
      <c r="N85" s="83"/>
      <c r="O85" s="83"/>
    </row>
    <row r="86" spans="1:15" ht="16" x14ac:dyDescent="0.4">
      <c r="A86" s="83"/>
      <c r="B86" s="83"/>
      <c r="C86" s="83"/>
      <c r="D86" s="83"/>
      <c r="E86" s="83"/>
      <c r="F86" s="83"/>
      <c r="G86" s="83"/>
      <c r="H86" s="83"/>
      <c r="I86" s="83"/>
      <c r="J86" s="83"/>
      <c r="K86" s="83"/>
      <c r="L86" s="83"/>
      <c r="M86" s="83"/>
      <c r="N86" s="83"/>
      <c r="O86" s="83"/>
    </row>
    <row r="87" spans="1:15" ht="16" x14ac:dyDescent="0.4">
      <c r="A87" s="83"/>
      <c r="B87" s="83"/>
      <c r="C87" s="83"/>
      <c r="D87" s="83"/>
      <c r="E87" s="83"/>
      <c r="F87" s="83"/>
      <c r="G87" s="83"/>
      <c r="H87" s="83"/>
      <c r="I87" s="83"/>
      <c r="J87" s="83"/>
      <c r="K87" s="83"/>
      <c r="L87" s="83"/>
      <c r="M87" s="83"/>
      <c r="N87" s="83"/>
      <c r="O87" s="83"/>
    </row>
    <row r="88" spans="1:15" ht="16" x14ac:dyDescent="0.4">
      <c r="A88" s="83"/>
      <c r="B88" s="83"/>
      <c r="C88" s="83"/>
      <c r="D88" s="83"/>
      <c r="E88" s="83"/>
      <c r="F88" s="83"/>
      <c r="G88" s="83"/>
      <c r="H88" s="83"/>
      <c r="I88" s="83"/>
      <c r="J88" s="83"/>
      <c r="K88" s="83"/>
      <c r="L88" s="83"/>
      <c r="M88" s="83"/>
      <c r="N88" s="83"/>
      <c r="O88" s="83"/>
    </row>
    <row r="89" spans="1:15" ht="16" x14ac:dyDescent="0.4">
      <c r="A89" s="83"/>
      <c r="B89" s="83"/>
      <c r="C89" s="83"/>
      <c r="D89" s="83"/>
      <c r="E89" s="83"/>
      <c r="F89" s="83"/>
      <c r="G89" s="83"/>
      <c r="H89" s="83"/>
      <c r="I89" s="83"/>
      <c r="J89" s="83"/>
      <c r="K89" s="83"/>
      <c r="L89" s="83"/>
      <c r="M89" s="83"/>
      <c r="N89" s="83"/>
      <c r="O89" s="83"/>
    </row>
    <row r="90" spans="1:15" ht="16" x14ac:dyDescent="0.4">
      <c r="A90" s="83"/>
      <c r="B90" s="83"/>
      <c r="C90" s="83"/>
      <c r="D90" s="83"/>
      <c r="E90" s="83"/>
      <c r="F90" s="83"/>
      <c r="G90" s="83"/>
      <c r="H90" s="83"/>
      <c r="I90" s="83"/>
      <c r="J90" s="83"/>
      <c r="K90" s="83"/>
      <c r="L90" s="83"/>
      <c r="M90" s="83"/>
      <c r="N90" s="83"/>
      <c r="O90" s="83"/>
    </row>
    <row r="91" spans="1:15" ht="16" x14ac:dyDescent="0.4">
      <c r="A91" s="83"/>
      <c r="B91" s="83"/>
      <c r="C91" s="83"/>
      <c r="D91" s="83"/>
      <c r="E91" s="83"/>
      <c r="F91" s="83"/>
      <c r="G91" s="83"/>
      <c r="H91" s="83"/>
      <c r="I91" s="83"/>
      <c r="J91" s="83"/>
      <c r="K91" s="83"/>
      <c r="L91" s="83"/>
      <c r="M91" s="83"/>
      <c r="N91" s="83"/>
      <c r="O91" s="83"/>
    </row>
    <row r="92" spans="1:15" ht="16" x14ac:dyDescent="0.4">
      <c r="A92" s="83"/>
      <c r="B92" s="83"/>
      <c r="C92" s="83"/>
      <c r="D92" s="83"/>
      <c r="E92" s="83"/>
      <c r="F92" s="83"/>
      <c r="G92" s="83"/>
      <c r="H92" s="83"/>
      <c r="I92" s="83"/>
      <c r="J92" s="83"/>
      <c r="K92" s="83"/>
      <c r="L92" s="83"/>
      <c r="M92" s="83"/>
      <c r="N92" s="83"/>
      <c r="O92" s="83"/>
    </row>
    <row r="93" spans="1:15" ht="16" x14ac:dyDescent="0.4">
      <c r="A93" s="83"/>
      <c r="B93" s="83"/>
      <c r="C93" s="83"/>
      <c r="D93" s="83"/>
      <c r="E93" s="83"/>
      <c r="F93" s="83"/>
      <c r="G93" s="83"/>
      <c r="H93" s="83"/>
      <c r="I93" s="83"/>
      <c r="J93" s="83"/>
      <c r="K93" s="83"/>
      <c r="L93" s="83"/>
      <c r="M93" s="83"/>
      <c r="N93" s="83"/>
      <c r="O93" s="83"/>
    </row>
    <row r="94" spans="1:15" ht="16" x14ac:dyDescent="0.4">
      <c r="A94" s="83"/>
      <c r="B94" s="83"/>
      <c r="C94" s="83"/>
      <c r="D94" s="83"/>
      <c r="E94" s="83"/>
      <c r="F94" s="83"/>
      <c r="G94" s="83"/>
      <c r="H94" s="83"/>
      <c r="I94" s="83"/>
      <c r="J94" s="83"/>
      <c r="K94" s="83"/>
      <c r="L94" s="83"/>
      <c r="M94" s="83"/>
      <c r="N94" s="83"/>
      <c r="O94" s="83"/>
    </row>
    <row r="95" spans="1:15" ht="16" x14ac:dyDescent="0.4">
      <c r="A95" s="83"/>
      <c r="B95" s="83"/>
      <c r="C95" s="83"/>
      <c r="D95" s="83"/>
      <c r="E95" s="83"/>
      <c r="F95" s="83"/>
      <c r="G95" s="83"/>
      <c r="H95" s="83"/>
      <c r="I95" s="83"/>
      <c r="J95" s="83"/>
      <c r="K95" s="83"/>
      <c r="L95" s="83"/>
      <c r="M95" s="83"/>
      <c r="N95" s="83"/>
      <c r="O95" s="83"/>
    </row>
    <row r="96" spans="1:15" ht="16" x14ac:dyDescent="0.4">
      <c r="A96" s="83"/>
      <c r="B96" s="83"/>
      <c r="C96" s="83"/>
      <c r="D96" s="83"/>
      <c r="E96" s="83"/>
      <c r="F96" s="83"/>
      <c r="G96" s="83"/>
      <c r="H96" s="83"/>
      <c r="I96" s="83"/>
      <c r="J96" s="83"/>
      <c r="K96" s="83"/>
      <c r="L96" s="83"/>
      <c r="M96" s="83"/>
      <c r="N96" s="83"/>
      <c r="O96" s="83"/>
    </row>
    <row r="97" spans="1:15" ht="16" x14ac:dyDescent="0.4">
      <c r="A97" s="83"/>
      <c r="B97" s="83"/>
      <c r="C97" s="83"/>
      <c r="D97" s="83"/>
      <c r="E97" s="83"/>
      <c r="F97" s="83"/>
      <c r="G97" s="83"/>
      <c r="H97" s="83"/>
      <c r="I97" s="83"/>
      <c r="J97" s="83"/>
      <c r="K97" s="83"/>
      <c r="L97" s="83"/>
      <c r="M97" s="83"/>
      <c r="N97" s="83"/>
      <c r="O97" s="83"/>
    </row>
    <row r="98" spans="1:15" ht="16" x14ac:dyDescent="0.4">
      <c r="A98" s="83"/>
      <c r="B98" s="83"/>
      <c r="C98" s="83"/>
      <c r="D98" s="83"/>
      <c r="E98" s="83"/>
      <c r="F98" s="83"/>
      <c r="G98" s="83"/>
      <c r="H98" s="83"/>
      <c r="I98" s="83"/>
      <c r="J98" s="83"/>
      <c r="K98" s="83"/>
      <c r="L98" s="83"/>
      <c r="M98" s="83"/>
      <c r="N98" s="83"/>
      <c r="O98" s="83"/>
    </row>
    <row r="99" spans="1:15" ht="16" x14ac:dyDescent="0.4">
      <c r="A99" s="83"/>
      <c r="B99" s="83"/>
      <c r="C99" s="83"/>
      <c r="D99" s="83"/>
      <c r="E99" s="83"/>
      <c r="F99" s="83"/>
      <c r="G99" s="83"/>
      <c r="H99" s="83"/>
      <c r="I99" s="83"/>
      <c r="J99" s="83"/>
      <c r="K99" s="83"/>
      <c r="L99" s="83"/>
      <c r="M99" s="83"/>
      <c r="N99" s="83"/>
      <c r="O99" s="83"/>
    </row>
    <row r="100" spans="1:15" ht="16" x14ac:dyDescent="0.4">
      <c r="A100" s="83"/>
      <c r="B100" s="83"/>
      <c r="C100" s="83"/>
      <c r="D100" s="83"/>
      <c r="E100" s="83"/>
      <c r="F100" s="83"/>
      <c r="G100" s="83"/>
      <c r="H100" s="83"/>
      <c r="I100" s="83"/>
      <c r="J100" s="83"/>
      <c r="K100" s="83"/>
      <c r="L100" s="83"/>
      <c r="M100" s="83"/>
      <c r="N100" s="83"/>
      <c r="O100" s="83"/>
    </row>
    <row r="101" spans="1:15" ht="16" x14ac:dyDescent="0.4">
      <c r="A101" s="83"/>
      <c r="B101" s="83"/>
      <c r="C101" s="83"/>
      <c r="D101" s="83"/>
      <c r="E101" s="83"/>
      <c r="F101" s="83"/>
      <c r="G101" s="83"/>
      <c r="H101" s="83"/>
      <c r="I101" s="83"/>
      <c r="J101" s="83"/>
      <c r="K101" s="83"/>
      <c r="L101" s="83"/>
      <c r="M101" s="83"/>
      <c r="N101" s="83"/>
      <c r="O101" s="83"/>
    </row>
    <row r="102" spans="1:15" ht="16" x14ac:dyDescent="0.4">
      <c r="A102" s="83"/>
      <c r="B102" s="83"/>
      <c r="C102" s="83"/>
      <c r="D102" s="83"/>
      <c r="E102" s="83"/>
      <c r="F102" s="83"/>
      <c r="G102" s="83"/>
      <c r="H102" s="83"/>
      <c r="I102" s="83"/>
      <c r="J102" s="83"/>
      <c r="K102" s="83"/>
      <c r="L102" s="83"/>
      <c r="M102" s="83"/>
      <c r="N102" s="83"/>
      <c r="O102" s="83"/>
    </row>
    <row r="103" spans="1:15" ht="16" x14ac:dyDescent="0.4">
      <c r="A103" s="83"/>
      <c r="B103" s="83"/>
      <c r="C103" s="83"/>
      <c r="D103" s="83"/>
      <c r="E103" s="83"/>
      <c r="F103" s="83"/>
      <c r="G103" s="83"/>
      <c r="H103" s="83"/>
      <c r="I103" s="83"/>
      <c r="J103" s="83"/>
      <c r="K103" s="83"/>
      <c r="L103" s="83"/>
      <c r="M103" s="83"/>
      <c r="N103" s="83"/>
      <c r="O103" s="83"/>
    </row>
    <row r="104" spans="1:15" ht="16" x14ac:dyDescent="0.4">
      <c r="A104" s="83"/>
      <c r="B104" s="83"/>
      <c r="C104" s="83"/>
      <c r="D104" s="83"/>
      <c r="E104" s="83"/>
      <c r="F104" s="83"/>
      <c r="G104" s="83"/>
      <c r="H104" s="83"/>
      <c r="I104" s="83"/>
      <c r="J104" s="83"/>
      <c r="K104" s="83"/>
      <c r="L104" s="83"/>
      <c r="M104" s="83"/>
      <c r="N104" s="83"/>
      <c r="O104" s="83"/>
    </row>
    <row r="105" spans="1:15" ht="16" x14ac:dyDescent="0.4">
      <c r="A105" s="83"/>
      <c r="B105" s="83"/>
      <c r="C105" s="83"/>
      <c r="D105" s="83"/>
      <c r="E105" s="83"/>
      <c r="F105" s="83"/>
      <c r="G105" s="83"/>
      <c r="H105" s="83"/>
      <c r="I105" s="83"/>
      <c r="J105" s="83"/>
      <c r="K105" s="83"/>
      <c r="L105" s="83"/>
      <c r="M105" s="83"/>
      <c r="N105" s="83"/>
      <c r="O105" s="83"/>
    </row>
    <row r="106" spans="1:15" ht="16" x14ac:dyDescent="0.4">
      <c r="A106" s="83"/>
      <c r="B106" s="83"/>
      <c r="C106" s="83"/>
      <c r="D106" s="83"/>
      <c r="E106" s="83"/>
      <c r="F106" s="83"/>
      <c r="G106" s="83"/>
      <c r="H106" s="83"/>
      <c r="I106" s="83"/>
      <c r="J106" s="83"/>
      <c r="K106" s="83"/>
      <c r="L106" s="83"/>
      <c r="M106" s="83"/>
      <c r="N106" s="83"/>
      <c r="O106" s="83"/>
    </row>
    <row r="107" spans="1:15" ht="16" x14ac:dyDescent="0.4">
      <c r="A107" s="83"/>
      <c r="B107" s="83"/>
      <c r="C107" s="83"/>
      <c r="D107" s="83"/>
      <c r="E107" s="83"/>
      <c r="F107" s="83"/>
      <c r="G107" s="83"/>
      <c r="H107" s="83"/>
      <c r="I107" s="83"/>
      <c r="J107" s="83"/>
      <c r="K107" s="83"/>
      <c r="L107" s="83"/>
      <c r="M107" s="83"/>
      <c r="N107" s="83"/>
      <c r="O107" s="83"/>
    </row>
    <row r="108" spans="1:15" ht="16" x14ac:dyDescent="0.4">
      <c r="A108" s="83"/>
      <c r="B108" s="83"/>
      <c r="C108" s="83"/>
      <c r="D108" s="83"/>
      <c r="E108" s="83"/>
      <c r="F108" s="83"/>
      <c r="G108" s="83"/>
      <c r="H108" s="83"/>
      <c r="I108" s="83"/>
      <c r="J108" s="83"/>
      <c r="K108" s="83"/>
      <c r="L108" s="83"/>
      <c r="M108" s="83"/>
      <c r="N108" s="83"/>
      <c r="O108" s="83"/>
    </row>
    <row r="109" spans="1:15" ht="16" x14ac:dyDescent="0.4">
      <c r="A109" s="83"/>
      <c r="B109" s="83"/>
      <c r="C109" s="83"/>
      <c r="D109" s="83"/>
      <c r="E109" s="83"/>
      <c r="F109" s="83"/>
      <c r="G109" s="83"/>
      <c r="H109" s="83"/>
      <c r="I109" s="83"/>
      <c r="J109" s="83"/>
      <c r="K109" s="83"/>
      <c r="L109" s="83"/>
      <c r="M109" s="83"/>
      <c r="N109" s="83"/>
      <c r="O109" s="83"/>
    </row>
    <row r="110" spans="1:15" ht="16" x14ac:dyDescent="0.4">
      <c r="A110" s="83"/>
      <c r="B110" s="83"/>
      <c r="C110" s="83"/>
      <c r="D110" s="83"/>
      <c r="E110" s="83"/>
      <c r="F110" s="83"/>
      <c r="G110" s="83"/>
      <c r="H110" s="83"/>
      <c r="I110" s="83"/>
      <c r="J110" s="83"/>
      <c r="K110" s="83"/>
      <c r="L110" s="83"/>
      <c r="M110" s="83"/>
      <c r="N110" s="83"/>
      <c r="O110" s="83"/>
    </row>
    <row r="111" spans="1:15" ht="16" x14ac:dyDescent="0.4">
      <c r="A111" s="83"/>
      <c r="B111" s="83"/>
      <c r="C111" s="83"/>
      <c r="D111" s="83"/>
      <c r="E111" s="83"/>
      <c r="F111" s="83"/>
      <c r="G111" s="83"/>
      <c r="H111" s="83"/>
      <c r="I111" s="83"/>
      <c r="J111" s="83"/>
      <c r="K111" s="83"/>
      <c r="L111" s="83"/>
      <c r="M111" s="83"/>
      <c r="N111" s="83"/>
      <c r="O111" s="83"/>
    </row>
    <row r="112" spans="1:15" ht="16" x14ac:dyDescent="0.4">
      <c r="A112" s="83"/>
      <c r="B112" s="83"/>
      <c r="C112" s="83"/>
      <c r="D112" s="83"/>
      <c r="E112" s="83"/>
      <c r="F112" s="83"/>
      <c r="G112" s="83"/>
      <c r="H112" s="83"/>
      <c r="I112" s="83"/>
      <c r="J112" s="83"/>
      <c r="K112" s="83"/>
      <c r="L112" s="83"/>
      <c r="M112" s="83"/>
      <c r="N112" s="83"/>
      <c r="O112" s="83"/>
    </row>
    <row r="113" spans="1:15" ht="16" x14ac:dyDescent="0.4">
      <c r="A113" s="83"/>
      <c r="B113" s="83"/>
      <c r="C113" s="83"/>
      <c r="D113" s="83"/>
      <c r="E113" s="83"/>
      <c r="F113" s="83"/>
      <c r="G113" s="83"/>
      <c r="H113" s="83"/>
      <c r="I113" s="83"/>
      <c r="J113" s="83"/>
      <c r="K113" s="83"/>
      <c r="L113" s="83"/>
      <c r="M113" s="83"/>
      <c r="N113" s="83"/>
      <c r="O113" s="83"/>
    </row>
    <row r="114" spans="1:15" ht="16" x14ac:dyDescent="0.4">
      <c r="A114" s="83"/>
      <c r="B114" s="83"/>
      <c r="C114" s="83"/>
      <c r="D114" s="83"/>
      <c r="E114" s="83"/>
      <c r="F114" s="83"/>
      <c r="G114" s="83"/>
      <c r="H114" s="83"/>
      <c r="I114" s="83"/>
      <c r="J114" s="83"/>
      <c r="K114" s="83"/>
      <c r="L114" s="83"/>
      <c r="M114" s="83"/>
      <c r="N114" s="83"/>
      <c r="O114" s="83"/>
    </row>
    <row r="115" spans="1:15" ht="16" x14ac:dyDescent="0.4">
      <c r="A115" s="83"/>
      <c r="B115" s="83"/>
      <c r="C115" s="83"/>
      <c r="D115" s="83"/>
      <c r="E115" s="83"/>
      <c r="F115" s="83"/>
      <c r="G115" s="83"/>
      <c r="H115" s="83"/>
      <c r="I115" s="83"/>
      <c r="J115" s="83"/>
      <c r="K115" s="83"/>
      <c r="L115" s="83"/>
      <c r="M115" s="83"/>
      <c r="N115" s="83"/>
      <c r="O115" s="83"/>
    </row>
    <row r="116" spans="1:15" ht="16" x14ac:dyDescent="0.4">
      <c r="A116" s="83"/>
      <c r="B116" s="83"/>
      <c r="C116" s="83"/>
      <c r="D116" s="83"/>
      <c r="E116" s="83"/>
      <c r="F116" s="83"/>
      <c r="G116" s="83"/>
      <c r="H116" s="83"/>
      <c r="I116" s="83"/>
      <c r="J116" s="83"/>
      <c r="K116" s="83"/>
      <c r="L116" s="83"/>
      <c r="M116" s="83"/>
      <c r="N116" s="83"/>
      <c r="O116" s="83"/>
    </row>
    <row r="117" spans="1:15" ht="16" x14ac:dyDescent="0.4">
      <c r="A117" s="83"/>
      <c r="B117" s="83"/>
      <c r="C117" s="83"/>
      <c r="D117" s="83"/>
      <c r="E117" s="83"/>
      <c r="F117" s="83"/>
      <c r="G117" s="83"/>
      <c r="H117" s="83"/>
      <c r="I117" s="83"/>
      <c r="J117" s="83"/>
      <c r="K117" s="83"/>
      <c r="L117" s="83"/>
      <c r="M117" s="83"/>
      <c r="N117" s="83"/>
      <c r="O117" s="83"/>
    </row>
    <row r="118" spans="1:15" ht="16" x14ac:dyDescent="0.4">
      <c r="A118" s="83"/>
      <c r="B118" s="83"/>
      <c r="C118" s="83"/>
      <c r="D118" s="83"/>
      <c r="E118" s="83"/>
      <c r="F118" s="83"/>
      <c r="G118" s="83"/>
      <c r="H118" s="83"/>
      <c r="I118" s="83"/>
      <c r="J118" s="83"/>
      <c r="K118" s="83"/>
      <c r="L118" s="83"/>
      <c r="M118" s="83"/>
      <c r="N118" s="83"/>
      <c r="O118" s="83"/>
    </row>
    <row r="119" spans="1:15" ht="16" x14ac:dyDescent="0.4">
      <c r="A119" s="83"/>
      <c r="B119" s="83"/>
      <c r="C119" s="83"/>
      <c r="D119" s="83"/>
      <c r="E119" s="83"/>
      <c r="F119" s="83"/>
      <c r="G119" s="83"/>
      <c r="H119" s="83"/>
      <c r="I119" s="83"/>
      <c r="J119" s="83"/>
      <c r="K119" s="83"/>
      <c r="L119" s="83"/>
      <c r="M119" s="83"/>
      <c r="N119" s="83"/>
      <c r="O119" s="83"/>
    </row>
    <row r="120" spans="1:15" ht="16" x14ac:dyDescent="0.4">
      <c r="A120" s="83"/>
      <c r="B120" s="83"/>
      <c r="C120" s="83"/>
      <c r="D120" s="83"/>
      <c r="E120" s="83"/>
      <c r="F120" s="83"/>
      <c r="G120" s="83"/>
      <c r="H120" s="83"/>
      <c r="I120" s="83"/>
      <c r="J120" s="83"/>
      <c r="K120" s="83"/>
      <c r="L120" s="83"/>
      <c r="M120" s="83"/>
      <c r="N120" s="83"/>
      <c r="O120" s="83"/>
    </row>
    <row r="121" spans="1:15" ht="16" x14ac:dyDescent="0.4">
      <c r="A121" s="83"/>
      <c r="B121" s="83"/>
      <c r="C121" s="83"/>
      <c r="D121" s="83"/>
      <c r="E121" s="83"/>
      <c r="F121" s="83"/>
      <c r="G121" s="83"/>
      <c r="H121" s="83"/>
      <c r="I121" s="83"/>
      <c r="J121" s="83"/>
      <c r="K121" s="83"/>
      <c r="L121" s="83"/>
      <c r="M121" s="83"/>
      <c r="N121" s="83"/>
      <c r="O121" s="83"/>
    </row>
    <row r="122" spans="1:15" ht="16" x14ac:dyDescent="0.4">
      <c r="A122" s="83"/>
      <c r="B122" s="83"/>
      <c r="C122" s="83"/>
      <c r="D122" s="83"/>
      <c r="E122" s="83"/>
      <c r="F122" s="83"/>
      <c r="G122" s="83"/>
      <c r="H122" s="83"/>
      <c r="I122" s="83"/>
      <c r="J122" s="83"/>
      <c r="K122" s="83"/>
      <c r="L122" s="83"/>
      <c r="M122" s="83"/>
      <c r="N122" s="83"/>
      <c r="O122" s="83"/>
    </row>
    <row r="123" spans="1:15" ht="16" x14ac:dyDescent="0.4">
      <c r="A123" s="83"/>
      <c r="B123" s="83"/>
      <c r="C123" s="83"/>
      <c r="D123" s="83"/>
      <c r="E123" s="83"/>
      <c r="F123" s="83"/>
      <c r="G123" s="83"/>
      <c r="H123" s="83"/>
      <c r="I123" s="83"/>
      <c r="J123" s="83"/>
      <c r="K123" s="83"/>
      <c r="L123" s="83"/>
      <c r="M123" s="83"/>
      <c r="N123" s="83"/>
      <c r="O123" s="83"/>
    </row>
    <row r="124" spans="1:15" ht="16" x14ac:dyDescent="0.4">
      <c r="A124" s="83"/>
      <c r="B124" s="83"/>
      <c r="C124" s="83"/>
      <c r="D124" s="83"/>
      <c r="E124" s="83"/>
      <c r="F124" s="83"/>
      <c r="G124" s="83"/>
      <c r="H124" s="83"/>
      <c r="I124" s="83"/>
      <c r="J124" s="83"/>
      <c r="K124" s="83"/>
      <c r="L124" s="83"/>
      <c r="M124" s="83"/>
      <c r="N124" s="83"/>
      <c r="O124" s="83"/>
    </row>
    <row r="125" spans="1:15" ht="16" x14ac:dyDescent="0.4">
      <c r="A125" s="83"/>
      <c r="B125" s="83"/>
      <c r="C125" s="83"/>
      <c r="D125" s="83"/>
      <c r="E125" s="83"/>
      <c r="F125" s="83"/>
      <c r="G125" s="83"/>
      <c r="H125" s="83"/>
      <c r="I125" s="83"/>
      <c r="J125" s="83"/>
      <c r="K125" s="83"/>
      <c r="L125" s="83"/>
      <c r="M125" s="83"/>
      <c r="N125" s="83"/>
      <c r="O125" s="83"/>
    </row>
    <row r="126" spans="1:15" ht="16" x14ac:dyDescent="0.4">
      <c r="A126" s="83"/>
      <c r="B126" s="83"/>
      <c r="C126" s="83"/>
      <c r="D126" s="83"/>
      <c r="E126" s="83"/>
      <c r="F126" s="83"/>
      <c r="G126" s="83"/>
      <c r="H126" s="83"/>
      <c r="I126" s="83"/>
      <c r="J126" s="83"/>
      <c r="K126" s="83"/>
      <c r="L126" s="83"/>
      <c r="M126" s="83"/>
      <c r="N126" s="83"/>
      <c r="O126" s="83"/>
    </row>
    <row r="127" spans="1:15" ht="16" x14ac:dyDescent="0.4">
      <c r="A127" s="83"/>
      <c r="B127" s="83"/>
      <c r="C127" s="83"/>
      <c r="D127" s="83"/>
      <c r="E127" s="83"/>
      <c r="F127" s="83"/>
      <c r="G127" s="83"/>
      <c r="H127" s="83"/>
      <c r="I127" s="83"/>
      <c r="J127" s="83"/>
      <c r="K127" s="83"/>
      <c r="L127" s="83"/>
      <c r="M127" s="83"/>
      <c r="N127" s="83"/>
      <c r="O127" s="83"/>
    </row>
    <row r="128" spans="1:15" ht="16" x14ac:dyDescent="0.4">
      <c r="A128" s="83"/>
      <c r="B128" s="83"/>
      <c r="C128" s="83"/>
      <c r="D128" s="83"/>
      <c r="E128" s="83"/>
      <c r="F128" s="83"/>
      <c r="G128" s="83"/>
      <c r="H128" s="83"/>
      <c r="I128" s="83"/>
      <c r="J128" s="83"/>
      <c r="K128" s="83"/>
      <c r="L128" s="83"/>
      <c r="M128" s="83"/>
      <c r="N128" s="83"/>
      <c r="O128" s="83"/>
    </row>
    <row r="129" spans="1:15" ht="16" x14ac:dyDescent="0.4">
      <c r="A129" s="83"/>
      <c r="B129" s="83"/>
      <c r="C129" s="83"/>
      <c r="D129" s="83"/>
      <c r="E129" s="83"/>
      <c r="F129" s="83"/>
      <c r="G129" s="83"/>
      <c r="H129" s="83"/>
      <c r="I129" s="83"/>
      <c r="J129" s="83"/>
      <c r="K129" s="83"/>
      <c r="L129" s="83"/>
      <c r="M129" s="83"/>
      <c r="N129" s="83"/>
      <c r="O129" s="83"/>
    </row>
    <row r="130" spans="1:15" ht="16" x14ac:dyDescent="0.4">
      <c r="A130" s="83"/>
      <c r="B130" s="83"/>
      <c r="C130" s="83"/>
      <c r="D130" s="83"/>
      <c r="E130" s="83"/>
      <c r="F130" s="83"/>
      <c r="G130" s="83"/>
      <c r="H130" s="83"/>
      <c r="I130" s="83"/>
      <c r="J130" s="83"/>
      <c r="K130" s="83"/>
      <c r="L130" s="83"/>
      <c r="M130" s="83"/>
      <c r="N130" s="83"/>
      <c r="O130" s="83"/>
    </row>
    <row r="131" spans="1:15" ht="16" x14ac:dyDescent="0.4">
      <c r="A131" s="83"/>
      <c r="B131" s="83"/>
      <c r="C131" s="83"/>
      <c r="D131" s="83"/>
      <c r="E131" s="83"/>
      <c r="F131" s="83"/>
      <c r="G131" s="83"/>
      <c r="H131" s="83"/>
      <c r="I131" s="83"/>
      <c r="J131" s="83"/>
      <c r="K131" s="83"/>
      <c r="L131" s="83"/>
      <c r="M131" s="83"/>
      <c r="N131" s="83"/>
      <c r="O131" s="83"/>
    </row>
    <row r="132" spans="1:15" ht="16" x14ac:dyDescent="0.4">
      <c r="A132" s="83"/>
      <c r="B132" s="83"/>
      <c r="C132" s="83"/>
      <c r="D132" s="83"/>
      <c r="E132" s="83"/>
      <c r="F132" s="83"/>
      <c r="G132" s="83"/>
      <c r="H132" s="83"/>
      <c r="I132" s="83"/>
      <c r="J132" s="83"/>
      <c r="K132" s="83"/>
      <c r="L132" s="83"/>
      <c r="M132" s="83"/>
      <c r="N132" s="83"/>
      <c r="O132" s="83"/>
    </row>
    <row r="133" spans="1:15" ht="16" x14ac:dyDescent="0.4">
      <c r="A133" s="83"/>
      <c r="B133" s="83"/>
      <c r="C133" s="83"/>
      <c r="D133" s="83"/>
      <c r="E133" s="83"/>
      <c r="F133" s="83"/>
      <c r="G133" s="83"/>
      <c r="H133" s="83"/>
      <c r="I133" s="83"/>
      <c r="J133" s="83"/>
      <c r="K133" s="83"/>
      <c r="L133" s="83"/>
      <c r="M133" s="83"/>
      <c r="N133" s="83"/>
      <c r="O133" s="83"/>
    </row>
    <row r="134" spans="1:15" ht="16" x14ac:dyDescent="0.4">
      <c r="A134" s="83"/>
      <c r="B134" s="83"/>
      <c r="C134" s="83"/>
      <c r="D134" s="83"/>
      <c r="E134" s="83"/>
      <c r="F134" s="83"/>
      <c r="G134" s="83"/>
      <c r="H134" s="83"/>
      <c r="I134" s="83"/>
      <c r="J134" s="83"/>
      <c r="K134" s="83"/>
      <c r="L134" s="83"/>
      <c r="M134" s="83"/>
      <c r="N134" s="83"/>
      <c r="O134" s="83"/>
    </row>
    <row r="135" spans="1:15" ht="16" x14ac:dyDescent="0.4">
      <c r="A135" s="83"/>
      <c r="B135" s="83"/>
      <c r="C135" s="83"/>
      <c r="D135" s="83"/>
      <c r="E135" s="83"/>
      <c r="F135" s="83"/>
      <c r="G135" s="83"/>
      <c r="H135" s="83"/>
      <c r="I135" s="83"/>
      <c r="J135" s="83"/>
      <c r="K135" s="83"/>
      <c r="L135" s="83"/>
      <c r="M135" s="83"/>
      <c r="N135" s="83"/>
      <c r="O135" s="83"/>
    </row>
    <row r="136" spans="1:15" ht="16" x14ac:dyDescent="0.4">
      <c r="A136" s="83"/>
      <c r="B136" s="83"/>
      <c r="C136" s="83"/>
      <c r="D136" s="83"/>
      <c r="E136" s="83"/>
      <c r="F136" s="83"/>
      <c r="G136" s="83"/>
      <c r="H136" s="83"/>
      <c r="I136" s="83"/>
      <c r="J136" s="83"/>
      <c r="K136" s="83"/>
      <c r="L136" s="83"/>
      <c r="M136" s="83"/>
      <c r="N136" s="83"/>
      <c r="O136" s="83"/>
    </row>
    <row r="137" spans="1:15" ht="16" x14ac:dyDescent="0.4">
      <c r="A137" s="83"/>
      <c r="B137" s="83"/>
      <c r="C137" s="83"/>
      <c r="D137" s="83"/>
      <c r="E137" s="83"/>
      <c r="F137" s="83"/>
      <c r="G137" s="83"/>
      <c r="H137" s="83"/>
      <c r="I137" s="83"/>
      <c r="J137" s="83"/>
      <c r="K137" s="83"/>
      <c r="L137" s="83"/>
      <c r="M137" s="83"/>
      <c r="N137" s="83"/>
      <c r="O137" s="83"/>
    </row>
    <row r="138" spans="1:15" ht="16" x14ac:dyDescent="0.4">
      <c r="A138" s="83"/>
      <c r="B138" s="83"/>
      <c r="C138" s="83"/>
      <c r="D138" s="83"/>
      <c r="E138" s="83"/>
      <c r="F138" s="83"/>
      <c r="G138" s="83"/>
      <c r="H138" s="83"/>
      <c r="I138" s="83"/>
      <c r="J138" s="83"/>
      <c r="K138" s="83"/>
      <c r="L138" s="83"/>
      <c r="M138" s="83"/>
      <c r="N138" s="83"/>
      <c r="O138" s="83"/>
    </row>
    <row r="139" spans="1:15" ht="16" x14ac:dyDescent="0.4">
      <c r="A139" s="83"/>
      <c r="B139" s="83"/>
      <c r="C139" s="83"/>
      <c r="D139" s="83"/>
      <c r="E139" s="83"/>
      <c r="F139" s="83"/>
      <c r="G139" s="83"/>
      <c r="H139" s="83"/>
      <c r="I139" s="83"/>
      <c r="J139" s="83"/>
      <c r="K139" s="83"/>
      <c r="L139" s="83"/>
      <c r="M139" s="83"/>
      <c r="N139" s="83"/>
      <c r="O139" s="83"/>
    </row>
    <row r="140" spans="1:15" ht="16" x14ac:dyDescent="0.4">
      <c r="A140" s="83"/>
      <c r="B140" s="83"/>
      <c r="C140" s="83"/>
      <c r="D140" s="83"/>
      <c r="E140" s="83"/>
      <c r="F140" s="83"/>
      <c r="G140" s="83"/>
      <c r="H140" s="83"/>
      <c r="I140" s="83"/>
      <c r="J140" s="83"/>
      <c r="K140" s="83"/>
      <c r="L140" s="83"/>
      <c r="M140" s="83"/>
      <c r="N140" s="83"/>
      <c r="O140" s="83"/>
    </row>
    <row r="141" spans="1:15" ht="16" x14ac:dyDescent="0.4">
      <c r="A141" s="83"/>
      <c r="B141" s="83"/>
      <c r="C141" s="83"/>
      <c r="D141" s="83"/>
      <c r="E141" s="83"/>
      <c r="F141" s="83"/>
      <c r="G141" s="83"/>
      <c r="H141" s="83"/>
      <c r="I141" s="83"/>
      <c r="J141" s="83"/>
      <c r="K141" s="83"/>
      <c r="L141" s="83"/>
      <c r="M141" s="83"/>
      <c r="N141" s="83"/>
      <c r="O141" s="83"/>
    </row>
    <row r="142" spans="1:15" ht="16" x14ac:dyDescent="0.4">
      <c r="A142" s="83"/>
      <c r="B142" s="83"/>
      <c r="C142" s="83"/>
      <c r="D142" s="83"/>
      <c r="E142" s="83"/>
      <c r="F142" s="83"/>
      <c r="G142" s="83"/>
      <c r="H142" s="83"/>
      <c r="I142" s="83"/>
      <c r="J142" s="83"/>
      <c r="K142" s="83"/>
      <c r="L142" s="83"/>
      <c r="M142" s="83"/>
      <c r="N142" s="83"/>
      <c r="O142" s="83"/>
    </row>
    <row r="143" spans="1:15" ht="16" x14ac:dyDescent="0.4">
      <c r="A143" s="83"/>
      <c r="B143" s="83"/>
      <c r="C143" s="83"/>
      <c r="D143" s="83"/>
      <c r="E143" s="83"/>
      <c r="F143" s="83"/>
      <c r="G143" s="83"/>
      <c r="H143" s="83"/>
      <c r="I143" s="83"/>
      <c r="J143" s="83"/>
      <c r="K143" s="83"/>
      <c r="L143" s="83"/>
      <c r="M143" s="83"/>
      <c r="N143" s="83"/>
      <c r="O143" s="83"/>
    </row>
    <row r="144" spans="1:15" ht="16" x14ac:dyDescent="0.4">
      <c r="A144" s="83"/>
      <c r="B144" s="83"/>
      <c r="C144" s="83"/>
      <c r="D144" s="83"/>
      <c r="E144" s="83"/>
      <c r="F144" s="83"/>
      <c r="G144" s="83"/>
      <c r="H144" s="83"/>
      <c r="I144" s="83"/>
      <c r="J144" s="83"/>
      <c r="K144" s="83"/>
      <c r="L144" s="83"/>
      <c r="M144" s="83"/>
      <c r="N144" s="83"/>
      <c r="O144" s="83"/>
    </row>
    <row r="145" spans="1:15" ht="16" x14ac:dyDescent="0.4">
      <c r="A145" s="83"/>
      <c r="B145" s="83"/>
      <c r="C145" s="83"/>
      <c r="D145" s="83"/>
      <c r="E145" s="83"/>
      <c r="F145" s="83"/>
      <c r="G145" s="83"/>
      <c r="H145" s="83"/>
      <c r="I145" s="83"/>
      <c r="J145" s="83"/>
      <c r="K145" s="83"/>
      <c r="L145" s="83"/>
      <c r="M145" s="83"/>
      <c r="N145" s="83"/>
      <c r="O145" s="83"/>
    </row>
    <row r="146" spans="1:15" ht="16" x14ac:dyDescent="0.4">
      <c r="A146" s="83"/>
      <c r="B146" s="83"/>
      <c r="C146" s="83"/>
      <c r="D146" s="83"/>
      <c r="E146" s="83"/>
      <c r="F146" s="83"/>
      <c r="G146" s="83"/>
      <c r="H146" s="83"/>
      <c r="I146" s="83"/>
      <c r="J146" s="83"/>
      <c r="K146" s="83"/>
      <c r="L146" s="83"/>
      <c r="M146" s="83"/>
      <c r="N146" s="83"/>
      <c r="O146" s="83"/>
    </row>
    <row r="147" spans="1:15" ht="16" x14ac:dyDescent="0.4">
      <c r="A147" s="83"/>
      <c r="B147" s="83"/>
      <c r="C147" s="83"/>
      <c r="D147" s="83"/>
      <c r="E147" s="83"/>
      <c r="F147" s="83"/>
      <c r="G147" s="83"/>
      <c r="H147" s="83"/>
      <c r="I147" s="83"/>
      <c r="J147" s="83"/>
      <c r="K147" s="83"/>
      <c r="L147" s="83"/>
      <c r="M147" s="83"/>
      <c r="N147" s="83"/>
      <c r="O147" s="83"/>
    </row>
    <row r="148" spans="1:15" ht="16" x14ac:dyDescent="0.4">
      <c r="A148" s="83"/>
      <c r="B148" s="83"/>
      <c r="C148" s="83"/>
      <c r="D148" s="83"/>
      <c r="E148" s="83"/>
      <c r="F148" s="83"/>
      <c r="G148" s="83"/>
      <c r="H148" s="83"/>
      <c r="I148" s="83"/>
      <c r="J148" s="83"/>
      <c r="K148" s="83"/>
      <c r="L148" s="83"/>
      <c r="M148" s="83"/>
      <c r="N148" s="83"/>
      <c r="O148" s="83"/>
    </row>
    <row r="149" spans="1:15" ht="16" x14ac:dyDescent="0.4">
      <c r="A149" s="83"/>
      <c r="B149" s="83"/>
      <c r="C149" s="83"/>
      <c r="D149" s="83"/>
      <c r="E149" s="83"/>
      <c r="F149" s="83"/>
      <c r="G149" s="83"/>
      <c r="H149" s="83"/>
      <c r="I149" s="83"/>
      <c r="J149" s="83"/>
      <c r="K149" s="83"/>
      <c r="L149" s="83"/>
      <c r="M149" s="83"/>
      <c r="N149" s="83"/>
      <c r="O149" s="83"/>
    </row>
    <row r="150" spans="1:15" ht="16" x14ac:dyDescent="0.4">
      <c r="A150" s="83"/>
      <c r="B150" s="83"/>
      <c r="C150" s="83"/>
      <c r="D150" s="83"/>
      <c r="E150" s="83"/>
      <c r="F150" s="83"/>
      <c r="G150" s="83"/>
      <c r="H150" s="83"/>
      <c r="I150" s="83"/>
      <c r="J150" s="83"/>
      <c r="K150" s="83"/>
      <c r="L150" s="83"/>
      <c r="M150" s="83"/>
      <c r="N150" s="83"/>
      <c r="O150" s="83"/>
    </row>
    <row r="151" spans="1:15" ht="16" x14ac:dyDescent="0.4">
      <c r="A151" s="83"/>
      <c r="B151" s="83"/>
      <c r="C151" s="83"/>
      <c r="D151" s="83"/>
      <c r="E151" s="83"/>
      <c r="F151" s="83"/>
      <c r="G151" s="83"/>
      <c r="H151" s="83"/>
      <c r="I151" s="83"/>
      <c r="J151" s="83"/>
      <c r="K151" s="83"/>
      <c r="L151" s="83"/>
      <c r="M151" s="83"/>
      <c r="N151" s="83"/>
      <c r="O151" s="83"/>
    </row>
    <row r="152" spans="1:15" ht="16" x14ac:dyDescent="0.4">
      <c r="A152" s="83"/>
      <c r="B152" s="83"/>
      <c r="C152" s="83"/>
      <c r="D152" s="83"/>
      <c r="E152" s="83"/>
      <c r="F152" s="83"/>
      <c r="G152" s="83"/>
      <c r="H152" s="83"/>
      <c r="I152" s="83"/>
      <c r="J152" s="83"/>
      <c r="K152" s="83"/>
      <c r="L152" s="83"/>
      <c r="M152" s="83"/>
      <c r="N152" s="83"/>
      <c r="O152" s="83"/>
    </row>
    <row r="153" spans="1:15" ht="16" x14ac:dyDescent="0.4">
      <c r="A153" s="83"/>
      <c r="B153" s="83"/>
      <c r="C153" s="83"/>
      <c r="D153" s="83"/>
      <c r="E153" s="83"/>
      <c r="F153" s="83"/>
      <c r="G153" s="83"/>
      <c r="H153" s="83"/>
      <c r="I153" s="83"/>
      <c r="J153" s="83"/>
      <c r="K153" s="83"/>
      <c r="L153" s="83"/>
      <c r="M153" s="83"/>
      <c r="N153" s="83"/>
      <c r="O153" s="83"/>
    </row>
    <row r="154" spans="1:15" ht="16" x14ac:dyDescent="0.4">
      <c r="A154" s="83"/>
      <c r="B154" s="83"/>
      <c r="C154" s="83"/>
      <c r="D154" s="83"/>
      <c r="E154" s="83"/>
      <c r="F154" s="83"/>
      <c r="G154" s="83"/>
      <c r="H154" s="83"/>
      <c r="I154" s="83"/>
      <c r="J154" s="83"/>
      <c r="K154" s="83"/>
      <c r="L154" s="83"/>
      <c r="M154" s="83"/>
      <c r="N154" s="83"/>
      <c r="O154" s="83"/>
    </row>
    <row r="155" spans="1:15" ht="16" x14ac:dyDescent="0.4">
      <c r="A155" s="83"/>
      <c r="B155" s="83"/>
      <c r="C155" s="83"/>
      <c r="D155" s="83"/>
      <c r="E155" s="83"/>
      <c r="F155" s="83"/>
      <c r="G155" s="83"/>
      <c r="H155" s="83"/>
      <c r="I155" s="83"/>
      <c r="J155" s="83"/>
      <c r="K155" s="83"/>
      <c r="L155" s="83"/>
      <c r="M155" s="83"/>
      <c r="N155" s="83"/>
      <c r="O155" s="83"/>
    </row>
    <row r="156" spans="1:15" ht="16" x14ac:dyDescent="0.4">
      <c r="A156" s="83"/>
      <c r="B156" s="83"/>
      <c r="C156" s="83"/>
      <c r="D156" s="83"/>
      <c r="E156" s="83"/>
      <c r="F156" s="83"/>
      <c r="G156" s="83"/>
      <c r="H156" s="83"/>
      <c r="I156" s="83"/>
      <c r="J156" s="83"/>
      <c r="K156" s="83"/>
      <c r="L156" s="83"/>
      <c r="M156" s="83"/>
      <c r="N156" s="83"/>
      <c r="O156" s="83"/>
    </row>
    <row r="157" spans="1:15" ht="16" x14ac:dyDescent="0.4">
      <c r="A157" s="83"/>
      <c r="B157" s="83"/>
      <c r="C157" s="83"/>
      <c r="D157" s="83"/>
      <c r="E157" s="83"/>
      <c r="F157" s="83"/>
      <c r="G157" s="83"/>
      <c r="H157" s="83"/>
      <c r="I157" s="83"/>
      <c r="J157" s="83"/>
      <c r="K157" s="83"/>
      <c r="L157" s="83"/>
      <c r="M157" s="83"/>
      <c r="N157" s="83"/>
      <c r="O157" s="83"/>
    </row>
    <row r="158" spans="1:15" ht="16" x14ac:dyDescent="0.4">
      <c r="A158" s="83"/>
      <c r="B158" s="83"/>
      <c r="C158" s="83"/>
      <c r="D158" s="83"/>
      <c r="E158" s="83"/>
      <c r="F158" s="83"/>
      <c r="G158" s="83"/>
      <c r="H158" s="83"/>
      <c r="I158" s="83"/>
      <c r="J158" s="83"/>
      <c r="K158" s="83"/>
      <c r="L158" s="83"/>
      <c r="M158" s="83"/>
      <c r="N158" s="83"/>
      <c r="O158" s="83"/>
    </row>
    <row r="159" spans="1:15" ht="16" x14ac:dyDescent="0.4">
      <c r="A159" s="83"/>
      <c r="B159" s="83"/>
      <c r="C159" s="83"/>
      <c r="D159" s="83"/>
      <c r="E159" s="83"/>
      <c r="F159" s="83"/>
      <c r="G159" s="83"/>
      <c r="H159" s="83"/>
      <c r="I159" s="83"/>
      <c r="J159" s="83"/>
      <c r="K159" s="83"/>
      <c r="L159" s="83"/>
      <c r="M159" s="83"/>
      <c r="N159" s="83"/>
      <c r="O159" s="83"/>
    </row>
    <row r="160" spans="1:15" ht="16" x14ac:dyDescent="0.4">
      <c r="A160" s="83"/>
      <c r="B160" s="83"/>
      <c r="C160" s="83"/>
      <c r="D160" s="83"/>
      <c r="E160" s="83"/>
      <c r="F160" s="83"/>
      <c r="G160" s="83"/>
      <c r="H160" s="83"/>
      <c r="I160" s="83"/>
      <c r="J160" s="83"/>
      <c r="K160" s="83"/>
      <c r="L160" s="83"/>
      <c r="M160" s="83"/>
      <c r="N160" s="83"/>
      <c r="O160" s="83"/>
    </row>
    <row r="161" spans="1:15" ht="16" x14ac:dyDescent="0.4">
      <c r="A161" s="83"/>
      <c r="B161" s="83"/>
      <c r="C161" s="83"/>
      <c r="D161" s="83"/>
      <c r="E161" s="83"/>
      <c r="F161" s="83"/>
      <c r="G161" s="83"/>
      <c r="H161" s="83"/>
      <c r="I161" s="83"/>
      <c r="J161" s="83"/>
      <c r="K161" s="83"/>
      <c r="L161" s="83"/>
      <c r="M161" s="83"/>
      <c r="N161" s="83"/>
      <c r="O161" s="83"/>
    </row>
    <row r="162" spans="1:15" ht="16" x14ac:dyDescent="0.4">
      <c r="A162" s="83"/>
      <c r="B162" s="83"/>
      <c r="C162" s="83"/>
      <c r="D162" s="83"/>
      <c r="E162" s="83"/>
      <c r="F162" s="83"/>
      <c r="G162" s="83"/>
      <c r="H162" s="83"/>
      <c r="I162" s="83"/>
      <c r="J162" s="83"/>
      <c r="K162" s="83"/>
      <c r="L162" s="83"/>
      <c r="M162" s="83"/>
      <c r="N162" s="83"/>
      <c r="O162" s="83"/>
    </row>
    <row r="163" spans="1:15" ht="16" x14ac:dyDescent="0.4">
      <c r="A163" s="83"/>
      <c r="B163" s="83"/>
      <c r="C163" s="83"/>
      <c r="D163" s="83"/>
      <c r="E163" s="83"/>
      <c r="F163" s="83"/>
      <c r="G163" s="83"/>
      <c r="H163" s="83"/>
      <c r="I163" s="83"/>
      <c r="J163" s="83"/>
      <c r="K163" s="83"/>
      <c r="L163" s="83"/>
      <c r="M163" s="83"/>
      <c r="N163" s="83"/>
      <c r="O163" s="83"/>
    </row>
    <row r="164" spans="1:15" ht="16" x14ac:dyDescent="0.4">
      <c r="A164" s="83"/>
      <c r="B164" s="83"/>
      <c r="C164" s="83"/>
      <c r="D164" s="83"/>
      <c r="E164" s="83"/>
      <c r="F164" s="83"/>
      <c r="G164" s="83"/>
      <c r="H164" s="83"/>
      <c r="I164" s="83"/>
      <c r="J164" s="83"/>
      <c r="K164" s="83"/>
      <c r="L164" s="83"/>
      <c r="M164" s="83"/>
      <c r="N164" s="83"/>
      <c r="O164" s="83"/>
    </row>
    <row r="165" spans="1:15" ht="16" x14ac:dyDescent="0.4">
      <c r="A165" s="83"/>
      <c r="B165" s="83"/>
      <c r="C165" s="83"/>
      <c r="D165" s="83"/>
      <c r="E165" s="83"/>
      <c r="F165" s="83"/>
      <c r="G165" s="83"/>
      <c r="H165" s="83"/>
      <c r="I165" s="83"/>
      <c r="J165" s="83"/>
      <c r="K165" s="83"/>
      <c r="L165" s="83"/>
      <c r="M165" s="83"/>
      <c r="N165" s="83"/>
      <c r="O165" s="83"/>
    </row>
    <row r="166" spans="1:15" ht="16" x14ac:dyDescent="0.4">
      <c r="A166" s="83"/>
      <c r="B166" s="83"/>
      <c r="C166" s="83"/>
      <c r="D166" s="83"/>
      <c r="E166" s="83"/>
      <c r="F166" s="83"/>
      <c r="G166" s="83"/>
      <c r="H166" s="83"/>
      <c r="I166" s="83"/>
      <c r="J166" s="83"/>
      <c r="K166" s="83"/>
      <c r="L166" s="83"/>
      <c r="M166" s="83"/>
      <c r="N166" s="83"/>
      <c r="O166" s="83"/>
    </row>
    <row r="167" spans="1:15" ht="16" x14ac:dyDescent="0.4">
      <c r="A167" s="83"/>
      <c r="B167" s="83"/>
      <c r="C167" s="83"/>
      <c r="D167" s="83"/>
      <c r="E167" s="83"/>
      <c r="F167" s="83"/>
      <c r="G167" s="83"/>
      <c r="H167" s="83"/>
      <c r="I167" s="83"/>
      <c r="J167" s="83"/>
      <c r="K167" s="83"/>
      <c r="L167" s="83"/>
      <c r="M167" s="83"/>
      <c r="N167" s="83"/>
      <c r="O167" s="83"/>
    </row>
    <row r="168" spans="1:15" ht="16" x14ac:dyDescent="0.4">
      <c r="A168" s="83"/>
      <c r="B168" s="83"/>
      <c r="C168" s="83"/>
      <c r="D168" s="83"/>
      <c r="E168" s="83"/>
      <c r="F168" s="83"/>
      <c r="G168" s="83"/>
      <c r="H168" s="83"/>
      <c r="I168" s="83"/>
      <c r="J168" s="83"/>
      <c r="K168" s="83"/>
      <c r="L168" s="83"/>
      <c r="M168" s="83"/>
      <c r="N168" s="83"/>
      <c r="O168" s="83"/>
    </row>
    <row r="169" spans="1:15" ht="16" x14ac:dyDescent="0.4">
      <c r="A169" s="83"/>
      <c r="B169" s="83"/>
      <c r="C169" s="83"/>
      <c r="D169" s="83"/>
      <c r="E169" s="83"/>
      <c r="F169" s="83"/>
      <c r="G169" s="83"/>
      <c r="H169" s="83"/>
      <c r="I169" s="83"/>
      <c r="J169" s="83"/>
      <c r="K169" s="83"/>
      <c r="L169" s="83"/>
      <c r="M169" s="83"/>
      <c r="N169" s="83"/>
      <c r="O169" s="83"/>
    </row>
    <row r="170" spans="1:15" ht="16" x14ac:dyDescent="0.4">
      <c r="A170" s="83"/>
      <c r="B170" s="83"/>
      <c r="C170" s="83"/>
      <c r="D170" s="83"/>
      <c r="E170" s="83"/>
      <c r="F170" s="83"/>
      <c r="G170" s="83"/>
      <c r="H170" s="83"/>
      <c r="I170" s="83"/>
      <c r="J170" s="83"/>
      <c r="K170" s="83"/>
      <c r="L170" s="83"/>
      <c r="M170" s="83"/>
      <c r="N170" s="83"/>
      <c r="O170" s="83"/>
    </row>
    <row r="171" spans="1:15" ht="16" x14ac:dyDescent="0.4">
      <c r="A171" s="83"/>
      <c r="B171" s="83"/>
      <c r="C171" s="83"/>
      <c r="D171" s="83"/>
      <c r="E171" s="83"/>
      <c r="F171" s="83"/>
      <c r="G171" s="83"/>
      <c r="H171" s="83"/>
      <c r="I171" s="83"/>
      <c r="J171" s="83"/>
      <c r="K171" s="83"/>
      <c r="L171" s="83"/>
      <c r="M171" s="83"/>
      <c r="N171" s="83"/>
      <c r="O171" s="83"/>
    </row>
    <row r="172" spans="1:15" ht="16" x14ac:dyDescent="0.4">
      <c r="A172" s="83"/>
      <c r="B172" s="83"/>
      <c r="C172" s="83"/>
      <c r="D172" s="83"/>
      <c r="E172" s="83"/>
      <c r="F172" s="83"/>
      <c r="G172" s="83"/>
      <c r="H172" s="83"/>
      <c r="I172" s="83"/>
      <c r="J172" s="83"/>
      <c r="K172" s="83"/>
      <c r="L172" s="83"/>
      <c r="M172" s="83"/>
      <c r="N172" s="83"/>
      <c r="O172" s="83"/>
    </row>
    <row r="173" spans="1:15" ht="16" x14ac:dyDescent="0.4">
      <c r="A173" s="83"/>
      <c r="B173" s="83"/>
      <c r="C173" s="83"/>
      <c r="D173" s="83"/>
      <c r="E173" s="83"/>
      <c r="F173" s="83"/>
      <c r="G173" s="83"/>
      <c r="H173" s="83"/>
      <c r="I173" s="83"/>
      <c r="J173" s="83"/>
      <c r="K173" s="83"/>
      <c r="L173" s="83"/>
      <c r="M173" s="83"/>
      <c r="N173" s="83"/>
      <c r="O173" s="83"/>
    </row>
    <row r="174" spans="1:15" ht="16" x14ac:dyDescent="0.4">
      <c r="A174" s="83"/>
      <c r="B174" s="83"/>
      <c r="C174" s="83"/>
      <c r="D174" s="83"/>
      <c r="E174" s="83"/>
      <c r="F174" s="83"/>
      <c r="G174" s="83"/>
      <c r="H174" s="83"/>
      <c r="I174" s="83"/>
      <c r="J174" s="83"/>
      <c r="K174" s="83"/>
      <c r="L174" s="83"/>
      <c r="M174" s="83"/>
      <c r="N174" s="83"/>
      <c r="O174" s="83"/>
    </row>
    <row r="175" spans="1:15" ht="16" x14ac:dyDescent="0.4">
      <c r="A175" s="83"/>
      <c r="B175" s="83"/>
      <c r="C175" s="83"/>
      <c r="D175" s="83"/>
      <c r="E175" s="83"/>
      <c r="F175" s="83"/>
      <c r="G175" s="83"/>
      <c r="H175" s="83"/>
      <c r="I175" s="83"/>
      <c r="J175" s="83"/>
      <c r="K175" s="83"/>
      <c r="L175" s="83"/>
      <c r="M175" s="83"/>
      <c r="N175" s="83"/>
      <c r="O175" s="83"/>
    </row>
    <row r="176" spans="1:15" ht="16" x14ac:dyDescent="0.4">
      <c r="A176" s="83"/>
      <c r="B176" s="83"/>
      <c r="C176" s="83"/>
      <c r="D176" s="83"/>
      <c r="E176" s="83"/>
      <c r="F176" s="83"/>
      <c r="G176" s="83"/>
      <c r="H176" s="83"/>
      <c r="I176" s="83"/>
      <c r="J176" s="83"/>
      <c r="K176" s="83"/>
      <c r="L176" s="83"/>
      <c r="M176" s="83"/>
      <c r="N176" s="83"/>
      <c r="O176" s="83"/>
    </row>
    <row r="177" spans="1:15" ht="16" x14ac:dyDescent="0.4">
      <c r="A177" s="83"/>
      <c r="B177" s="83"/>
      <c r="C177" s="83"/>
      <c r="D177" s="83"/>
      <c r="E177" s="83"/>
      <c r="F177" s="83"/>
      <c r="G177" s="83"/>
      <c r="H177" s="83"/>
      <c r="I177" s="83"/>
      <c r="J177" s="83"/>
      <c r="K177" s="83"/>
      <c r="L177" s="83"/>
      <c r="M177" s="83"/>
      <c r="N177" s="83"/>
      <c r="O177" s="83"/>
    </row>
    <row r="178" spans="1:15" ht="16" x14ac:dyDescent="0.4">
      <c r="A178" s="83"/>
      <c r="B178" s="83"/>
      <c r="C178" s="83"/>
      <c r="D178" s="83"/>
      <c r="E178" s="83"/>
      <c r="F178" s="83"/>
      <c r="G178" s="83"/>
      <c r="H178" s="83"/>
      <c r="I178" s="83"/>
      <c r="J178" s="83"/>
      <c r="K178" s="83"/>
      <c r="L178" s="83"/>
      <c r="M178" s="83"/>
      <c r="N178" s="83"/>
      <c r="O178" s="83"/>
    </row>
    <row r="179" spans="1:15" ht="16" x14ac:dyDescent="0.4">
      <c r="A179" s="83"/>
      <c r="B179" s="83"/>
      <c r="C179" s="83"/>
      <c r="D179" s="83"/>
      <c r="E179" s="83"/>
      <c r="F179" s="83"/>
      <c r="G179" s="83"/>
      <c r="H179" s="83"/>
      <c r="I179" s="83"/>
      <c r="J179" s="83"/>
      <c r="K179" s="83"/>
      <c r="L179" s="83"/>
      <c r="M179" s="83"/>
      <c r="N179" s="83"/>
      <c r="O179" s="83"/>
    </row>
    <row r="180" spans="1:15" ht="16" x14ac:dyDescent="0.4">
      <c r="A180" s="83"/>
      <c r="B180" s="83"/>
      <c r="C180" s="83"/>
      <c r="D180" s="83"/>
      <c r="E180" s="83"/>
      <c r="F180" s="83"/>
      <c r="G180" s="83"/>
      <c r="H180" s="83"/>
      <c r="I180" s="83"/>
      <c r="J180" s="83"/>
      <c r="K180" s="83"/>
      <c r="L180" s="83"/>
      <c r="M180" s="83"/>
      <c r="N180" s="83"/>
      <c r="O180" s="83"/>
    </row>
    <row r="181" spans="1:15" ht="16" x14ac:dyDescent="0.4">
      <c r="A181" s="83"/>
      <c r="B181" s="83"/>
      <c r="C181" s="83"/>
      <c r="D181" s="83"/>
      <c r="E181" s="83"/>
      <c r="F181" s="83"/>
      <c r="G181" s="83"/>
      <c r="H181" s="83"/>
      <c r="I181" s="83"/>
      <c r="J181" s="83"/>
      <c r="K181" s="83"/>
      <c r="L181" s="83"/>
      <c r="M181" s="83"/>
      <c r="N181" s="83"/>
      <c r="O181" s="83"/>
    </row>
    <row r="182" spans="1:15" ht="16" x14ac:dyDescent="0.4">
      <c r="A182" s="83"/>
      <c r="B182" s="83"/>
      <c r="C182" s="83"/>
      <c r="D182" s="83"/>
      <c r="E182" s="83"/>
      <c r="F182" s="83"/>
      <c r="G182" s="83"/>
      <c r="H182" s="83"/>
      <c r="I182" s="83"/>
      <c r="J182" s="83"/>
      <c r="K182" s="83"/>
      <c r="L182" s="83"/>
      <c r="M182" s="83"/>
      <c r="N182" s="83"/>
      <c r="O182" s="83"/>
    </row>
    <row r="183" spans="1:15" ht="16" x14ac:dyDescent="0.4">
      <c r="A183" s="83"/>
      <c r="B183" s="83"/>
      <c r="C183" s="83"/>
      <c r="D183" s="83"/>
      <c r="E183" s="83"/>
      <c r="F183" s="83"/>
      <c r="G183" s="83"/>
      <c r="H183" s="83"/>
      <c r="I183" s="83"/>
      <c r="J183" s="83"/>
      <c r="K183" s="83"/>
      <c r="L183" s="83"/>
      <c r="M183" s="83"/>
      <c r="N183" s="83"/>
      <c r="O183" s="83"/>
    </row>
    <row r="184" spans="1:15" ht="16" x14ac:dyDescent="0.4">
      <c r="A184" s="83"/>
      <c r="B184" s="83"/>
      <c r="C184" s="83"/>
      <c r="D184" s="83"/>
      <c r="E184" s="83"/>
      <c r="F184" s="83"/>
      <c r="G184" s="83"/>
      <c r="H184" s="83"/>
      <c r="I184" s="83"/>
      <c r="J184" s="83"/>
      <c r="K184" s="83"/>
      <c r="L184" s="83"/>
      <c r="M184" s="83"/>
      <c r="N184" s="83"/>
      <c r="O184" s="83"/>
    </row>
    <row r="185" spans="1:15" ht="16" x14ac:dyDescent="0.4">
      <c r="A185" s="83"/>
      <c r="B185" s="83"/>
      <c r="C185" s="83"/>
      <c r="D185" s="83"/>
      <c r="E185" s="83"/>
      <c r="F185" s="83"/>
      <c r="G185" s="83"/>
      <c r="H185" s="83"/>
      <c r="I185" s="83"/>
      <c r="J185" s="83"/>
      <c r="K185" s="83"/>
      <c r="L185" s="83"/>
      <c r="M185" s="83"/>
      <c r="N185" s="83"/>
      <c r="O185" s="83"/>
    </row>
    <row r="186" spans="1:15" ht="16" x14ac:dyDescent="0.4">
      <c r="A186" s="83"/>
      <c r="B186" s="83"/>
      <c r="C186" s="83"/>
      <c r="D186" s="83"/>
      <c r="E186" s="83"/>
      <c r="F186" s="83"/>
      <c r="G186" s="83"/>
      <c r="H186" s="83"/>
      <c r="I186" s="83"/>
      <c r="J186" s="83"/>
      <c r="K186" s="83"/>
      <c r="L186" s="83"/>
      <c r="M186" s="83"/>
      <c r="N186" s="83"/>
      <c r="O186" s="83"/>
    </row>
    <row r="187" spans="1:15" ht="16" x14ac:dyDescent="0.4">
      <c r="A187" s="83"/>
      <c r="B187" s="83"/>
      <c r="C187" s="83"/>
      <c r="D187" s="83"/>
      <c r="E187" s="83"/>
      <c r="F187" s="83"/>
      <c r="G187" s="83"/>
      <c r="H187" s="83"/>
      <c r="I187" s="83"/>
      <c r="J187" s="83"/>
      <c r="K187" s="83"/>
      <c r="L187" s="83"/>
      <c r="M187" s="83"/>
      <c r="N187" s="83"/>
      <c r="O187" s="83"/>
    </row>
    <row r="188" spans="1:15" ht="16" x14ac:dyDescent="0.4">
      <c r="A188" s="83"/>
      <c r="B188" s="83"/>
      <c r="C188" s="83"/>
      <c r="D188" s="83"/>
      <c r="E188" s="83"/>
      <c r="F188" s="83"/>
      <c r="G188" s="83"/>
      <c r="H188" s="83"/>
      <c r="I188" s="83"/>
      <c r="J188" s="83"/>
      <c r="K188" s="83"/>
      <c r="L188" s="83"/>
      <c r="M188" s="83"/>
      <c r="N188" s="83"/>
      <c r="O188" s="83"/>
    </row>
    <row r="189" spans="1:15" ht="16" x14ac:dyDescent="0.4">
      <c r="A189" s="83"/>
      <c r="B189" s="83"/>
      <c r="C189" s="83"/>
      <c r="D189" s="83"/>
      <c r="E189" s="83"/>
      <c r="F189" s="83"/>
      <c r="G189" s="83"/>
      <c r="H189" s="83"/>
      <c r="I189" s="83"/>
      <c r="J189" s="83"/>
      <c r="K189" s="83"/>
      <c r="L189" s="83"/>
      <c r="M189" s="83"/>
      <c r="N189" s="83"/>
      <c r="O189" s="83"/>
    </row>
    <row r="190" spans="1:15" ht="16" x14ac:dyDescent="0.4">
      <c r="A190" s="83"/>
      <c r="B190" s="83"/>
      <c r="C190" s="83"/>
      <c r="D190" s="83"/>
      <c r="E190" s="83"/>
      <c r="F190" s="83"/>
      <c r="G190" s="83"/>
      <c r="H190" s="83"/>
      <c r="I190" s="83"/>
      <c r="J190" s="83"/>
      <c r="K190" s="83"/>
      <c r="L190" s="83"/>
      <c r="M190" s="83"/>
      <c r="N190" s="83"/>
      <c r="O190" s="83"/>
    </row>
    <row r="191" spans="1:15" ht="16" x14ac:dyDescent="0.4">
      <c r="A191" s="83"/>
      <c r="B191" s="83"/>
      <c r="C191" s="83"/>
      <c r="D191" s="83"/>
      <c r="E191" s="83"/>
      <c r="F191" s="83"/>
      <c r="G191" s="83"/>
      <c r="H191" s="83"/>
      <c r="I191" s="83"/>
      <c r="J191" s="83"/>
      <c r="K191" s="83"/>
      <c r="L191" s="83"/>
      <c r="M191" s="83"/>
      <c r="N191" s="83"/>
      <c r="O191" s="83"/>
    </row>
    <row r="192" spans="1:15" ht="16" x14ac:dyDescent="0.4">
      <c r="A192" s="83"/>
      <c r="B192" s="83"/>
      <c r="C192" s="83"/>
      <c r="D192" s="83"/>
      <c r="E192" s="83"/>
      <c r="F192" s="83"/>
      <c r="G192" s="83"/>
      <c r="H192" s="83"/>
      <c r="I192" s="83"/>
      <c r="J192" s="83"/>
      <c r="K192" s="83"/>
      <c r="L192" s="83"/>
      <c r="M192" s="83"/>
      <c r="N192" s="83"/>
      <c r="O192" s="83"/>
    </row>
    <row r="193" spans="1:15" ht="16" x14ac:dyDescent="0.4">
      <c r="A193" s="83"/>
      <c r="B193" s="83"/>
      <c r="C193" s="83"/>
      <c r="D193" s="83"/>
      <c r="E193" s="83"/>
      <c r="F193" s="83"/>
      <c r="G193" s="83"/>
      <c r="H193" s="83"/>
      <c r="I193" s="83"/>
      <c r="J193" s="83"/>
      <c r="K193" s="83"/>
      <c r="L193" s="83"/>
      <c r="M193" s="83"/>
      <c r="N193" s="83"/>
      <c r="O193" s="83"/>
    </row>
    <row r="194" spans="1:15" ht="16" x14ac:dyDescent="0.4">
      <c r="A194" s="83"/>
      <c r="B194" s="83"/>
      <c r="C194" s="83"/>
      <c r="D194" s="83"/>
      <c r="E194" s="83"/>
      <c r="F194" s="83"/>
      <c r="G194" s="83"/>
      <c r="H194" s="83"/>
      <c r="I194" s="83"/>
      <c r="J194" s="83"/>
      <c r="K194" s="83"/>
      <c r="L194" s="83"/>
      <c r="M194" s="83"/>
      <c r="N194" s="83"/>
      <c r="O194" s="83"/>
    </row>
    <row r="195" spans="1:15" ht="16" x14ac:dyDescent="0.4">
      <c r="A195" s="83"/>
      <c r="B195" s="83"/>
      <c r="C195" s="83"/>
      <c r="D195" s="83"/>
      <c r="E195" s="83"/>
      <c r="F195" s="83"/>
      <c r="G195" s="83"/>
      <c r="H195" s="83"/>
      <c r="I195" s="83"/>
      <c r="J195" s="83"/>
      <c r="K195" s="83"/>
      <c r="L195" s="83"/>
      <c r="M195" s="83"/>
      <c r="N195" s="83"/>
      <c r="O195" s="83"/>
    </row>
    <row r="196" spans="1:15" ht="16" x14ac:dyDescent="0.4">
      <c r="A196" s="83"/>
      <c r="B196" s="83"/>
      <c r="C196" s="83"/>
      <c r="D196" s="83"/>
      <c r="E196" s="83"/>
      <c r="F196" s="83"/>
      <c r="G196" s="83"/>
      <c r="H196" s="83"/>
      <c r="I196" s="83"/>
      <c r="J196" s="83"/>
      <c r="K196" s="83"/>
      <c r="L196" s="83"/>
      <c r="M196" s="83"/>
      <c r="N196" s="83"/>
      <c r="O196" s="83"/>
    </row>
    <row r="197" spans="1:15" ht="16" x14ac:dyDescent="0.4">
      <c r="A197" s="83"/>
      <c r="B197" s="83"/>
      <c r="C197" s="83"/>
      <c r="D197" s="83"/>
      <c r="E197" s="83"/>
      <c r="F197" s="83"/>
      <c r="G197" s="83"/>
      <c r="H197" s="83"/>
      <c r="I197" s="83"/>
      <c r="J197" s="83"/>
      <c r="K197" s="83"/>
      <c r="L197" s="83"/>
      <c r="M197" s="83"/>
      <c r="N197" s="83"/>
      <c r="O197" s="83"/>
    </row>
    <row r="198" spans="1:15" ht="16" x14ac:dyDescent="0.4">
      <c r="A198" s="83"/>
      <c r="B198" s="83"/>
      <c r="C198" s="83"/>
      <c r="D198" s="83"/>
      <c r="E198" s="83"/>
      <c r="F198" s="83"/>
      <c r="G198" s="83"/>
      <c r="H198" s="83"/>
      <c r="I198" s="83"/>
      <c r="J198" s="83"/>
      <c r="K198" s="83"/>
      <c r="L198" s="83"/>
      <c r="M198" s="83"/>
      <c r="N198" s="83"/>
      <c r="O198" s="83"/>
    </row>
    <row r="199" spans="1:15" ht="16" x14ac:dyDescent="0.4">
      <c r="A199" s="83"/>
      <c r="B199" s="83"/>
      <c r="C199" s="83"/>
      <c r="D199" s="83"/>
      <c r="E199" s="83"/>
      <c r="F199" s="83"/>
      <c r="G199" s="83"/>
      <c r="H199" s="83"/>
      <c r="I199" s="83"/>
      <c r="J199" s="83"/>
      <c r="K199" s="83"/>
      <c r="L199" s="83"/>
      <c r="M199" s="83"/>
      <c r="N199" s="83"/>
      <c r="O199" s="83"/>
    </row>
    <row r="200" spans="1:15" ht="16" x14ac:dyDescent="0.4">
      <c r="A200" s="83"/>
      <c r="B200" s="83"/>
      <c r="C200" s="83"/>
      <c r="D200" s="83"/>
      <c r="E200" s="83"/>
      <c r="F200" s="83"/>
      <c r="G200" s="83"/>
      <c r="H200" s="83"/>
      <c r="I200" s="83"/>
      <c r="J200" s="83"/>
      <c r="K200" s="83"/>
      <c r="L200" s="83"/>
      <c r="M200" s="83"/>
      <c r="N200" s="83"/>
      <c r="O200" s="83"/>
    </row>
    <row r="201" spans="1:15" ht="16" x14ac:dyDescent="0.4">
      <c r="A201" s="83"/>
      <c r="B201" s="83"/>
      <c r="C201" s="83"/>
      <c r="D201" s="83"/>
      <c r="E201" s="83"/>
      <c r="F201" s="83"/>
      <c r="G201" s="83"/>
      <c r="H201" s="83"/>
      <c r="I201" s="83"/>
      <c r="J201" s="83"/>
      <c r="K201" s="83"/>
      <c r="L201" s="83"/>
      <c r="M201" s="83"/>
      <c r="N201" s="83"/>
      <c r="O201" s="83"/>
    </row>
    <row r="202" spans="1:15" ht="16" x14ac:dyDescent="0.4">
      <c r="A202" s="83"/>
      <c r="B202" s="83"/>
      <c r="C202" s="83"/>
      <c r="D202" s="83"/>
      <c r="E202" s="83"/>
      <c r="F202" s="83"/>
      <c r="G202" s="83"/>
      <c r="H202" s="83"/>
      <c r="I202" s="83"/>
      <c r="J202" s="83"/>
      <c r="K202" s="83"/>
      <c r="L202" s="83"/>
      <c r="M202" s="83"/>
      <c r="N202" s="83"/>
      <c r="O202" s="83"/>
    </row>
    <row r="203" spans="1:15" ht="16" x14ac:dyDescent="0.4">
      <c r="A203" s="83"/>
      <c r="B203" s="83"/>
      <c r="C203" s="83"/>
      <c r="D203" s="83"/>
      <c r="E203" s="83"/>
      <c r="F203" s="83"/>
      <c r="G203" s="83"/>
      <c r="H203" s="83"/>
      <c r="I203" s="83"/>
      <c r="J203" s="83"/>
      <c r="K203" s="83"/>
      <c r="L203" s="83"/>
      <c r="M203" s="83"/>
      <c r="N203" s="83"/>
      <c r="O203" s="83"/>
    </row>
    <row r="204" spans="1:15" ht="16" x14ac:dyDescent="0.4">
      <c r="A204" s="83"/>
      <c r="B204" s="83"/>
      <c r="C204" s="83"/>
      <c r="D204" s="83"/>
      <c r="E204" s="83"/>
      <c r="F204" s="83"/>
      <c r="G204" s="83"/>
      <c r="H204" s="83"/>
      <c r="I204" s="83"/>
      <c r="J204" s="83"/>
      <c r="K204" s="83"/>
      <c r="L204" s="83"/>
      <c r="M204" s="83"/>
      <c r="N204" s="83"/>
      <c r="O204" s="83"/>
    </row>
    <row r="205" spans="1:15" ht="16" x14ac:dyDescent="0.4">
      <c r="A205" s="83"/>
      <c r="B205" s="83"/>
      <c r="C205" s="83"/>
      <c r="D205" s="83"/>
      <c r="E205" s="83"/>
      <c r="F205" s="83"/>
      <c r="G205" s="83"/>
      <c r="H205" s="83"/>
      <c r="I205" s="83"/>
      <c r="J205" s="83"/>
      <c r="K205" s="83"/>
      <c r="L205" s="83"/>
      <c r="M205" s="83"/>
      <c r="N205" s="83"/>
      <c r="O205" s="83"/>
    </row>
    <row r="206" spans="1:15" ht="16" x14ac:dyDescent="0.4">
      <c r="A206" s="83"/>
      <c r="B206" s="83"/>
      <c r="C206" s="83"/>
      <c r="D206" s="83"/>
      <c r="E206" s="83"/>
      <c r="F206" s="83"/>
      <c r="G206" s="83"/>
      <c r="H206" s="83"/>
      <c r="I206" s="83"/>
      <c r="J206" s="83"/>
      <c r="K206" s="83"/>
      <c r="L206" s="83"/>
      <c r="M206" s="83"/>
      <c r="N206" s="83"/>
      <c r="O206" s="83"/>
    </row>
    <row r="207" spans="1:15" ht="16" x14ac:dyDescent="0.4">
      <c r="A207" s="83"/>
      <c r="B207" s="83"/>
      <c r="C207" s="83"/>
      <c r="D207" s="83"/>
      <c r="E207" s="83"/>
      <c r="F207" s="83"/>
      <c r="G207" s="83"/>
      <c r="H207" s="83"/>
      <c r="I207" s="83"/>
      <c r="J207" s="83"/>
      <c r="K207" s="83"/>
      <c r="L207" s="83"/>
      <c r="M207" s="83"/>
      <c r="N207" s="83"/>
      <c r="O207" s="83"/>
    </row>
    <row r="208" spans="1:15" ht="16" x14ac:dyDescent="0.4">
      <c r="A208" s="83"/>
      <c r="B208" s="83"/>
      <c r="C208" s="83"/>
      <c r="D208" s="83"/>
      <c r="E208" s="83"/>
      <c r="F208" s="83"/>
      <c r="G208" s="83"/>
      <c r="H208" s="83"/>
      <c r="I208" s="83"/>
      <c r="J208" s="83"/>
      <c r="K208" s="83"/>
      <c r="L208" s="83"/>
      <c r="M208" s="83"/>
      <c r="N208" s="83"/>
      <c r="O208" s="83"/>
    </row>
    <row r="209" spans="1:15" ht="16" x14ac:dyDescent="0.4">
      <c r="A209" s="83"/>
      <c r="B209" s="83"/>
      <c r="C209" s="83"/>
      <c r="D209" s="83"/>
      <c r="E209" s="83"/>
      <c r="F209" s="83"/>
      <c r="G209" s="83"/>
      <c r="H209" s="83"/>
      <c r="I209" s="83"/>
      <c r="J209" s="83"/>
      <c r="K209" s="83"/>
      <c r="L209" s="83"/>
      <c r="M209" s="83"/>
      <c r="N209" s="83"/>
      <c r="O209" s="83"/>
    </row>
    <row r="210" spans="1:15" ht="16" x14ac:dyDescent="0.4">
      <c r="A210" s="83"/>
      <c r="B210" s="83"/>
      <c r="C210" s="83"/>
      <c r="D210" s="83"/>
      <c r="E210" s="83"/>
      <c r="F210" s="83"/>
      <c r="G210" s="83"/>
      <c r="H210" s="83"/>
      <c r="I210" s="83"/>
      <c r="J210" s="83"/>
      <c r="K210" s="83"/>
      <c r="L210" s="83"/>
      <c r="M210" s="83"/>
      <c r="N210" s="83"/>
      <c r="O210" s="83"/>
    </row>
    <row r="211" spans="1:15" ht="16" x14ac:dyDescent="0.4">
      <c r="A211" s="83"/>
      <c r="B211" s="83"/>
      <c r="C211" s="83"/>
      <c r="D211" s="83"/>
      <c r="E211" s="83"/>
      <c r="F211" s="83"/>
      <c r="G211" s="83"/>
      <c r="H211" s="83"/>
      <c r="I211" s="83"/>
      <c r="J211" s="83"/>
      <c r="K211" s="83"/>
      <c r="L211" s="83"/>
      <c r="M211" s="83"/>
      <c r="N211" s="83"/>
      <c r="O211" s="83"/>
    </row>
    <row r="212" spans="1:15" ht="16" x14ac:dyDescent="0.4">
      <c r="A212" s="83"/>
      <c r="B212" s="83"/>
      <c r="C212" s="83"/>
      <c r="D212" s="83"/>
      <c r="E212" s="83"/>
      <c r="F212" s="83"/>
      <c r="G212" s="83"/>
      <c r="H212" s="83"/>
      <c r="I212" s="83"/>
      <c r="J212" s="83"/>
      <c r="K212" s="83"/>
      <c r="L212" s="83"/>
      <c r="M212" s="83"/>
      <c r="N212" s="83"/>
      <c r="O212" s="83"/>
    </row>
    <row r="213" spans="1:15" ht="16" x14ac:dyDescent="0.4">
      <c r="A213" s="83"/>
      <c r="B213" s="83"/>
      <c r="C213" s="83"/>
      <c r="D213" s="83"/>
      <c r="E213" s="83"/>
      <c r="F213" s="83"/>
      <c r="G213" s="83"/>
      <c r="H213" s="83"/>
      <c r="I213" s="83"/>
      <c r="J213" s="83"/>
      <c r="K213" s="83"/>
      <c r="L213" s="83"/>
      <c r="M213" s="83"/>
      <c r="N213" s="83"/>
      <c r="O213" s="83"/>
    </row>
    <row r="214" spans="1:15" ht="16" x14ac:dyDescent="0.4">
      <c r="A214" s="83"/>
      <c r="B214" s="83"/>
      <c r="C214" s="83"/>
      <c r="D214" s="83"/>
      <c r="E214" s="83"/>
      <c r="F214" s="83"/>
      <c r="G214" s="83"/>
      <c r="H214" s="83"/>
      <c r="I214" s="83"/>
      <c r="J214" s="83"/>
      <c r="K214" s="83"/>
      <c r="L214" s="83"/>
      <c r="M214" s="83"/>
      <c r="N214" s="83"/>
      <c r="O214" s="83"/>
    </row>
    <row r="215" spans="1:15" ht="16" x14ac:dyDescent="0.4">
      <c r="A215" s="83"/>
      <c r="B215" s="83"/>
      <c r="C215" s="83"/>
      <c r="D215" s="83"/>
      <c r="E215" s="83"/>
      <c r="F215" s="83"/>
      <c r="G215" s="83"/>
      <c r="H215" s="83"/>
      <c r="I215" s="83"/>
      <c r="J215" s="83"/>
      <c r="K215" s="83"/>
      <c r="L215" s="83"/>
      <c r="M215" s="83"/>
      <c r="N215" s="83"/>
      <c r="O215" s="83"/>
    </row>
    <row r="216" spans="1:15" ht="16" x14ac:dyDescent="0.4">
      <c r="A216" s="83"/>
      <c r="B216" s="83"/>
      <c r="C216" s="83"/>
      <c r="D216" s="83"/>
      <c r="E216" s="83"/>
      <c r="F216" s="83"/>
      <c r="G216" s="83"/>
      <c r="H216" s="83"/>
      <c r="I216" s="83"/>
      <c r="J216" s="83"/>
      <c r="K216" s="83"/>
      <c r="L216" s="83"/>
      <c r="M216" s="83"/>
      <c r="N216" s="83"/>
      <c r="O216" s="83"/>
    </row>
    <row r="217" spans="1:15" ht="16" x14ac:dyDescent="0.4">
      <c r="A217" s="83"/>
      <c r="B217" s="83"/>
      <c r="C217" s="83"/>
      <c r="D217" s="83"/>
      <c r="E217" s="83"/>
      <c r="F217" s="83"/>
      <c r="G217" s="83"/>
      <c r="H217" s="83"/>
      <c r="I217" s="83"/>
      <c r="J217" s="83"/>
      <c r="K217" s="83"/>
      <c r="L217" s="83"/>
      <c r="M217" s="83"/>
      <c r="N217" s="83"/>
      <c r="O217" s="83"/>
    </row>
    <row r="218" spans="1:15" ht="16" x14ac:dyDescent="0.4">
      <c r="A218" s="83"/>
      <c r="B218" s="83"/>
      <c r="C218" s="83"/>
      <c r="D218" s="83"/>
      <c r="E218" s="83"/>
      <c r="F218" s="83"/>
      <c r="G218" s="83"/>
      <c r="H218" s="83"/>
      <c r="I218" s="83"/>
      <c r="J218" s="83"/>
      <c r="K218" s="83"/>
      <c r="L218" s="83"/>
      <c r="M218" s="83"/>
      <c r="N218" s="83"/>
      <c r="O218" s="83"/>
    </row>
    <row r="219" spans="1:15" ht="16" x14ac:dyDescent="0.4">
      <c r="A219" s="83"/>
      <c r="B219" s="83"/>
      <c r="C219" s="83"/>
      <c r="D219" s="83"/>
      <c r="E219" s="83"/>
      <c r="F219" s="83"/>
      <c r="G219" s="83"/>
      <c r="H219" s="83"/>
      <c r="I219" s="83"/>
      <c r="J219" s="83"/>
      <c r="K219" s="83"/>
      <c r="L219" s="83"/>
      <c r="M219" s="83"/>
      <c r="N219" s="83"/>
      <c r="O219" s="83"/>
    </row>
    <row r="220" spans="1:15" ht="16" x14ac:dyDescent="0.4">
      <c r="A220" s="83"/>
      <c r="B220" s="83"/>
      <c r="C220" s="83"/>
      <c r="D220" s="83"/>
      <c r="E220" s="83"/>
      <c r="F220" s="83"/>
      <c r="G220" s="83"/>
      <c r="H220" s="83"/>
      <c r="I220" s="83"/>
      <c r="J220" s="83"/>
      <c r="K220" s="83"/>
      <c r="L220" s="83"/>
      <c r="M220" s="83"/>
      <c r="N220" s="83"/>
      <c r="O220" s="83"/>
    </row>
    <row r="221" spans="1:15" ht="16" x14ac:dyDescent="0.4">
      <c r="A221" s="83"/>
      <c r="B221" s="83"/>
      <c r="C221" s="83"/>
      <c r="D221" s="83"/>
      <c r="E221" s="83"/>
      <c r="F221" s="83"/>
      <c r="G221" s="83"/>
      <c r="H221" s="83"/>
      <c r="I221" s="83"/>
      <c r="J221" s="83"/>
      <c r="K221" s="83"/>
      <c r="L221" s="83"/>
      <c r="M221" s="83"/>
      <c r="N221" s="83"/>
      <c r="O221" s="83"/>
    </row>
    <row r="222" spans="1:15" ht="16" x14ac:dyDescent="0.4">
      <c r="A222" s="83"/>
      <c r="B222" s="83"/>
      <c r="C222" s="83"/>
      <c r="D222" s="83"/>
      <c r="E222" s="83"/>
      <c r="F222" s="83"/>
      <c r="G222" s="83"/>
      <c r="H222" s="83"/>
      <c r="I222" s="83"/>
      <c r="J222" s="83"/>
      <c r="K222" s="83"/>
      <c r="L222" s="83"/>
      <c r="M222" s="83"/>
      <c r="N222" s="83"/>
      <c r="O222" s="83"/>
    </row>
    <row r="223" spans="1:15" ht="16" x14ac:dyDescent="0.4">
      <c r="A223" s="83"/>
      <c r="B223" s="83"/>
      <c r="C223" s="83"/>
      <c r="D223" s="83"/>
      <c r="E223" s="83"/>
      <c r="F223" s="83"/>
      <c r="G223" s="83"/>
      <c r="H223" s="83"/>
      <c r="I223" s="83"/>
      <c r="J223" s="83"/>
      <c r="K223" s="83"/>
      <c r="L223" s="83"/>
      <c r="M223" s="83"/>
      <c r="N223" s="83"/>
      <c r="O223" s="83"/>
    </row>
    <row r="224" spans="1:15" ht="16" x14ac:dyDescent="0.4">
      <c r="A224" s="83"/>
      <c r="B224" s="83"/>
      <c r="C224" s="83"/>
      <c r="D224" s="83"/>
      <c r="E224" s="83"/>
      <c r="F224" s="83"/>
      <c r="G224" s="83"/>
      <c r="H224" s="83"/>
      <c r="I224" s="83"/>
      <c r="J224" s="83"/>
      <c r="K224" s="83"/>
      <c r="L224" s="83"/>
      <c r="M224" s="83"/>
      <c r="N224" s="83"/>
      <c r="O224" s="83"/>
    </row>
    <row r="225" spans="1:15" ht="16" x14ac:dyDescent="0.4">
      <c r="A225" s="83"/>
      <c r="B225" s="83"/>
      <c r="C225" s="83"/>
      <c r="D225" s="83"/>
      <c r="E225" s="83"/>
      <c r="F225" s="83"/>
      <c r="G225" s="83"/>
      <c r="H225" s="83"/>
      <c r="I225" s="83"/>
      <c r="J225" s="83"/>
      <c r="K225" s="83"/>
      <c r="L225" s="83"/>
      <c r="M225" s="83"/>
      <c r="N225" s="83"/>
      <c r="O225" s="83"/>
    </row>
    <row r="226" spans="1:15" ht="16" x14ac:dyDescent="0.4">
      <c r="A226" s="83"/>
      <c r="B226" s="83"/>
      <c r="C226" s="83"/>
      <c r="D226" s="83"/>
      <c r="E226" s="83"/>
      <c r="F226" s="83"/>
      <c r="G226" s="83"/>
      <c r="H226" s="83"/>
      <c r="I226" s="83"/>
      <c r="J226" s="83"/>
      <c r="K226" s="83"/>
      <c r="L226" s="83"/>
      <c r="M226" s="83"/>
      <c r="N226" s="83"/>
      <c r="O226" s="83"/>
    </row>
    <row r="227" spans="1:15" ht="16" x14ac:dyDescent="0.4">
      <c r="A227" s="83"/>
      <c r="B227" s="83"/>
      <c r="C227" s="83"/>
      <c r="D227" s="83"/>
      <c r="E227" s="83"/>
      <c r="F227" s="83"/>
      <c r="G227" s="83"/>
      <c r="H227" s="83"/>
      <c r="I227" s="83"/>
      <c r="J227" s="83"/>
      <c r="K227" s="83"/>
      <c r="L227" s="83"/>
      <c r="M227" s="83"/>
      <c r="N227" s="83"/>
      <c r="O227" s="83"/>
    </row>
    <row r="228" spans="1:15" ht="16" x14ac:dyDescent="0.4">
      <c r="A228" s="83"/>
      <c r="B228" s="83"/>
      <c r="C228" s="83"/>
      <c r="D228" s="83"/>
      <c r="E228" s="83"/>
      <c r="F228" s="83"/>
      <c r="G228" s="83"/>
      <c r="H228" s="83"/>
      <c r="I228" s="83"/>
      <c r="J228" s="83"/>
      <c r="K228" s="83"/>
      <c r="L228" s="83"/>
      <c r="M228" s="83"/>
      <c r="N228" s="83"/>
      <c r="O228" s="83"/>
    </row>
    <row r="229" spans="1:15" ht="16" x14ac:dyDescent="0.4">
      <c r="A229" s="83"/>
      <c r="B229" s="83"/>
      <c r="C229" s="83"/>
      <c r="D229" s="83"/>
      <c r="E229" s="83"/>
      <c r="F229" s="83"/>
      <c r="G229" s="83"/>
      <c r="H229" s="83"/>
      <c r="I229" s="83"/>
      <c r="J229" s="83"/>
      <c r="K229" s="83"/>
      <c r="L229" s="83"/>
      <c r="M229" s="83"/>
      <c r="N229" s="83"/>
      <c r="O229" s="83"/>
    </row>
    <row r="230" spans="1:15" ht="16" x14ac:dyDescent="0.4">
      <c r="A230" s="83"/>
      <c r="B230" s="83"/>
      <c r="C230" s="83"/>
      <c r="D230" s="83"/>
      <c r="E230" s="83"/>
      <c r="F230" s="83"/>
      <c r="G230" s="83"/>
      <c r="H230" s="83"/>
      <c r="I230" s="83"/>
      <c r="J230" s="83"/>
      <c r="K230" s="83"/>
      <c r="L230" s="83"/>
      <c r="M230" s="83"/>
      <c r="N230" s="83"/>
      <c r="O230" s="83"/>
    </row>
    <row r="231" spans="1:15" ht="16" x14ac:dyDescent="0.4">
      <c r="A231" s="83"/>
      <c r="B231" s="83"/>
      <c r="C231" s="83"/>
      <c r="D231" s="83"/>
      <c r="E231" s="83"/>
      <c r="F231" s="83"/>
      <c r="G231" s="83"/>
      <c r="H231" s="83"/>
      <c r="I231" s="83"/>
      <c r="J231" s="83"/>
      <c r="K231" s="83"/>
      <c r="L231" s="83"/>
      <c r="M231" s="83"/>
      <c r="N231" s="83"/>
      <c r="O231" s="83"/>
    </row>
    <row r="232" spans="1:15" ht="16" x14ac:dyDescent="0.4">
      <c r="A232" s="83"/>
      <c r="B232" s="83"/>
      <c r="C232" s="83"/>
      <c r="D232" s="83"/>
      <c r="E232" s="83"/>
      <c r="F232" s="83"/>
      <c r="G232" s="83"/>
      <c r="H232" s="83"/>
      <c r="I232" s="83"/>
      <c r="J232" s="83"/>
      <c r="K232" s="83"/>
      <c r="L232" s="83"/>
      <c r="M232" s="83"/>
      <c r="N232" s="83"/>
      <c r="O232" s="83"/>
    </row>
    <row r="233" spans="1:15" ht="16" x14ac:dyDescent="0.4">
      <c r="A233" s="83"/>
      <c r="B233" s="83"/>
      <c r="C233" s="83"/>
      <c r="D233" s="83"/>
      <c r="E233" s="83"/>
      <c r="F233" s="83"/>
      <c r="G233" s="83"/>
      <c r="H233" s="83"/>
      <c r="I233" s="83"/>
      <c r="J233" s="83"/>
      <c r="K233" s="83"/>
      <c r="L233" s="83"/>
      <c r="M233" s="83"/>
      <c r="N233" s="83"/>
      <c r="O233" s="83"/>
    </row>
    <row r="234" spans="1:15" ht="16" x14ac:dyDescent="0.4">
      <c r="A234" s="83"/>
      <c r="B234" s="83"/>
      <c r="C234" s="83"/>
      <c r="D234" s="83"/>
      <c r="E234" s="83"/>
      <c r="F234" s="83"/>
      <c r="G234" s="83"/>
      <c r="H234" s="83"/>
      <c r="I234" s="83"/>
      <c r="J234" s="83"/>
      <c r="K234" s="83"/>
      <c r="L234" s="83"/>
      <c r="M234" s="83"/>
      <c r="N234" s="83"/>
      <c r="O234" s="83"/>
    </row>
    <row r="235" spans="1:15" ht="16" x14ac:dyDescent="0.4">
      <c r="A235" s="83"/>
      <c r="B235" s="83"/>
      <c r="C235" s="83"/>
      <c r="D235" s="83"/>
      <c r="E235" s="83"/>
      <c r="F235" s="83"/>
      <c r="G235" s="83"/>
      <c r="H235" s="83"/>
      <c r="I235" s="83"/>
      <c r="J235" s="83"/>
      <c r="K235" s="83"/>
      <c r="L235" s="83"/>
      <c r="M235" s="83"/>
      <c r="N235" s="83"/>
      <c r="O235" s="83"/>
    </row>
    <row r="236" spans="1:15" ht="16" x14ac:dyDescent="0.4">
      <c r="A236" s="83"/>
      <c r="B236" s="83"/>
      <c r="C236" s="83"/>
      <c r="D236" s="83"/>
      <c r="E236" s="83"/>
      <c r="F236" s="83"/>
      <c r="G236" s="83"/>
      <c r="H236" s="83"/>
      <c r="I236" s="83"/>
      <c r="J236" s="83"/>
      <c r="K236" s="83"/>
      <c r="L236" s="83"/>
      <c r="M236" s="83"/>
      <c r="N236" s="83"/>
      <c r="O236" s="83"/>
    </row>
    <row r="237" spans="1:15" ht="16" x14ac:dyDescent="0.4">
      <c r="A237" s="83"/>
      <c r="B237" s="83"/>
      <c r="C237" s="83"/>
      <c r="D237" s="83"/>
      <c r="E237" s="83"/>
      <c r="F237" s="83"/>
      <c r="G237" s="83"/>
      <c r="H237" s="83"/>
      <c r="I237" s="83"/>
      <c r="J237" s="83"/>
      <c r="K237" s="83"/>
      <c r="L237" s="83"/>
      <c r="M237" s="83"/>
      <c r="N237" s="83"/>
      <c r="O237" s="83"/>
    </row>
    <row r="238" spans="1:15" ht="16" x14ac:dyDescent="0.4">
      <c r="A238" s="83"/>
      <c r="B238" s="83"/>
      <c r="C238" s="83"/>
      <c r="D238" s="83"/>
      <c r="E238" s="83"/>
      <c r="F238" s="83"/>
      <c r="G238" s="83"/>
      <c r="H238" s="83"/>
      <c r="I238" s="83"/>
      <c r="J238" s="83"/>
      <c r="K238" s="83"/>
      <c r="L238" s="83"/>
      <c r="M238" s="83"/>
      <c r="N238" s="83"/>
      <c r="O238" s="83"/>
    </row>
    <row r="239" spans="1:15" ht="16" x14ac:dyDescent="0.4">
      <c r="A239" s="83"/>
      <c r="B239" s="83"/>
      <c r="C239" s="83"/>
      <c r="D239" s="83"/>
      <c r="E239" s="83"/>
      <c r="F239" s="83"/>
      <c r="G239" s="83"/>
      <c r="H239" s="83"/>
      <c r="I239" s="83"/>
      <c r="J239" s="83"/>
      <c r="K239" s="83"/>
      <c r="L239" s="83"/>
      <c r="M239" s="83"/>
      <c r="N239" s="83"/>
      <c r="O239" s="83"/>
    </row>
    <row r="240" spans="1:15" ht="16" x14ac:dyDescent="0.4">
      <c r="A240" s="83"/>
      <c r="B240" s="83"/>
      <c r="C240" s="83"/>
      <c r="D240" s="83"/>
      <c r="E240" s="83"/>
      <c r="F240" s="83"/>
      <c r="G240" s="83"/>
      <c r="H240" s="83"/>
      <c r="I240" s="83"/>
      <c r="J240" s="83"/>
      <c r="K240" s="83"/>
      <c r="L240" s="83"/>
      <c r="M240" s="83"/>
      <c r="N240" s="83"/>
      <c r="O240" s="83"/>
    </row>
    <row r="241" spans="1:15" ht="16" x14ac:dyDescent="0.4">
      <c r="A241" s="83"/>
      <c r="B241" s="83"/>
      <c r="C241" s="83"/>
      <c r="D241" s="83"/>
      <c r="E241" s="83"/>
      <c r="F241" s="83"/>
      <c r="G241" s="83"/>
      <c r="H241" s="83"/>
      <c r="I241" s="83"/>
      <c r="J241" s="83"/>
      <c r="K241" s="83"/>
      <c r="L241" s="83"/>
      <c r="M241" s="83"/>
      <c r="N241" s="83"/>
      <c r="O241" s="83"/>
    </row>
    <row r="242" spans="1:15" ht="16" x14ac:dyDescent="0.4">
      <c r="A242" s="83"/>
      <c r="B242" s="83"/>
      <c r="C242" s="83"/>
      <c r="D242" s="83"/>
      <c r="E242" s="83"/>
      <c r="F242" s="83"/>
      <c r="G242" s="83"/>
      <c r="H242" s="83"/>
      <c r="I242" s="83"/>
      <c r="J242" s="83"/>
      <c r="K242" s="83"/>
      <c r="L242" s="83"/>
      <c r="M242" s="83"/>
      <c r="N242" s="83"/>
      <c r="O242" s="83"/>
    </row>
    <row r="243" spans="1:15" ht="16" x14ac:dyDescent="0.4">
      <c r="A243" s="83"/>
      <c r="B243" s="83"/>
      <c r="C243" s="83"/>
      <c r="D243" s="83"/>
      <c r="E243" s="83"/>
      <c r="F243" s="83"/>
      <c r="G243" s="83"/>
      <c r="H243" s="83"/>
      <c r="I243" s="83"/>
      <c r="J243" s="83"/>
      <c r="K243" s="83"/>
      <c r="L243" s="83"/>
      <c r="M243" s="83"/>
      <c r="N243" s="83"/>
      <c r="O243" s="83"/>
    </row>
    <row r="244" spans="1:15" ht="16" x14ac:dyDescent="0.4">
      <c r="A244" s="83"/>
      <c r="B244" s="83"/>
      <c r="C244" s="83"/>
      <c r="D244" s="83"/>
      <c r="E244" s="83"/>
      <c r="F244" s="83"/>
      <c r="G244" s="83"/>
      <c r="H244" s="83"/>
      <c r="I244" s="83"/>
      <c r="J244" s="83"/>
      <c r="K244" s="83"/>
      <c r="L244" s="83"/>
      <c r="M244" s="83"/>
      <c r="N244" s="83"/>
      <c r="O244" s="83"/>
    </row>
    <row r="245" spans="1:15" ht="16" x14ac:dyDescent="0.4">
      <c r="A245" s="83"/>
      <c r="B245" s="83"/>
      <c r="C245" s="83"/>
      <c r="D245" s="83"/>
      <c r="E245" s="83"/>
      <c r="F245" s="83"/>
      <c r="G245" s="83"/>
      <c r="H245" s="83"/>
      <c r="I245" s="83"/>
      <c r="J245" s="83"/>
      <c r="K245" s="83"/>
      <c r="L245" s="83"/>
      <c r="M245" s="83"/>
      <c r="N245" s="83"/>
      <c r="O245" s="83"/>
    </row>
    <row r="246" spans="1:15" ht="16" x14ac:dyDescent="0.4">
      <c r="A246" s="83"/>
      <c r="B246" s="83"/>
      <c r="C246" s="83"/>
      <c r="D246" s="83"/>
      <c r="E246" s="83"/>
      <c r="F246" s="83"/>
      <c r="G246" s="83"/>
      <c r="H246" s="83"/>
      <c r="I246" s="83"/>
      <c r="J246" s="83"/>
      <c r="K246" s="83"/>
      <c r="L246" s="83"/>
      <c r="M246" s="83"/>
      <c r="N246" s="83"/>
      <c r="O246" s="83"/>
    </row>
    <row r="247" spans="1:15" ht="16" x14ac:dyDescent="0.4">
      <c r="A247" s="83"/>
      <c r="B247" s="83"/>
      <c r="C247" s="83"/>
      <c r="D247" s="83"/>
      <c r="E247" s="83"/>
      <c r="F247" s="83"/>
      <c r="G247" s="83"/>
      <c r="H247" s="83"/>
      <c r="I247" s="83"/>
      <c r="J247" s="83"/>
      <c r="K247" s="83"/>
      <c r="L247" s="83"/>
      <c r="M247" s="83"/>
      <c r="N247" s="83"/>
      <c r="O247" s="83"/>
    </row>
    <row r="248" spans="1:15" ht="16" x14ac:dyDescent="0.4">
      <c r="A248" s="83"/>
      <c r="B248" s="83"/>
      <c r="C248" s="83"/>
      <c r="D248" s="83"/>
      <c r="E248" s="83"/>
      <c r="F248" s="83"/>
      <c r="G248" s="83"/>
      <c r="H248" s="83"/>
      <c r="I248" s="83"/>
      <c r="J248" s="83"/>
      <c r="K248" s="83"/>
      <c r="L248" s="83"/>
      <c r="M248" s="83"/>
      <c r="N248" s="83"/>
      <c r="O248" s="83"/>
    </row>
    <row r="249" spans="1:15" ht="16" x14ac:dyDescent="0.4">
      <c r="A249" s="83"/>
      <c r="B249" s="83"/>
      <c r="C249" s="83"/>
      <c r="D249" s="83"/>
      <c r="E249" s="83"/>
      <c r="F249" s="83"/>
      <c r="G249" s="83"/>
      <c r="H249" s="83"/>
      <c r="I249" s="83"/>
      <c r="J249" s="83"/>
      <c r="K249" s="83"/>
      <c r="L249" s="83"/>
      <c r="M249" s="83"/>
      <c r="N249" s="83"/>
      <c r="O249" s="83"/>
    </row>
    <row r="250" spans="1:15" ht="16" x14ac:dyDescent="0.4">
      <c r="A250" s="83"/>
      <c r="B250" s="83"/>
      <c r="C250" s="83"/>
      <c r="D250" s="83"/>
      <c r="E250" s="83"/>
      <c r="F250" s="83"/>
      <c r="G250" s="83"/>
      <c r="H250" s="83"/>
      <c r="I250" s="83"/>
      <c r="J250" s="83"/>
      <c r="K250" s="83"/>
      <c r="L250" s="83"/>
      <c r="M250" s="83"/>
      <c r="N250" s="83"/>
      <c r="O250" s="83"/>
    </row>
    <row r="251" spans="1:15" ht="16" x14ac:dyDescent="0.4">
      <c r="A251" s="83"/>
      <c r="B251" s="83"/>
      <c r="C251" s="83"/>
      <c r="D251" s="83"/>
      <c r="E251" s="83"/>
      <c r="F251" s="83"/>
      <c r="G251" s="83"/>
      <c r="H251" s="83"/>
      <c r="I251" s="83"/>
      <c r="J251" s="83"/>
      <c r="K251" s="83"/>
      <c r="L251" s="83"/>
      <c r="M251" s="83"/>
      <c r="N251" s="83"/>
      <c r="O251" s="83"/>
    </row>
    <row r="252" spans="1:15" ht="16" x14ac:dyDescent="0.4">
      <c r="A252" s="83"/>
      <c r="B252" s="83"/>
      <c r="C252" s="83"/>
      <c r="D252" s="83"/>
      <c r="E252" s="83"/>
      <c r="F252" s="83"/>
      <c r="G252" s="83"/>
      <c r="H252" s="83"/>
      <c r="I252" s="83"/>
      <c r="J252" s="83"/>
      <c r="K252" s="83"/>
      <c r="L252" s="83"/>
      <c r="M252" s="83"/>
      <c r="N252" s="83"/>
      <c r="O252" s="83"/>
    </row>
    <row r="253" spans="1:15" ht="16" x14ac:dyDescent="0.4">
      <c r="A253" s="83"/>
      <c r="B253" s="83"/>
      <c r="C253" s="83"/>
      <c r="D253" s="83"/>
      <c r="E253" s="83"/>
      <c r="F253" s="83"/>
      <c r="G253" s="83"/>
      <c r="H253" s="83"/>
      <c r="I253" s="83"/>
      <c r="J253" s="83"/>
      <c r="K253" s="83"/>
      <c r="L253" s="83"/>
      <c r="M253" s="83"/>
      <c r="N253" s="83"/>
      <c r="O253" s="83"/>
    </row>
    <row r="254" spans="1:15" ht="16" x14ac:dyDescent="0.4">
      <c r="A254" s="83"/>
      <c r="B254" s="83"/>
      <c r="C254" s="83"/>
      <c r="D254" s="83"/>
      <c r="E254" s="83"/>
      <c r="F254" s="83"/>
      <c r="G254" s="83"/>
      <c r="H254" s="83"/>
      <c r="I254" s="83"/>
      <c r="J254" s="83"/>
      <c r="K254" s="83"/>
      <c r="L254" s="83"/>
      <c r="M254" s="83"/>
      <c r="N254" s="83"/>
      <c r="O254" s="83"/>
    </row>
    <row r="255" spans="1:15" ht="16" x14ac:dyDescent="0.4">
      <c r="A255" s="83"/>
      <c r="B255" s="83"/>
      <c r="C255" s="83"/>
      <c r="D255" s="83"/>
      <c r="E255" s="83"/>
      <c r="F255" s="83"/>
      <c r="G255" s="83"/>
      <c r="H255" s="83"/>
      <c r="I255" s="83"/>
      <c r="J255" s="83"/>
      <c r="K255" s="83"/>
      <c r="L255" s="83"/>
      <c r="M255" s="83"/>
      <c r="N255" s="83"/>
      <c r="O255" s="83"/>
    </row>
    <row r="256" spans="1:15" ht="16" x14ac:dyDescent="0.4">
      <c r="A256" s="83"/>
      <c r="B256" s="83"/>
      <c r="C256" s="83"/>
      <c r="D256" s="83"/>
      <c r="E256" s="83"/>
      <c r="F256" s="83"/>
      <c r="G256" s="83"/>
      <c r="H256" s="83"/>
      <c r="I256" s="83"/>
      <c r="J256" s="83"/>
      <c r="K256" s="83"/>
      <c r="L256" s="83"/>
      <c r="M256" s="83"/>
      <c r="N256" s="83"/>
      <c r="O256" s="83"/>
    </row>
    <row r="257" spans="1:15" ht="16" x14ac:dyDescent="0.4">
      <c r="A257" s="83"/>
      <c r="B257" s="83"/>
      <c r="C257" s="83"/>
      <c r="D257" s="83"/>
      <c r="E257" s="83"/>
      <c r="F257" s="83"/>
      <c r="G257" s="83"/>
      <c r="H257" s="83"/>
      <c r="I257" s="83"/>
      <c r="J257" s="83"/>
      <c r="K257" s="83"/>
      <c r="L257" s="83"/>
      <c r="M257" s="83"/>
      <c r="N257" s="83"/>
      <c r="O257" s="83"/>
    </row>
    <row r="258" spans="1:15" ht="16" x14ac:dyDescent="0.4">
      <c r="A258" s="83"/>
      <c r="B258" s="83"/>
      <c r="C258" s="83"/>
      <c r="D258" s="83"/>
      <c r="E258" s="83"/>
      <c r="F258" s="83"/>
      <c r="G258" s="83"/>
      <c r="H258" s="83"/>
      <c r="I258" s="83"/>
      <c r="J258" s="83"/>
      <c r="K258" s="83"/>
      <c r="L258" s="83"/>
      <c r="M258" s="83"/>
      <c r="N258" s="83"/>
      <c r="O258" s="83"/>
    </row>
    <row r="259" spans="1:15" ht="16" x14ac:dyDescent="0.4">
      <c r="A259" s="83"/>
      <c r="B259" s="83"/>
      <c r="C259" s="83"/>
      <c r="D259" s="83"/>
      <c r="E259" s="83"/>
      <c r="F259" s="83"/>
      <c r="G259" s="83"/>
      <c r="H259" s="83"/>
      <c r="I259" s="83"/>
      <c r="J259" s="83"/>
      <c r="K259" s="83"/>
      <c r="L259" s="83"/>
      <c r="M259" s="83"/>
      <c r="N259" s="83"/>
      <c r="O259" s="83"/>
    </row>
    <row r="260" spans="1:15" ht="16" x14ac:dyDescent="0.4">
      <c r="A260" s="83"/>
      <c r="B260" s="83"/>
      <c r="C260" s="83"/>
      <c r="D260" s="83"/>
      <c r="E260" s="83"/>
      <c r="F260" s="83"/>
      <c r="G260" s="83"/>
      <c r="H260" s="83"/>
      <c r="I260" s="83"/>
      <c r="J260" s="83"/>
      <c r="K260" s="83"/>
      <c r="L260" s="83"/>
      <c r="M260" s="83"/>
      <c r="N260" s="83"/>
      <c r="O260" s="83"/>
    </row>
    <row r="261" spans="1:15" ht="16" x14ac:dyDescent="0.4">
      <c r="A261" s="83"/>
      <c r="B261" s="83"/>
      <c r="C261" s="83"/>
      <c r="D261" s="83"/>
      <c r="E261" s="83"/>
      <c r="F261" s="83"/>
      <c r="G261" s="83"/>
      <c r="H261" s="83"/>
      <c r="I261" s="83"/>
      <c r="J261" s="83"/>
      <c r="K261" s="83"/>
      <c r="L261" s="83"/>
      <c r="M261" s="83"/>
      <c r="N261" s="83"/>
      <c r="O261" s="83"/>
    </row>
    <row r="262" spans="1:15" ht="16" x14ac:dyDescent="0.4">
      <c r="A262" s="83"/>
      <c r="B262" s="83"/>
      <c r="C262" s="83"/>
      <c r="D262" s="83"/>
      <c r="E262" s="83"/>
      <c r="F262" s="83"/>
      <c r="G262" s="83"/>
      <c r="H262" s="83"/>
      <c r="I262" s="83"/>
      <c r="J262" s="83"/>
      <c r="K262" s="83"/>
      <c r="L262" s="83"/>
      <c r="M262" s="83"/>
      <c r="N262" s="83"/>
      <c r="O262" s="83"/>
    </row>
    <row r="263" spans="1:15" ht="16" x14ac:dyDescent="0.4">
      <c r="A263" s="83"/>
      <c r="B263" s="83"/>
      <c r="C263" s="83"/>
      <c r="D263" s="83"/>
      <c r="E263" s="83"/>
      <c r="F263" s="83"/>
      <c r="G263" s="83"/>
      <c r="H263" s="83"/>
      <c r="I263" s="83"/>
      <c r="J263" s="83"/>
      <c r="K263" s="83"/>
      <c r="L263" s="83"/>
      <c r="M263" s="83"/>
      <c r="N263" s="83"/>
      <c r="O263" s="83"/>
    </row>
    <row r="264" spans="1:15" ht="16" x14ac:dyDescent="0.4">
      <c r="A264" s="83"/>
      <c r="B264" s="83"/>
      <c r="C264" s="83"/>
      <c r="D264" s="83"/>
      <c r="E264" s="83"/>
      <c r="F264" s="83"/>
      <c r="G264" s="83"/>
      <c r="H264" s="83"/>
      <c r="I264" s="83"/>
      <c r="J264" s="83"/>
      <c r="K264" s="83"/>
      <c r="L264" s="83"/>
      <c r="M264" s="83"/>
      <c r="N264" s="83"/>
      <c r="O264" s="83"/>
    </row>
    <row r="265" spans="1:15" ht="16" x14ac:dyDescent="0.4">
      <c r="A265" s="83"/>
      <c r="B265" s="83"/>
      <c r="C265" s="83"/>
      <c r="D265" s="83"/>
      <c r="E265" s="83"/>
      <c r="F265" s="83"/>
      <c r="G265" s="83"/>
      <c r="H265" s="83"/>
      <c r="I265" s="83"/>
      <c r="J265" s="83"/>
      <c r="K265" s="83"/>
      <c r="L265" s="83"/>
      <c r="M265" s="83"/>
      <c r="N265" s="83"/>
      <c r="O265" s="83"/>
    </row>
    <row r="266" spans="1:15" ht="16" x14ac:dyDescent="0.4">
      <c r="A266" s="83"/>
      <c r="B266" s="83"/>
      <c r="C266" s="83"/>
      <c r="D266" s="83"/>
      <c r="E266" s="83"/>
      <c r="F266" s="83"/>
      <c r="G266" s="83"/>
      <c r="H266" s="83"/>
      <c r="I266" s="83"/>
      <c r="J266" s="83"/>
      <c r="K266" s="83"/>
      <c r="L266" s="83"/>
      <c r="M266" s="83"/>
      <c r="N266" s="83"/>
      <c r="O266" s="83"/>
    </row>
    <row r="267" spans="1:15" ht="16" x14ac:dyDescent="0.4">
      <c r="A267" s="83"/>
      <c r="B267" s="83"/>
      <c r="C267" s="83"/>
      <c r="D267" s="83"/>
      <c r="E267" s="83"/>
      <c r="F267" s="83"/>
      <c r="G267" s="83"/>
      <c r="H267" s="83"/>
      <c r="I267" s="83"/>
      <c r="J267" s="83"/>
      <c r="K267" s="83"/>
      <c r="L267" s="83"/>
      <c r="M267" s="83"/>
      <c r="N267" s="83"/>
      <c r="O267" s="83"/>
    </row>
    <row r="268" spans="1:15" ht="16" x14ac:dyDescent="0.4">
      <c r="A268" s="83"/>
      <c r="B268" s="83"/>
      <c r="C268" s="83"/>
      <c r="D268" s="83"/>
      <c r="E268" s="83"/>
      <c r="F268" s="83"/>
      <c r="G268" s="83"/>
      <c r="H268" s="83"/>
      <c r="I268" s="83"/>
      <c r="J268" s="83"/>
      <c r="K268" s="83"/>
      <c r="L268" s="83"/>
      <c r="M268" s="83"/>
      <c r="N268" s="83"/>
      <c r="O268" s="83"/>
    </row>
    <row r="269" spans="1:15" ht="16" x14ac:dyDescent="0.4">
      <c r="A269" s="83"/>
      <c r="B269" s="83"/>
      <c r="C269" s="83"/>
      <c r="D269" s="83"/>
      <c r="E269" s="83"/>
      <c r="F269" s="83"/>
      <c r="G269" s="83"/>
      <c r="H269" s="83"/>
      <c r="I269" s="83"/>
      <c r="J269" s="83"/>
      <c r="K269" s="83"/>
      <c r="L269" s="83"/>
      <c r="M269" s="83"/>
      <c r="N269" s="83"/>
      <c r="O269" s="83"/>
    </row>
    <row r="270" spans="1:15" ht="16" x14ac:dyDescent="0.4">
      <c r="A270" s="83"/>
      <c r="B270" s="83"/>
      <c r="C270" s="83"/>
      <c r="D270" s="83"/>
      <c r="E270" s="83"/>
      <c r="F270" s="83"/>
      <c r="G270" s="83"/>
      <c r="H270" s="83"/>
      <c r="I270" s="83"/>
      <c r="J270" s="83"/>
      <c r="K270" s="83"/>
      <c r="L270" s="83"/>
      <c r="M270" s="83"/>
      <c r="N270" s="83"/>
      <c r="O270" s="83"/>
    </row>
    <row r="271" spans="1:15" ht="16" x14ac:dyDescent="0.4">
      <c r="A271" s="83"/>
      <c r="B271" s="83"/>
      <c r="C271" s="83"/>
      <c r="D271" s="83"/>
      <c r="E271" s="83"/>
      <c r="F271" s="83"/>
      <c r="G271" s="83"/>
      <c r="H271" s="83"/>
      <c r="I271" s="83"/>
      <c r="J271" s="83"/>
      <c r="K271" s="83"/>
      <c r="L271" s="83"/>
      <c r="M271" s="83"/>
      <c r="N271" s="83"/>
      <c r="O271" s="83"/>
    </row>
    <row r="272" spans="1:15" ht="16" x14ac:dyDescent="0.4">
      <c r="A272" s="83"/>
      <c r="B272" s="83"/>
      <c r="C272" s="83"/>
      <c r="D272" s="83"/>
      <c r="E272" s="83"/>
      <c r="F272" s="83"/>
      <c r="G272" s="83"/>
      <c r="H272" s="83"/>
      <c r="I272" s="83"/>
      <c r="J272" s="83"/>
      <c r="K272" s="83"/>
      <c r="L272" s="83"/>
      <c r="M272" s="83"/>
      <c r="N272" s="83"/>
      <c r="O272" s="83"/>
    </row>
    <row r="273" spans="1:15" ht="16" x14ac:dyDescent="0.4">
      <c r="A273" s="83"/>
      <c r="B273" s="83"/>
      <c r="C273" s="83"/>
      <c r="D273" s="83"/>
      <c r="E273" s="83"/>
      <c r="F273" s="83"/>
      <c r="G273" s="83"/>
      <c r="H273" s="83"/>
      <c r="I273" s="83"/>
      <c r="J273" s="83"/>
      <c r="K273" s="83"/>
      <c r="L273" s="83"/>
      <c r="M273" s="83"/>
      <c r="N273" s="83"/>
      <c r="O273" s="83"/>
    </row>
    <row r="274" spans="1:15" ht="16" x14ac:dyDescent="0.4">
      <c r="A274" s="83"/>
      <c r="B274" s="83"/>
      <c r="C274" s="83"/>
      <c r="D274" s="83"/>
      <c r="E274" s="83"/>
      <c r="F274" s="83"/>
      <c r="G274" s="83"/>
      <c r="H274" s="83"/>
      <c r="I274" s="83"/>
      <c r="J274" s="83"/>
      <c r="K274" s="83"/>
      <c r="L274" s="83"/>
      <c r="M274" s="83"/>
      <c r="N274" s="83"/>
      <c r="O274" s="83"/>
    </row>
    <row r="275" spans="1:15" ht="16" x14ac:dyDescent="0.4">
      <c r="A275" s="83"/>
      <c r="B275" s="83"/>
      <c r="C275" s="83"/>
      <c r="D275" s="83"/>
      <c r="E275" s="83"/>
      <c r="F275" s="83"/>
      <c r="G275" s="83"/>
      <c r="H275" s="83"/>
      <c r="I275" s="83"/>
      <c r="J275" s="83"/>
      <c r="K275" s="83"/>
      <c r="L275" s="83"/>
      <c r="M275" s="83"/>
      <c r="N275" s="83"/>
      <c r="O275" s="83"/>
    </row>
    <row r="276" spans="1:15" ht="16" x14ac:dyDescent="0.4">
      <c r="A276" s="83"/>
      <c r="B276" s="83"/>
      <c r="C276" s="83"/>
      <c r="D276" s="83"/>
      <c r="E276" s="83"/>
      <c r="F276" s="83"/>
      <c r="G276" s="83"/>
      <c r="H276" s="83"/>
      <c r="I276" s="83"/>
      <c r="J276" s="83"/>
      <c r="K276" s="83"/>
      <c r="L276" s="83"/>
      <c r="M276" s="83"/>
      <c r="N276" s="83"/>
      <c r="O276" s="83"/>
    </row>
    <row r="277" spans="1:15" ht="16" x14ac:dyDescent="0.4">
      <c r="A277" s="83"/>
      <c r="B277" s="83"/>
      <c r="C277" s="83"/>
      <c r="D277" s="83"/>
      <c r="E277" s="83"/>
      <c r="F277" s="83"/>
      <c r="G277" s="83"/>
      <c r="H277" s="83"/>
      <c r="I277" s="83"/>
      <c r="J277" s="83"/>
      <c r="K277" s="83"/>
      <c r="L277" s="83"/>
      <c r="M277" s="83"/>
      <c r="N277" s="83"/>
      <c r="O277" s="83"/>
    </row>
    <row r="278" spans="1:15" ht="16" x14ac:dyDescent="0.4">
      <c r="A278" s="83"/>
      <c r="B278" s="83"/>
      <c r="C278" s="83"/>
      <c r="D278" s="83"/>
      <c r="E278" s="83"/>
      <c r="F278" s="83"/>
      <c r="G278" s="83"/>
      <c r="H278" s="83"/>
      <c r="I278" s="83"/>
      <c r="J278" s="83"/>
      <c r="K278" s="83"/>
      <c r="L278" s="83"/>
      <c r="M278" s="83"/>
      <c r="N278" s="83"/>
      <c r="O278" s="83"/>
    </row>
    <row r="279" spans="1:15" ht="16" x14ac:dyDescent="0.4">
      <c r="A279" s="83"/>
      <c r="B279" s="83"/>
      <c r="C279" s="83"/>
      <c r="D279" s="83"/>
      <c r="E279" s="83"/>
      <c r="F279" s="83"/>
      <c r="G279" s="83"/>
      <c r="H279" s="83"/>
      <c r="I279" s="83"/>
      <c r="J279" s="83"/>
      <c r="K279" s="83"/>
      <c r="L279" s="83"/>
      <c r="M279" s="83"/>
      <c r="N279" s="83"/>
      <c r="O279" s="83"/>
    </row>
    <row r="280" spans="1:15" ht="16" x14ac:dyDescent="0.4">
      <c r="A280" s="83"/>
      <c r="B280" s="83"/>
      <c r="C280" s="83"/>
      <c r="D280" s="83"/>
      <c r="E280" s="83"/>
      <c r="F280" s="83"/>
      <c r="G280" s="83"/>
      <c r="H280" s="83"/>
      <c r="I280" s="83"/>
      <c r="J280" s="83"/>
      <c r="K280" s="83"/>
      <c r="L280" s="83"/>
      <c r="M280" s="83"/>
      <c r="N280" s="83"/>
      <c r="O280" s="83"/>
    </row>
    <row r="281" spans="1:15" ht="16" x14ac:dyDescent="0.4">
      <c r="A281" s="83"/>
      <c r="B281" s="83"/>
      <c r="C281" s="83"/>
      <c r="D281" s="83"/>
      <c r="E281" s="83"/>
      <c r="F281" s="83"/>
      <c r="G281" s="83"/>
      <c r="H281" s="83"/>
      <c r="I281" s="83"/>
      <c r="J281" s="83"/>
      <c r="K281" s="83"/>
      <c r="L281" s="83"/>
      <c r="M281" s="83"/>
      <c r="N281" s="83"/>
      <c r="O281" s="83"/>
    </row>
    <row r="282" spans="1:15" ht="16" x14ac:dyDescent="0.4">
      <c r="A282" s="83"/>
      <c r="B282" s="83"/>
      <c r="C282" s="83"/>
      <c r="D282" s="83"/>
      <c r="E282" s="83"/>
      <c r="F282" s="83"/>
      <c r="G282" s="83"/>
      <c r="H282" s="83"/>
      <c r="I282" s="83"/>
      <c r="J282" s="83"/>
      <c r="K282" s="83"/>
      <c r="L282" s="83"/>
      <c r="M282" s="83"/>
      <c r="N282" s="83"/>
      <c r="O282" s="83"/>
    </row>
    <row r="283" spans="1:15" ht="16" x14ac:dyDescent="0.4">
      <c r="A283" s="83"/>
      <c r="B283" s="83"/>
      <c r="C283" s="83"/>
      <c r="D283" s="83"/>
      <c r="E283" s="83"/>
      <c r="F283" s="83"/>
      <c r="G283" s="83"/>
      <c r="H283" s="83"/>
      <c r="I283" s="83"/>
      <c r="J283" s="83"/>
      <c r="K283" s="83"/>
      <c r="L283" s="83"/>
      <c r="M283" s="83"/>
      <c r="N283" s="83"/>
      <c r="O283" s="83"/>
    </row>
    <row r="284" spans="1:15" ht="16" x14ac:dyDescent="0.4">
      <c r="A284" s="83"/>
      <c r="B284" s="83"/>
      <c r="C284" s="83"/>
      <c r="D284" s="83"/>
      <c r="E284" s="83"/>
      <c r="F284" s="83"/>
      <c r="G284" s="83"/>
      <c r="H284" s="83"/>
      <c r="I284" s="83"/>
      <c r="J284" s="83"/>
      <c r="K284" s="83"/>
      <c r="L284" s="83"/>
      <c r="M284" s="83"/>
      <c r="N284" s="83"/>
      <c r="O284" s="83"/>
    </row>
    <row r="285" spans="1:15" ht="16" x14ac:dyDescent="0.4">
      <c r="A285" s="83"/>
      <c r="B285" s="83"/>
      <c r="C285" s="83"/>
      <c r="D285" s="83"/>
      <c r="E285" s="83"/>
      <c r="F285" s="83"/>
      <c r="G285" s="83"/>
      <c r="H285" s="83"/>
      <c r="I285" s="83"/>
      <c r="J285" s="83"/>
      <c r="K285" s="83"/>
      <c r="L285" s="83"/>
      <c r="M285" s="83"/>
      <c r="N285" s="83"/>
      <c r="O285" s="83"/>
    </row>
    <row r="286" spans="1:15" ht="16" x14ac:dyDescent="0.4">
      <c r="A286" s="83"/>
      <c r="B286" s="83"/>
      <c r="C286" s="83"/>
      <c r="D286" s="83"/>
      <c r="E286" s="83"/>
      <c r="F286" s="83"/>
      <c r="G286" s="83"/>
      <c r="H286" s="83"/>
      <c r="I286" s="83"/>
      <c r="J286" s="83"/>
      <c r="K286" s="83"/>
      <c r="L286" s="83"/>
      <c r="M286" s="83"/>
      <c r="N286" s="83"/>
      <c r="O286" s="83"/>
    </row>
    <row r="287" spans="1:15" ht="16" x14ac:dyDescent="0.4">
      <c r="A287" s="83"/>
      <c r="B287" s="83"/>
      <c r="C287" s="83"/>
      <c r="D287" s="83"/>
      <c r="E287" s="83"/>
      <c r="F287" s="83"/>
      <c r="G287" s="83"/>
      <c r="H287" s="83"/>
      <c r="I287" s="83"/>
      <c r="J287" s="83"/>
      <c r="K287" s="83"/>
      <c r="L287" s="83"/>
      <c r="M287" s="83"/>
      <c r="N287" s="83"/>
      <c r="O287" s="83"/>
    </row>
    <row r="288" spans="1:15" ht="16" x14ac:dyDescent="0.4">
      <c r="A288" s="83"/>
      <c r="B288" s="83"/>
      <c r="C288" s="83"/>
      <c r="D288" s="83"/>
      <c r="E288" s="83"/>
      <c r="F288" s="83"/>
      <c r="G288" s="83"/>
      <c r="H288" s="83"/>
      <c r="I288" s="83"/>
      <c r="J288" s="83"/>
      <c r="K288" s="83"/>
      <c r="L288" s="83"/>
      <c r="M288" s="83"/>
      <c r="N288" s="83"/>
      <c r="O288" s="83"/>
    </row>
    <row r="289" spans="1:15" ht="16" x14ac:dyDescent="0.4">
      <c r="A289" s="83"/>
      <c r="B289" s="83"/>
      <c r="C289" s="83"/>
      <c r="D289" s="83"/>
      <c r="E289" s="83"/>
      <c r="F289" s="83"/>
      <c r="G289" s="83"/>
      <c r="H289" s="83"/>
      <c r="I289" s="83"/>
      <c r="J289" s="83"/>
      <c r="K289" s="83"/>
      <c r="L289" s="83"/>
      <c r="M289" s="83"/>
      <c r="N289" s="83"/>
      <c r="O289" s="83"/>
    </row>
    <row r="290" spans="1:15" ht="16" x14ac:dyDescent="0.4">
      <c r="A290" s="83"/>
      <c r="B290" s="83"/>
      <c r="C290" s="83"/>
      <c r="D290" s="83"/>
      <c r="E290" s="83"/>
      <c r="F290" s="83"/>
      <c r="G290" s="83"/>
      <c r="H290" s="83"/>
      <c r="I290" s="83"/>
      <c r="J290" s="83"/>
      <c r="K290" s="83"/>
      <c r="L290" s="83"/>
      <c r="M290" s="83"/>
      <c r="N290" s="83"/>
      <c r="O290" s="83"/>
    </row>
    <row r="291" spans="1:15" ht="16" x14ac:dyDescent="0.4">
      <c r="A291" s="83"/>
      <c r="B291" s="83"/>
      <c r="C291" s="83"/>
      <c r="D291" s="83"/>
      <c r="E291" s="83"/>
      <c r="F291" s="83"/>
      <c r="G291" s="83"/>
      <c r="H291" s="83"/>
      <c r="I291" s="83"/>
      <c r="J291" s="83"/>
      <c r="K291" s="83"/>
      <c r="L291" s="83"/>
      <c r="M291" s="83"/>
      <c r="N291" s="83"/>
      <c r="O291" s="83"/>
    </row>
    <row r="292" spans="1:15" ht="16" x14ac:dyDescent="0.4">
      <c r="A292" s="83"/>
      <c r="B292" s="83"/>
      <c r="C292" s="83"/>
      <c r="D292" s="83"/>
      <c r="E292" s="83"/>
      <c r="F292" s="83"/>
      <c r="G292" s="83"/>
      <c r="H292" s="83"/>
      <c r="I292" s="83"/>
      <c r="J292" s="83"/>
      <c r="K292" s="83"/>
      <c r="L292" s="83"/>
      <c r="M292" s="83"/>
      <c r="N292" s="83"/>
      <c r="O292" s="83"/>
    </row>
    <row r="293" spans="1:15" ht="16" x14ac:dyDescent="0.4">
      <c r="A293" s="83"/>
      <c r="B293" s="83"/>
      <c r="C293" s="83"/>
      <c r="D293" s="83"/>
      <c r="E293" s="83"/>
      <c r="F293" s="83"/>
      <c r="G293" s="83"/>
      <c r="H293" s="83"/>
      <c r="I293" s="83"/>
      <c r="J293" s="83"/>
      <c r="K293" s="83"/>
      <c r="L293" s="83"/>
      <c r="M293" s="83"/>
      <c r="N293" s="83"/>
      <c r="O293" s="83"/>
    </row>
    <row r="294" spans="1:15" ht="16" x14ac:dyDescent="0.4">
      <c r="A294" s="83"/>
      <c r="B294" s="83"/>
      <c r="C294" s="83"/>
      <c r="D294" s="83"/>
      <c r="E294" s="83"/>
      <c r="F294" s="83"/>
      <c r="G294" s="83"/>
      <c r="H294" s="83"/>
      <c r="I294" s="83"/>
      <c r="J294" s="83"/>
      <c r="K294" s="83"/>
      <c r="L294" s="83"/>
      <c r="M294" s="83"/>
      <c r="N294" s="83"/>
      <c r="O294" s="83"/>
    </row>
    <row r="295" spans="1:15" ht="16" x14ac:dyDescent="0.4">
      <c r="A295" s="83"/>
      <c r="B295" s="83"/>
      <c r="C295" s="83"/>
      <c r="D295" s="83"/>
      <c r="E295" s="83"/>
      <c r="F295" s="83"/>
      <c r="G295" s="83"/>
      <c r="H295" s="83"/>
      <c r="I295" s="83"/>
      <c r="J295" s="83"/>
      <c r="K295" s="83"/>
      <c r="L295" s="83"/>
      <c r="M295" s="83"/>
      <c r="N295" s="83"/>
      <c r="O295" s="83"/>
    </row>
    <row r="296" spans="1:15" ht="16" x14ac:dyDescent="0.4">
      <c r="A296" s="83"/>
      <c r="B296" s="83"/>
      <c r="C296" s="83"/>
      <c r="D296" s="83"/>
      <c r="E296" s="83"/>
      <c r="F296" s="83"/>
      <c r="G296" s="83"/>
      <c r="H296" s="83"/>
      <c r="I296" s="83"/>
      <c r="J296" s="83"/>
      <c r="K296" s="83"/>
      <c r="L296" s="83"/>
      <c r="M296" s="83"/>
      <c r="N296" s="83"/>
      <c r="O296" s="83"/>
    </row>
    <row r="297" spans="1:15" ht="16" x14ac:dyDescent="0.4">
      <c r="A297" s="83"/>
      <c r="B297" s="83"/>
      <c r="C297" s="83"/>
      <c r="D297" s="83"/>
      <c r="E297" s="83"/>
      <c r="F297" s="83"/>
      <c r="G297" s="83"/>
      <c r="H297" s="83"/>
      <c r="I297" s="83"/>
      <c r="J297" s="83"/>
      <c r="K297" s="83"/>
      <c r="L297" s="83"/>
      <c r="M297" s="83"/>
      <c r="N297" s="83"/>
      <c r="O297" s="83"/>
    </row>
    <row r="298" spans="1:15" ht="16" x14ac:dyDescent="0.4">
      <c r="A298" s="83"/>
      <c r="B298" s="83"/>
      <c r="C298" s="83"/>
      <c r="D298" s="83"/>
      <c r="E298" s="83"/>
      <c r="F298" s="83"/>
      <c r="G298" s="83"/>
      <c r="H298" s="83"/>
      <c r="I298" s="83"/>
      <c r="J298" s="83"/>
      <c r="K298" s="83"/>
      <c r="L298" s="83"/>
      <c r="M298" s="83"/>
      <c r="N298" s="83"/>
      <c r="O298" s="83"/>
    </row>
    <row r="299" spans="1:15" ht="16" x14ac:dyDescent="0.4">
      <c r="A299" s="83"/>
      <c r="B299" s="83"/>
      <c r="C299" s="83"/>
      <c r="D299" s="83"/>
      <c r="E299" s="83"/>
      <c r="F299" s="83"/>
      <c r="G299" s="83"/>
      <c r="H299" s="83"/>
      <c r="I299" s="83"/>
      <c r="J299" s="83"/>
      <c r="K299" s="83"/>
      <c r="L299" s="83"/>
      <c r="M299" s="83"/>
      <c r="N299" s="83"/>
      <c r="O299" s="83"/>
    </row>
    <row r="300" spans="1:15" ht="16" x14ac:dyDescent="0.4">
      <c r="A300" s="83"/>
      <c r="B300" s="83"/>
      <c r="C300" s="83"/>
      <c r="D300" s="83"/>
      <c r="E300" s="83"/>
      <c r="F300" s="83"/>
      <c r="G300" s="83"/>
      <c r="H300" s="83"/>
      <c r="I300" s="83"/>
      <c r="J300" s="83"/>
      <c r="K300" s="83"/>
      <c r="L300" s="83"/>
      <c r="M300" s="83"/>
      <c r="N300" s="83"/>
      <c r="O300" s="83"/>
    </row>
    <row r="301" spans="1:15" ht="16" x14ac:dyDescent="0.4">
      <c r="A301" s="83"/>
      <c r="B301" s="83"/>
      <c r="C301" s="83"/>
      <c r="D301" s="83"/>
      <c r="E301" s="83"/>
      <c r="F301" s="83"/>
      <c r="G301" s="83"/>
      <c r="H301" s="83"/>
      <c r="I301" s="83"/>
      <c r="J301" s="83"/>
      <c r="K301" s="83"/>
      <c r="L301" s="83"/>
      <c r="M301" s="83"/>
      <c r="N301" s="83"/>
      <c r="O301" s="83"/>
    </row>
    <row r="302" spans="1:15" ht="16" x14ac:dyDescent="0.4">
      <c r="A302" s="83"/>
      <c r="B302" s="83"/>
      <c r="C302" s="83"/>
      <c r="D302" s="83"/>
      <c r="E302" s="83"/>
      <c r="F302" s="83"/>
      <c r="G302" s="83"/>
      <c r="H302" s="83"/>
      <c r="I302" s="83"/>
      <c r="J302" s="83"/>
      <c r="K302" s="83"/>
      <c r="L302" s="83"/>
      <c r="M302" s="83"/>
      <c r="N302" s="83"/>
      <c r="O302" s="83"/>
    </row>
    <row r="303" spans="1:15" ht="16" x14ac:dyDescent="0.4">
      <c r="A303" s="83"/>
      <c r="B303" s="83"/>
      <c r="C303" s="83"/>
      <c r="D303" s="83"/>
      <c r="E303" s="83"/>
      <c r="F303" s="83"/>
      <c r="G303" s="83"/>
      <c r="H303" s="83"/>
      <c r="I303" s="83"/>
      <c r="J303" s="83"/>
      <c r="K303" s="83"/>
      <c r="L303" s="83"/>
      <c r="M303" s="83"/>
      <c r="N303" s="83"/>
      <c r="O303" s="83"/>
    </row>
    <row r="304" spans="1:15" ht="16" x14ac:dyDescent="0.4">
      <c r="A304" s="83"/>
      <c r="B304" s="83"/>
      <c r="C304" s="83"/>
      <c r="D304" s="83"/>
      <c r="E304" s="83"/>
      <c r="F304" s="83"/>
      <c r="G304" s="83"/>
      <c r="H304" s="83"/>
      <c r="I304" s="83"/>
      <c r="J304" s="83"/>
      <c r="K304" s="83"/>
      <c r="L304" s="83"/>
      <c r="M304" s="83"/>
      <c r="N304" s="83"/>
      <c r="O304" s="83"/>
    </row>
    <row r="305" spans="1:15" ht="16" x14ac:dyDescent="0.4">
      <c r="A305" s="83"/>
      <c r="B305" s="83"/>
      <c r="C305" s="83"/>
      <c r="D305" s="83"/>
      <c r="E305" s="83"/>
      <c r="F305" s="83"/>
      <c r="G305" s="83"/>
      <c r="H305" s="83"/>
      <c r="I305" s="83"/>
      <c r="J305" s="83"/>
      <c r="K305" s="83"/>
      <c r="L305" s="83"/>
      <c r="M305" s="83"/>
      <c r="N305" s="83"/>
      <c r="O305" s="83"/>
    </row>
    <row r="306" spans="1:15" ht="16" x14ac:dyDescent="0.4">
      <c r="A306" s="83"/>
      <c r="B306" s="83"/>
      <c r="C306" s="83"/>
      <c r="D306" s="83"/>
      <c r="E306" s="83"/>
      <c r="F306" s="83"/>
      <c r="G306" s="83"/>
      <c r="H306" s="83"/>
      <c r="I306" s="83"/>
      <c r="J306" s="83"/>
      <c r="K306" s="83"/>
      <c r="L306" s="83"/>
      <c r="M306" s="83"/>
      <c r="N306" s="83"/>
      <c r="O306" s="83"/>
    </row>
    <row r="307" spans="1:15" ht="16" x14ac:dyDescent="0.4">
      <c r="A307" s="83"/>
      <c r="B307" s="83"/>
      <c r="C307" s="83"/>
      <c r="D307" s="83"/>
      <c r="E307" s="83"/>
      <c r="F307" s="83"/>
      <c r="G307" s="83"/>
      <c r="H307" s="83"/>
      <c r="I307" s="83"/>
      <c r="J307" s="83"/>
      <c r="K307" s="83"/>
      <c r="L307" s="83"/>
      <c r="M307" s="83"/>
      <c r="N307" s="83"/>
      <c r="O307" s="83"/>
    </row>
    <row r="308" spans="1:15" ht="16" x14ac:dyDescent="0.4">
      <c r="A308" s="83"/>
      <c r="B308" s="83"/>
      <c r="C308" s="83"/>
      <c r="D308" s="83"/>
      <c r="E308" s="83"/>
      <c r="F308" s="83"/>
      <c r="G308" s="83"/>
      <c r="H308" s="83"/>
      <c r="I308" s="83"/>
      <c r="J308" s="83"/>
      <c r="K308" s="83"/>
      <c r="L308" s="83"/>
      <c r="M308" s="83"/>
      <c r="N308" s="83"/>
      <c r="O308" s="83"/>
    </row>
    <row r="309" spans="1:15" ht="16" x14ac:dyDescent="0.4">
      <c r="A309" s="83"/>
      <c r="B309" s="83"/>
      <c r="C309" s="83"/>
      <c r="D309" s="83"/>
      <c r="E309" s="83"/>
      <c r="F309" s="83"/>
      <c r="G309" s="83"/>
      <c r="H309" s="83"/>
      <c r="I309" s="83"/>
      <c r="J309" s="83"/>
      <c r="K309" s="83"/>
      <c r="L309" s="83"/>
      <c r="M309" s="83"/>
      <c r="N309" s="83"/>
      <c r="O309" s="83"/>
    </row>
    <row r="310" spans="1:15" ht="16" x14ac:dyDescent="0.4">
      <c r="A310" s="83"/>
      <c r="B310" s="83"/>
      <c r="C310" s="83"/>
      <c r="D310" s="83"/>
      <c r="E310" s="83"/>
      <c r="F310" s="83"/>
      <c r="G310" s="83"/>
      <c r="H310" s="83"/>
      <c r="I310" s="83"/>
      <c r="J310" s="83"/>
      <c r="K310" s="83"/>
      <c r="L310" s="83"/>
      <c r="M310" s="83"/>
      <c r="N310" s="83"/>
      <c r="O310" s="83"/>
    </row>
    <row r="311" spans="1:15" ht="16" x14ac:dyDescent="0.4">
      <c r="A311" s="83"/>
      <c r="B311" s="83"/>
      <c r="C311" s="83"/>
      <c r="D311" s="83"/>
      <c r="E311" s="83"/>
      <c r="F311" s="83"/>
      <c r="G311" s="83"/>
      <c r="H311" s="83"/>
      <c r="I311" s="83"/>
      <c r="J311" s="83"/>
      <c r="K311" s="83"/>
      <c r="L311" s="83"/>
      <c r="M311" s="83"/>
      <c r="N311" s="83"/>
      <c r="O311" s="83"/>
    </row>
    <row r="312" spans="1:15" ht="16" x14ac:dyDescent="0.4">
      <c r="A312" s="83"/>
      <c r="B312" s="83"/>
      <c r="C312" s="83"/>
      <c r="D312" s="83"/>
      <c r="E312" s="83"/>
      <c r="F312" s="83"/>
      <c r="G312" s="83"/>
      <c r="H312" s="83"/>
      <c r="I312" s="83"/>
      <c r="J312" s="83"/>
      <c r="K312" s="83"/>
      <c r="L312" s="83"/>
      <c r="M312" s="83"/>
      <c r="N312" s="83"/>
      <c r="O312" s="83"/>
    </row>
    <row r="313" spans="1:15" ht="16" x14ac:dyDescent="0.4">
      <c r="A313" s="83"/>
      <c r="B313" s="83"/>
      <c r="C313" s="83"/>
      <c r="D313" s="83"/>
      <c r="E313" s="83"/>
      <c r="F313" s="83"/>
      <c r="G313" s="83"/>
      <c r="H313" s="83"/>
      <c r="I313" s="83"/>
      <c r="J313" s="83"/>
      <c r="K313" s="83"/>
      <c r="L313" s="83"/>
      <c r="M313" s="83"/>
      <c r="N313" s="83"/>
      <c r="O313" s="83"/>
    </row>
    <row r="314" spans="1:15" ht="16" x14ac:dyDescent="0.4">
      <c r="A314" s="83"/>
      <c r="B314" s="83"/>
      <c r="C314" s="83"/>
      <c r="D314" s="83"/>
      <c r="E314" s="83"/>
      <c r="F314" s="83"/>
      <c r="G314" s="83"/>
      <c r="H314" s="83"/>
      <c r="I314" s="83"/>
      <c r="J314" s="83"/>
      <c r="K314" s="83"/>
      <c r="L314" s="83"/>
      <c r="M314" s="83"/>
      <c r="N314" s="83"/>
      <c r="O314" s="83"/>
    </row>
    <row r="315" spans="1:15" ht="16" x14ac:dyDescent="0.4">
      <c r="A315" s="83"/>
      <c r="B315" s="83"/>
      <c r="C315" s="83"/>
      <c r="D315" s="83"/>
      <c r="E315" s="83"/>
      <c r="F315" s="83"/>
      <c r="G315" s="83"/>
      <c r="H315" s="83"/>
      <c r="I315" s="83"/>
      <c r="J315" s="83"/>
      <c r="K315" s="83"/>
      <c r="L315" s="83"/>
      <c r="M315" s="83"/>
      <c r="N315" s="83"/>
      <c r="O315" s="83"/>
    </row>
    <row r="316" spans="1:15" ht="16" x14ac:dyDescent="0.4">
      <c r="A316" s="83"/>
      <c r="B316" s="83"/>
      <c r="C316" s="83"/>
      <c r="D316" s="83"/>
      <c r="E316" s="83"/>
      <c r="F316" s="83"/>
      <c r="G316" s="83"/>
      <c r="H316" s="83"/>
      <c r="I316" s="83"/>
      <c r="J316" s="83"/>
      <c r="K316" s="83"/>
      <c r="L316" s="83"/>
      <c r="M316" s="83"/>
      <c r="N316" s="83"/>
      <c r="O316" s="83"/>
    </row>
    <row r="317" spans="1:15" ht="16" x14ac:dyDescent="0.4">
      <c r="A317" s="83"/>
      <c r="B317" s="83"/>
      <c r="C317" s="83"/>
      <c r="D317" s="83"/>
      <c r="E317" s="83"/>
      <c r="F317" s="83"/>
      <c r="G317" s="83"/>
      <c r="H317" s="83"/>
      <c r="I317" s="83"/>
      <c r="J317" s="83"/>
      <c r="K317" s="83"/>
      <c r="L317" s="83"/>
      <c r="M317" s="83"/>
      <c r="N317" s="83"/>
      <c r="O317" s="83"/>
    </row>
    <row r="318" spans="1:15" ht="16" x14ac:dyDescent="0.4">
      <c r="A318" s="83"/>
      <c r="B318" s="83"/>
      <c r="C318" s="83"/>
      <c r="D318" s="83"/>
      <c r="E318" s="83"/>
      <c r="F318" s="83"/>
      <c r="G318" s="83"/>
      <c r="H318" s="83"/>
      <c r="I318" s="83"/>
      <c r="J318" s="83"/>
      <c r="K318" s="83"/>
      <c r="L318" s="83"/>
      <c r="M318" s="83"/>
      <c r="N318" s="83"/>
      <c r="O318" s="83"/>
    </row>
    <row r="319" spans="1:15" ht="16" x14ac:dyDescent="0.4">
      <c r="A319" s="83"/>
      <c r="B319" s="83"/>
      <c r="C319" s="83"/>
      <c r="D319" s="83"/>
      <c r="E319" s="83"/>
      <c r="F319" s="83"/>
      <c r="G319" s="83"/>
      <c r="H319" s="83"/>
      <c r="I319" s="83"/>
      <c r="J319" s="83"/>
      <c r="K319" s="83"/>
      <c r="L319" s="83"/>
      <c r="M319" s="83"/>
      <c r="N319" s="83"/>
      <c r="O319" s="83"/>
    </row>
    <row r="320" spans="1:15" ht="16" x14ac:dyDescent="0.4">
      <c r="A320" s="83"/>
      <c r="B320" s="83"/>
      <c r="C320" s="83"/>
      <c r="D320" s="83"/>
      <c r="E320" s="83"/>
      <c r="F320" s="83"/>
      <c r="G320" s="83"/>
      <c r="H320" s="83"/>
      <c r="I320" s="83"/>
      <c r="J320" s="83"/>
      <c r="K320" s="83"/>
      <c r="L320" s="83"/>
      <c r="M320" s="83"/>
      <c r="N320" s="83"/>
      <c r="O320" s="83"/>
    </row>
    <row r="321" spans="1:15" ht="16" x14ac:dyDescent="0.4">
      <c r="A321" s="83"/>
      <c r="B321" s="83"/>
      <c r="C321" s="83"/>
      <c r="D321" s="83"/>
      <c r="E321" s="83"/>
      <c r="F321" s="83"/>
      <c r="G321" s="83"/>
      <c r="H321" s="83"/>
      <c r="I321" s="83"/>
      <c r="J321" s="83"/>
      <c r="K321" s="83"/>
      <c r="L321" s="83"/>
      <c r="M321" s="83"/>
      <c r="N321" s="83"/>
      <c r="O321" s="83"/>
    </row>
    <row r="322" spans="1:15" ht="16" x14ac:dyDescent="0.4">
      <c r="A322" s="83"/>
      <c r="B322" s="83"/>
      <c r="C322" s="83"/>
      <c r="D322" s="83"/>
      <c r="E322" s="83"/>
      <c r="F322" s="83"/>
      <c r="G322" s="83"/>
      <c r="H322" s="83"/>
      <c r="I322" s="83"/>
      <c r="J322" s="83"/>
      <c r="K322" s="83"/>
      <c r="L322" s="83"/>
      <c r="M322" s="83"/>
      <c r="N322" s="83"/>
      <c r="O322" s="83"/>
    </row>
    <row r="323" spans="1:15" ht="16" x14ac:dyDescent="0.4">
      <c r="A323" s="83"/>
      <c r="B323" s="83"/>
      <c r="C323" s="83"/>
      <c r="D323" s="83"/>
      <c r="E323" s="83"/>
      <c r="F323" s="83"/>
      <c r="G323" s="83"/>
      <c r="H323" s="83"/>
      <c r="I323" s="83"/>
      <c r="J323" s="83"/>
      <c r="K323" s="83"/>
      <c r="L323" s="83"/>
      <c r="M323" s="83"/>
      <c r="N323" s="83"/>
      <c r="O323" s="83"/>
    </row>
    <row r="324" spans="1:15" ht="16" x14ac:dyDescent="0.4">
      <c r="A324" s="83"/>
      <c r="B324" s="83"/>
      <c r="C324" s="83"/>
      <c r="D324" s="83"/>
      <c r="E324" s="83"/>
      <c r="F324" s="83"/>
      <c r="G324" s="83"/>
      <c r="H324" s="83"/>
      <c r="I324" s="83"/>
      <c r="J324" s="83"/>
      <c r="K324" s="83"/>
      <c r="L324" s="83"/>
      <c r="M324" s="83"/>
      <c r="N324" s="83"/>
      <c r="O324" s="83"/>
    </row>
    <row r="325" spans="1:15" ht="16" x14ac:dyDescent="0.4">
      <c r="A325" s="83"/>
      <c r="B325" s="83"/>
      <c r="C325" s="83"/>
      <c r="D325" s="83"/>
      <c r="E325" s="83"/>
      <c r="F325" s="83"/>
      <c r="G325" s="83"/>
      <c r="H325" s="83"/>
      <c r="I325" s="83"/>
      <c r="J325" s="83"/>
      <c r="K325" s="83"/>
      <c r="L325" s="83"/>
      <c r="M325" s="83"/>
      <c r="N325" s="83"/>
      <c r="O325" s="83"/>
    </row>
    <row r="326" spans="1:15" ht="16" x14ac:dyDescent="0.4">
      <c r="A326" s="83"/>
      <c r="B326" s="83"/>
      <c r="C326" s="83"/>
      <c r="D326" s="83"/>
      <c r="E326" s="83"/>
      <c r="F326" s="83"/>
      <c r="G326" s="83"/>
      <c r="H326" s="83"/>
      <c r="I326" s="83"/>
      <c r="J326" s="83"/>
      <c r="K326" s="83"/>
      <c r="L326" s="83"/>
      <c r="M326" s="83"/>
      <c r="N326" s="83"/>
      <c r="O326" s="83"/>
    </row>
    <row r="327" spans="1:15" ht="16" x14ac:dyDescent="0.4">
      <c r="A327" s="83"/>
      <c r="B327" s="83"/>
      <c r="C327" s="83"/>
      <c r="D327" s="83"/>
      <c r="E327" s="83"/>
      <c r="F327" s="83"/>
      <c r="G327" s="83"/>
      <c r="H327" s="83"/>
      <c r="I327" s="83"/>
      <c r="J327" s="83"/>
      <c r="K327" s="83"/>
      <c r="L327" s="83"/>
      <c r="M327" s="83"/>
      <c r="N327" s="83"/>
      <c r="O327" s="83"/>
    </row>
    <row r="328" spans="1:15" ht="16" x14ac:dyDescent="0.4">
      <c r="A328" s="83"/>
      <c r="B328" s="83"/>
      <c r="C328" s="83"/>
      <c r="D328" s="83"/>
      <c r="E328" s="83"/>
      <c r="F328" s="83"/>
      <c r="G328" s="83"/>
      <c r="H328" s="83"/>
      <c r="I328" s="83"/>
      <c r="J328" s="83"/>
      <c r="K328" s="83"/>
      <c r="L328" s="83"/>
      <c r="M328" s="83"/>
      <c r="N328" s="83"/>
      <c r="O328" s="83"/>
    </row>
    <row r="329" spans="1:15" ht="16" x14ac:dyDescent="0.4">
      <c r="A329" s="83"/>
      <c r="B329" s="83"/>
      <c r="C329" s="83"/>
      <c r="D329" s="83"/>
      <c r="E329" s="83"/>
      <c r="F329" s="83"/>
      <c r="G329" s="83"/>
      <c r="H329" s="83"/>
      <c r="I329" s="83"/>
      <c r="J329" s="83"/>
      <c r="K329" s="83"/>
      <c r="L329" s="83"/>
      <c r="M329" s="83"/>
      <c r="N329" s="83"/>
      <c r="O329" s="83"/>
    </row>
    <row r="330" spans="1:15" ht="16" x14ac:dyDescent="0.4">
      <c r="A330" s="83"/>
      <c r="B330" s="83"/>
      <c r="C330" s="83"/>
      <c r="D330" s="83"/>
      <c r="E330" s="83"/>
      <c r="F330" s="83"/>
      <c r="G330" s="83"/>
      <c r="H330" s="83"/>
      <c r="I330" s="83"/>
      <c r="J330" s="83"/>
      <c r="K330" s="83"/>
      <c r="L330" s="83"/>
      <c r="M330" s="83"/>
      <c r="N330" s="83"/>
      <c r="O330" s="83"/>
    </row>
    <row r="331" spans="1:15" ht="16" x14ac:dyDescent="0.4">
      <c r="A331" s="83"/>
      <c r="B331" s="83"/>
      <c r="C331" s="83"/>
      <c r="D331" s="83"/>
      <c r="E331" s="83"/>
      <c r="F331" s="83"/>
      <c r="G331" s="83"/>
      <c r="H331" s="83"/>
      <c r="I331" s="83"/>
      <c r="J331" s="83"/>
      <c r="K331" s="83"/>
      <c r="L331" s="83"/>
      <c r="M331" s="83"/>
      <c r="N331" s="83"/>
      <c r="O331" s="83"/>
    </row>
    <row r="332" spans="1:15" ht="16" x14ac:dyDescent="0.4">
      <c r="A332" s="83"/>
      <c r="B332" s="83"/>
      <c r="C332" s="83"/>
      <c r="D332" s="83"/>
      <c r="E332" s="83"/>
      <c r="F332" s="83"/>
      <c r="G332" s="83"/>
      <c r="H332" s="83"/>
      <c r="I332" s="83"/>
      <c r="J332" s="83"/>
      <c r="K332" s="83"/>
      <c r="L332" s="83"/>
      <c r="M332" s="83"/>
      <c r="N332" s="83"/>
      <c r="O332" s="83"/>
    </row>
    <row r="333" spans="1:15" ht="16" x14ac:dyDescent="0.4">
      <c r="A333" s="83"/>
      <c r="B333" s="83"/>
      <c r="C333" s="83"/>
      <c r="D333" s="83"/>
      <c r="E333" s="83"/>
      <c r="F333" s="83"/>
      <c r="G333" s="83"/>
      <c r="H333" s="83"/>
      <c r="I333" s="83"/>
      <c r="J333" s="83"/>
      <c r="K333" s="83"/>
      <c r="L333" s="83"/>
      <c r="M333" s="83"/>
      <c r="N333" s="83"/>
      <c r="O333" s="83"/>
    </row>
    <row r="334" spans="1:15" ht="16" x14ac:dyDescent="0.4">
      <c r="A334" s="83"/>
      <c r="B334" s="83"/>
      <c r="C334" s="83"/>
      <c r="D334" s="83"/>
      <c r="E334" s="83"/>
      <c r="F334" s="83"/>
      <c r="G334" s="83"/>
      <c r="H334" s="83"/>
      <c r="I334" s="83"/>
      <c r="J334" s="83"/>
      <c r="K334" s="83"/>
      <c r="L334" s="83"/>
      <c r="M334" s="83"/>
      <c r="N334" s="83"/>
      <c r="O334" s="83"/>
    </row>
    <row r="335" spans="1:15" ht="16" x14ac:dyDescent="0.4">
      <c r="A335" s="83"/>
      <c r="B335" s="83"/>
      <c r="C335" s="83"/>
      <c r="D335" s="83"/>
      <c r="E335" s="83"/>
      <c r="F335" s="83"/>
      <c r="G335" s="83"/>
      <c r="H335" s="83"/>
      <c r="I335" s="83"/>
      <c r="J335" s="83"/>
      <c r="K335" s="83"/>
      <c r="L335" s="83"/>
      <c r="M335" s="83"/>
      <c r="N335" s="83"/>
      <c r="O335" s="83"/>
    </row>
    <row r="336" spans="1:15" ht="16" x14ac:dyDescent="0.4">
      <c r="A336" s="83"/>
      <c r="B336" s="83"/>
      <c r="C336" s="83"/>
      <c r="D336" s="83"/>
      <c r="E336" s="83"/>
      <c r="F336" s="83"/>
      <c r="G336" s="83"/>
      <c r="H336" s="83"/>
      <c r="I336" s="83"/>
      <c r="J336" s="83"/>
      <c r="K336" s="83"/>
      <c r="L336" s="83"/>
      <c r="M336" s="83"/>
      <c r="N336" s="83"/>
      <c r="O336" s="83"/>
    </row>
    <row r="337" spans="1:15" ht="16" x14ac:dyDescent="0.4">
      <c r="A337" s="83"/>
      <c r="B337" s="83"/>
      <c r="C337" s="83"/>
      <c r="D337" s="83"/>
      <c r="E337" s="83"/>
      <c r="F337" s="83"/>
      <c r="G337" s="83"/>
      <c r="H337" s="83"/>
      <c r="I337" s="83"/>
      <c r="J337" s="83"/>
      <c r="K337" s="83"/>
      <c r="L337" s="83"/>
      <c r="M337" s="83"/>
      <c r="N337" s="83"/>
      <c r="O337" s="83"/>
    </row>
    <row r="338" spans="1:15" ht="16" x14ac:dyDescent="0.4">
      <c r="A338" s="83"/>
      <c r="B338" s="83"/>
      <c r="C338" s="83"/>
      <c r="D338" s="83"/>
      <c r="E338" s="83"/>
      <c r="F338" s="83"/>
      <c r="G338" s="83"/>
      <c r="H338" s="83"/>
      <c r="I338" s="83"/>
      <c r="J338" s="83"/>
      <c r="K338" s="83"/>
      <c r="L338" s="83"/>
      <c r="M338" s="83"/>
      <c r="N338" s="83"/>
      <c r="O338" s="83"/>
    </row>
    <row r="339" spans="1:15" ht="16" x14ac:dyDescent="0.4">
      <c r="A339" s="83"/>
      <c r="B339" s="83"/>
      <c r="C339" s="83"/>
      <c r="D339" s="83"/>
      <c r="E339" s="83"/>
      <c r="F339" s="83"/>
      <c r="G339" s="83"/>
      <c r="H339" s="83"/>
      <c r="I339" s="83"/>
      <c r="J339" s="83"/>
      <c r="K339" s="83"/>
      <c r="L339" s="83"/>
      <c r="M339" s="83"/>
      <c r="N339" s="83"/>
      <c r="O339" s="83"/>
    </row>
    <row r="340" spans="1:15" ht="16" x14ac:dyDescent="0.4">
      <c r="A340" s="83"/>
      <c r="B340" s="83"/>
      <c r="C340" s="83"/>
      <c r="D340" s="83"/>
      <c r="E340" s="83"/>
      <c r="F340" s="83"/>
      <c r="G340" s="83"/>
      <c r="H340" s="83"/>
      <c r="I340" s="83"/>
      <c r="J340" s="83"/>
      <c r="K340" s="83"/>
      <c r="L340" s="83"/>
      <c r="M340" s="83"/>
      <c r="N340" s="83"/>
      <c r="O340" s="83"/>
    </row>
    <row r="341" spans="1:15" ht="16" x14ac:dyDescent="0.4">
      <c r="A341" s="83"/>
      <c r="B341" s="83"/>
      <c r="C341" s="83"/>
      <c r="D341" s="83"/>
      <c r="E341" s="83"/>
      <c r="F341" s="83"/>
      <c r="G341" s="83"/>
      <c r="H341" s="83"/>
      <c r="I341" s="83"/>
      <c r="J341" s="83"/>
      <c r="K341" s="83"/>
      <c r="L341" s="83"/>
      <c r="M341" s="83"/>
      <c r="N341" s="83"/>
      <c r="O341" s="83"/>
    </row>
    <row r="342" spans="1:15" ht="16" x14ac:dyDescent="0.4">
      <c r="A342" s="83"/>
      <c r="B342" s="83"/>
      <c r="C342" s="83"/>
      <c r="D342" s="83"/>
      <c r="E342" s="83"/>
      <c r="F342" s="83"/>
      <c r="G342" s="83"/>
      <c r="H342" s="83"/>
      <c r="I342" s="83"/>
      <c r="J342" s="83"/>
      <c r="K342" s="83"/>
      <c r="L342" s="83"/>
      <c r="M342" s="83"/>
      <c r="N342" s="83"/>
      <c r="O342" s="83"/>
    </row>
    <row r="343" spans="1:15" ht="16" x14ac:dyDescent="0.4">
      <c r="A343" s="83"/>
      <c r="B343" s="83"/>
      <c r="C343" s="83"/>
      <c r="D343" s="83"/>
      <c r="E343" s="83"/>
      <c r="F343" s="83"/>
      <c r="G343" s="83"/>
      <c r="H343" s="83"/>
      <c r="I343" s="83"/>
      <c r="J343" s="83"/>
      <c r="K343" s="83"/>
      <c r="L343" s="83"/>
      <c r="M343" s="83"/>
      <c r="N343" s="83"/>
      <c r="O343" s="83"/>
    </row>
    <row r="344" spans="1:15" ht="16" x14ac:dyDescent="0.4">
      <c r="A344" s="83"/>
      <c r="B344" s="83"/>
      <c r="C344" s="83"/>
      <c r="D344" s="83"/>
      <c r="E344" s="83"/>
      <c r="F344" s="83"/>
      <c r="G344" s="83"/>
      <c r="H344" s="83"/>
      <c r="I344" s="83"/>
      <c r="J344" s="83"/>
      <c r="K344" s="83"/>
      <c r="L344" s="83"/>
      <c r="M344" s="83"/>
      <c r="N344" s="83"/>
      <c r="O344" s="83"/>
    </row>
    <row r="345" spans="1:15" ht="16" x14ac:dyDescent="0.4">
      <c r="A345" s="83"/>
      <c r="B345" s="83"/>
      <c r="C345" s="83"/>
      <c r="D345" s="83"/>
      <c r="E345" s="83"/>
      <c r="F345" s="83"/>
      <c r="G345" s="83"/>
      <c r="H345" s="83"/>
      <c r="I345" s="83"/>
      <c r="J345" s="83"/>
      <c r="K345" s="83"/>
      <c r="L345" s="83"/>
      <c r="M345" s="83"/>
      <c r="N345" s="83"/>
      <c r="O345" s="83"/>
    </row>
    <row r="346" spans="1:15" ht="16" x14ac:dyDescent="0.4">
      <c r="A346" s="83"/>
      <c r="B346" s="83"/>
      <c r="C346" s="83"/>
      <c r="D346" s="83"/>
      <c r="E346" s="83"/>
      <c r="F346" s="83"/>
      <c r="G346" s="83"/>
      <c r="H346" s="83"/>
      <c r="I346" s="83"/>
      <c r="J346" s="83"/>
      <c r="K346" s="83"/>
      <c r="L346" s="83"/>
      <c r="M346" s="83"/>
      <c r="N346" s="83"/>
      <c r="O346" s="83"/>
    </row>
    <row r="347" spans="1:15" ht="16" x14ac:dyDescent="0.4">
      <c r="A347" s="83"/>
      <c r="B347" s="83"/>
      <c r="C347" s="83"/>
      <c r="D347" s="83"/>
      <c r="E347" s="83"/>
      <c r="F347" s="83"/>
      <c r="G347" s="83"/>
      <c r="H347" s="83"/>
      <c r="I347" s="83"/>
      <c r="J347" s="83"/>
      <c r="K347" s="83"/>
      <c r="L347" s="83"/>
      <c r="M347" s="83"/>
      <c r="N347" s="83"/>
      <c r="O347" s="83"/>
    </row>
    <row r="348" spans="1:15" ht="16" x14ac:dyDescent="0.4">
      <c r="A348" s="83"/>
      <c r="B348" s="83"/>
      <c r="C348" s="83"/>
      <c r="D348" s="83"/>
      <c r="E348" s="83"/>
      <c r="F348" s="83"/>
      <c r="G348" s="83"/>
      <c r="H348" s="83"/>
      <c r="I348" s="83"/>
      <c r="J348" s="83"/>
      <c r="K348" s="83"/>
      <c r="L348" s="83"/>
      <c r="M348" s="83"/>
      <c r="N348" s="83"/>
      <c r="O348" s="83"/>
    </row>
    <row r="349" spans="1:15" ht="16" x14ac:dyDescent="0.4">
      <c r="A349" s="83"/>
      <c r="B349" s="83"/>
      <c r="C349" s="83"/>
      <c r="D349" s="83"/>
      <c r="E349" s="83"/>
      <c r="F349" s="83"/>
      <c r="G349" s="83"/>
      <c r="H349" s="83"/>
      <c r="I349" s="83"/>
      <c r="J349" s="83"/>
      <c r="K349" s="83"/>
      <c r="L349" s="83"/>
      <c r="M349" s="83"/>
      <c r="N349" s="83"/>
      <c r="O349" s="83"/>
    </row>
    <row r="350" spans="1:15" ht="16" x14ac:dyDescent="0.4">
      <c r="A350" s="83"/>
      <c r="B350" s="83"/>
      <c r="C350" s="83"/>
      <c r="D350" s="83"/>
      <c r="E350" s="83"/>
      <c r="F350" s="83"/>
      <c r="G350" s="83"/>
      <c r="H350" s="83"/>
      <c r="I350" s="83"/>
      <c r="J350" s="83"/>
      <c r="K350" s="83"/>
      <c r="L350" s="83"/>
      <c r="M350" s="83"/>
      <c r="N350" s="83"/>
      <c r="O350" s="83"/>
    </row>
    <row r="351" spans="1:15" ht="16" x14ac:dyDescent="0.4">
      <c r="A351" s="83"/>
      <c r="B351" s="83"/>
      <c r="C351" s="83"/>
      <c r="D351" s="83"/>
      <c r="E351" s="83"/>
      <c r="F351" s="83"/>
      <c r="G351" s="83"/>
      <c r="H351" s="83"/>
      <c r="I351" s="83"/>
      <c r="J351" s="83"/>
      <c r="K351" s="83"/>
      <c r="L351" s="83"/>
      <c r="M351" s="83"/>
      <c r="N351" s="83"/>
      <c r="O351" s="83"/>
    </row>
    <row r="352" spans="1:15" ht="16" x14ac:dyDescent="0.4">
      <c r="A352" s="83"/>
      <c r="B352" s="83"/>
      <c r="C352" s="83"/>
      <c r="D352" s="83"/>
      <c r="E352" s="83"/>
      <c r="F352" s="83"/>
      <c r="G352" s="83"/>
      <c r="H352" s="83"/>
      <c r="I352" s="83"/>
      <c r="J352" s="83"/>
      <c r="K352" s="83"/>
      <c r="L352" s="83"/>
      <c r="M352" s="83"/>
      <c r="N352" s="83"/>
      <c r="O352" s="83"/>
    </row>
    <row r="353" spans="1:15" ht="16" x14ac:dyDescent="0.4">
      <c r="A353" s="83"/>
      <c r="B353" s="83"/>
      <c r="C353" s="83"/>
      <c r="D353" s="83"/>
      <c r="E353" s="83"/>
      <c r="F353" s="83"/>
      <c r="G353" s="83"/>
      <c r="H353" s="83"/>
      <c r="I353" s="83"/>
      <c r="J353" s="83"/>
      <c r="K353" s="83"/>
      <c r="L353" s="83"/>
      <c r="M353" s="83"/>
      <c r="N353" s="83"/>
      <c r="O353" s="83"/>
    </row>
    <row r="354" spans="1:15" ht="16" x14ac:dyDescent="0.4">
      <c r="A354" s="83"/>
      <c r="B354" s="83"/>
      <c r="C354" s="83"/>
      <c r="D354" s="83"/>
      <c r="E354" s="83"/>
      <c r="F354" s="83"/>
      <c r="G354" s="83"/>
      <c r="H354" s="83"/>
      <c r="I354" s="83"/>
      <c r="J354" s="83"/>
      <c r="K354" s="83"/>
      <c r="L354" s="83"/>
      <c r="M354" s="83"/>
      <c r="N354" s="83"/>
      <c r="O354" s="83"/>
    </row>
    <row r="355" spans="1:15" ht="16" x14ac:dyDescent="0.4">
      <c r="A355" s="83"/>
      <c r="B355" s="83"/>
      <c r="C355" s="83"/>
      <c r="D355" s="83"/>
      <c r="E355" s="83"/>
      <c r="F355" s="83"/>
      <c r="G355" s="83"/>
      <c r="H355" s="83"/>
      <c r="I355" s="83"/>
      <c r="J355" s="83"/>
      <c r="K355" s="83"/>
      <c r="L355" s="83"/>
      <c r="M355" s="83"/>
      <c r="N355" s="83"/>
      <c r="O355" s="83"/>
    </row>
    <row r="356" spans="1:15" ht="16" x14ac:dyDescent="0.4">
      <c r="A356" s="83"/>
      <c r="B356" s="83"/>
      <c r="C356" s="83"/>
      <c r="D356" s="83"/>
      <c r="E356" s="83"/>
      <c r="F356" s="83"/>
      <c r="G356" s="83"/>
      <c r="H356" s="83"/>
      <c r="I356" s="83"/>
      <c r="J356" s="83"/>
      <c r="K356" s="83"/>
      <c r="L356" s="83"/>
      <c r="M356" s="83"/>
      <c r="N356" s="83"/>
      <c r="O356" s="83"/>
    </row>
    <row r="357" spans="1:15" ht="16" x14ac:dyDescent="0.4">
      <c r="A357" s="83"/>
      <c r="B357" s="83"/>
      <c r="C357" s="83"/>
      <c r="D357" s="83"/>
      <c r="E357" s="83"/>
      <c r="F357" s="83"/>
      <c r="G357" s="83"/>
      <c r="H357" s="83"/>
      <c r="I357" s="83"/>
      <c r="J357" s="83"/>
      <c r="K357" s="83"/>
      <c r="L357" s="83"/>
      <c r="M357" s="83"/>
      <c r="N357" s="83"/>
      <c r="O357" s="83"/>
    </row>
    <row r="358" spans="1:15" ht="16" x14ac:dyDescent="0.4">
      <c r="A358" s="83"/>
      <c r="B358" s="83"/>
      <c r="C358" s="83"/>
      <c r="D358" s="83"/>
      <c r="E358" s="83"/>
      <c r="F358" s="83"/>
      <c r="G358" s="83"/>
      <c r="H358" s="83"/>
      <c r="I358" s="83"/>
      <c r="J358" s="83"/>
      <c r="K358" s="83"/>
      <c r="L358" s="83"/>
      <c r="M358" s="83"/>
      <c r="N358" s="83"/>
      <c r="O358" s="83"/>
    </row>
    <row r="359" spans="1:15" ht="16" x14ac:dyDescent="0.4">
      <c r="A359" s="83"/>
      <c r="B359" s="83"/>
      <c r="C359" s="83"/>
      <c r="D359" s="83"/>
      <c r="E359" s="83"/>
      <c r="F359" s="83"/>
      <c r="G359" s="83"/>
      <c r="H359" s="83"/>
      <c r="I359" s="83"/>
      <c r="J359" s="83"/>
      <c r="K359" s="83"/>
      <c r="L359" s="83"/>
      <c r="M359" s="83"/>
      <c r="N359" s="83"/>
      <c r="O359" s="83"/>
    </row>
    <row r="360" spans="1:15" ht="16" x14ac:dyDescent="0.4">
      <c r="A360" s="83"/>
      <c r="B360" s="83"/>
      <c r="C360" s="83"/>
      <c r="D360" s="83"/>
      <c r="E360" s="83"/>
      <c r="F360" s="83"/>
      <c r="G360" s="83"/>
      <c r="H360" s="83"/>
      <c r="I360" s="83"/>
      <c r="J360" s="83"/>
      <c r="K360" s="83"/>
      <c r="L360" s="83"/>
      <c r="M360" s="83"/>
      <c r="N360" s="83"/>
      <c r="O360" s="83"/>
    </row>
    <row r="361" spans="1:15" ht="16" x14ac:dyDescent="0.4">
      <c r="A361" s="83"/>
      <c r="B361" s="83"/>
      <c r="C361" s="83"/>
      <c r="D361" s="83"/>
      <c r="E361" s="83"/>
      <c r="F361" s="83"/>
      <c r="G361" s="83"/>
      <c r="H361" s="83"/>
      <c r="I361" s="83"/>
      <c r="J361" s="83"/>
      <c r="K361" s="83"/>
      <c r="L361" s="83"/>
      <c r="M361" s="83"/>
      <c r="N361" s="83"/>
      <c r="O361" s="83"/>
    </row>
    <row r="362" spans="1:15" ht="16" x14ac:dyDescent="0.4">
      <c r="A362" s="83"/>
      <c r="B362" s="83"/>
      <c r="C362" s="83"/>
      <c r="D362" s="83"/>
      <c r="E362" s="83"/>
      <c r="F362" s="83"/>
      <c r="G362" s="83"/>
      <c r="H362" s="83"/>
      <c r="I362" s="83"/>
      <c r="J362" s="83"/>
      <c r="K362" s="83"/>
      <c r="L362" s="83"/>
      <c r="M362" s="83"/>
      <c r="N362" s="83"/>
      <c r="O362" s="83"/>
    </row>
    <row r="363" spans="1:15" ht="16" x14ac:dyDescent="0.4">
      <c r="A363" s="83"/>
      <c r="B363" s="83"/>
      <c r="C363" s="83"/>
      <c r="D363" s="83"/>
      <c r="E363" s="83"/>
      <c r="F363" s="83"/>
      <c r="G363" s="83"/>
      <c r="H363" s="83"/>
      <c r="I363" s="83"/>
      <c r="J363" s="83"/>
      <c r="K363" s="83"/>
      <c r="L363" s="83"/>
      <c r="M363" s="83"/>
      <c r="N363" s="83"/>
      <c r="O363" s="83"/>
    </row>
    <row r="364" spans="1:15" ht="16" x14ac:dyDescent="0.4">
      <c r="A364" s="83"/>
      <c r="B364" s="83"/>
      <c r="C364" s="83"/>
      <c r="D364" s="83"/>
      <c r="E364" s="83"/>
      <c r="F364" s="83"/>
      <c r="G364" s="83"/>
      <c r="H364" s="83"/>
      <c r="I364" s="83"/>
      <c r="J364" s="83"/>
      <c r="K364" s="83"/>
      <c r="L364" s="83"/>
      <c r="M364" s="83"/>
      <c r="N364" s="83"/>
      <c r="O364" s="83"/>
    </row>
    <row r="365" spans="1:15" ht="16" x14ac:dyDescent="0.4">
      <c r="A365" s="83"/>
      <c r="B365" s="83"/>
      <c r="C365" s="83"/>
      <c r="D365" s="83"/>
      <c r="E365" s="83"/>
      <c r="F365" s="83"/>
      <c r="G365" s="83"/>
      <c r="H365" s="83"/>
      <c r="I365" s="83"/>
      <c r="J365" s="83"/>
      <c r="K365" s="83"/>
      <c r="L365" s="83"/>
      <c r="M365" s="83"/>
      <c r="N365" s="83"/>
      <c r="O365" s="83"/>
    </row>
    <row r="366" spans="1:15" ht="16" x14ac:dyDescent="0.4">
      <c r="A366" s="83"/>
      <c r="B366" s="83"/>
      <c r="C366" s="83"/>
      <c r="D366" s="83"/>
      <c r="E366" s="83"/>
      <c r="F366" s="83"/>
      <c r="G366" s="83"/>
      <c r="H366" s="83"/>
      <c r="I366" s="83"/>
      <c r="J366" s="83"/>
      <c r="K366" s="83"/>
      <c r="L366" s="83"/>
      <c r="M366" s="83"/>
      <c r="N366" s="83"/>
      <c r="O366" s="83"/>
    </row>
    <row r="367" spans="1:15" ht="16" x14ac:dyDescent="0.4">
      <c r="A367" s="83"/>
      <c r="B367" s="83"/>
      <c r="C367" s="83"/>
      <c r="D367" s="83"/>
      <c r="E367" s="83"/>
      <c r="F367" s="83"/>
      <c r="G367" s="83"/>
      <c r="H367" s="83"/>
      <c r="I367" s="83"/>
      <c r="J367" s="83"/>
      <c r="K367" s="83"/>
      <c r="L367" s="83"/>
      <c r="M367" s="83"/>
      <c r="N367" s="83"/>
      <c r="O367" s="83"/>
    </row>
    <row r="368" spans="1:15" ht="16" x14ac:dyDescent="0.4">
      <c r="A368" s="83"/>
      <c r="B368" s="83"/>
      <c r="C368" s="83"/>
      <c r="D368" s="83"/>
      <c r="E368" s="83"/>
      <c r="F368" s="83"/>
      <c r="G368" s="83"/>
      <c r="H368" s="83"/>
      <c r="I368" s="83"/>
      <c r="J368" s="83"/>
      <c r="K368" s="83"/>
      <c r="L368" s="83"/>
      <c r="M368" s="83"/>
      <c r="N368" s="83"/>
      <c r="O368" s="83"/>
    </row>
    <row r="369" spans="1:15" ht="16" x14ac:dyDescent="0.4">
      <c r="A369" s="83"/>
      <c r="B369" s="83"/>
      <c r="C369" s="83"/>
      <c r="D369" s="83"/>
      <c r="E369" s="83"/>
      <c r="F369" s="83"/>
      <c r="G369" s="83"/>
      <c r="H369" s="83"/>
      <c r="I369" s="83"/>
      <c r="J369" s="83"/>
      <c r="K369" s="83"/>
      <c r="L369" s="83"/>
      <c r="M369" s="83"/>
      <c r="N369" s="83"/>
      <c r="O369" s="83"/>
    </row>
    <row r="370" spans="1:15" ht="16" x14ac:dyDescent="0.4">
      <c r="A370" s="83"/>
      <c r="B370" s="83"/>
      <c r="C370" s="83"/>
      <c r="D370" s="83"/>
      <c r="E370" s="83"/>
      <c r="F370" s="83"/>
      <c r="G370" s="83"/>
      <c r="H370" s="83"/>
      <c r="I370" s="83"/>
      <c r="J370" s="83"/>
      <c r="K370" s="83"/>
      <c r="L370" s="83"/>
      <c r="M370" s="83"/>
      <c r="N370" s="83"/>
      <c r="O370" s="83"/>
    </row>
    <row r="371" spans="1:15" ht="16" x14ac:dyDescent="0.4">
      <c r="A371" s="83"/>
      <c r="B371" s="83"/>
      <c r="C371" s="83"/>
      <c r="D371" s="83"/>
      <c r="E371" s="83"/>
      <c r="F371" s="83"/>
      <c r="G371" s="83"/>
      <c r="H371" s="83"/>
      <c r="I371" s="83"/>
      <c r="J371" s="83"/>
      <c r="K371" s="83"/>
      <c r="L371" s="83"/>
      <c r="M371" s="83"/>
      <c r="N371" s="83"/>
      <c r="O371" s="83"/>
    </row>
    <row r="372" spans="1:15" ht="16" x14ac:dyDescent="0.4">
      <c r="A372" s="83"/>
      <c r="B372" s="83"/>
      <c r="C372" s="83"/>
      <c r="D372" s="83"/>
      <c r="E372" s="83"/>
      <c r="F372" s="83"/>
      <c r="G372" s="83"/>
      <c r="H372" s="83"/>
      <c r="I372" s="83"/>
      <c r="J372" s="83"/>
      <c r="K372" s="83"/>
      <c r="L372" s="83"/>
      <c r="M372" s="83"/>
      <c r="N372" s="83"/>
      <c r="O372" s="83"/>
    </row>
    <row r="373" spans="1:15" ht="16" x14ac:dyDescent="0.4">
      <c r="A373" s="83"/>
      <c r="B373" s="83"/>
      <c r="C373" s="83"/>
      <c r="D373" s="83"/>
      <c r="E373" s="83"/>
      <c r="F373" s="83"/>
      <c r="G373" s="83"/>
      <c r="H373" s="83"/>
      <c r="I373" s="83"/>
      <c r="J373" s="83"/>
      <c r="K373" s="83"/>
      <c r="L373" s="83"/>
      <c r="M373" s="83"/>
      <c r="N373" s="83"/>
      <c r="O373" s="83"/>
    </row>
    <row r="374" spans="1:15" ht="16" x14ac:dyDescent="0.4">
      <c r="A374" s="83"/>
      <c r="B374" s="83"/>
      <c r="C374" s="83"/>
      <c r="D374" s="83"/>
      <c r="E374" s="83"/>
      <c r="F374" s="83"/>
      <c r="G374" s="83"/>
      <c r="H374" s="83"/>
      <c r="I374" s="83"/>
      <c r="J374" s="83"/>
      <c r="K374" s="83"/>
      <c r="L374" s="83"/>
      <c r="M374" s="83"/>
      <c r="N374" s="83"/>
      <c r="O374" s="83"/>
    </row>
    <row r="375" spans="1:15" ht="16" x14ac:dyDescent="0.4">
      <c r="A375" s="83"/>
      <c r="B375" s="83"/>
      <c r="C375" s="83"/>
      <c r="D375" s="83"/>
      <c r="E375" s="83"/>
      <c r="F375" s="83"/>
      <c r="G375" s="83"/>
      <c r="H375" s="83"/>
      <c r="I375" s="83"/>
      <c r="J375" s="83"/>
      <c r="K375" s="83"/>
      <c r="L375" s="83"/>
      <c r="M375" s="83"/>
      <c r="N375" s="83"/>
      <c r="O375" s="83"/>
    </row>
    <row r="376" spans="1:15" ht="16" x14ac:dyDescent="0.4">
      <c r="A376" s="83"/>
      <c r="B376" s="83"/>
      <c r="C376" s="83"/>
      <c r="D376" s="83"/>
      <c r="E376" s="83"/>
      <c r="F376" s="83"/>
      <c r="G376" s="83"/>
      <c r="H376" s="83"/>
      <c r="I376" s="83"/>
      <c r="J376" s="83"/>
      <c r="K376" s="83"/>
      <c r="L376" s="83"/>
      <c r="M376" s="83"/>
      <c r="N376" s="83"/>
      <c r="O376" s="83"/>
    </row>
    <row r="377" spans="1:15" ht="16" x14ac:dyDescent="0.4">
      <c r="A377" s="83"/>
      <c r="B377" s="83"/>
      <c r="C377" s="83"/>
      <c r="D377" s="83"/>
      <c r="E377" s="83"/>
      <c r="F377" s="83"/>
      <c r="G377" s="83"/>
      <c r="H377" s="83"/>
      <c r="I377" s="83"/>
      <c r="J377" s="83"/>
      <c r="K377" s="83"/>
      <c r="L377" s="83"/>
      <c r="M377" s="83"/>
      <c r="N377" s="83"/>
      <c r="O377" s="83"/>
    </row>
    <row r="378" spans="1:15" ht="16" x14ac:dyDescent="0.4">
      <c r="A378" s="83"/>
      <c r="B378" s="83"/>
      <c r="C378" s="83"/>
      <c r="D378" s="83"/>
      <c r="E378" s="83"/>
      <c r="F378" s="83"/>
      <c r="G378" s="83"/>
      <c r="H378" s="83"/>
      <c r="I378" s="83"/>
      <c r="J378" s="83"/>
      <c r="K378" s="83"/>
      <c r="L378" s="83"/>
      <c r="M378" s="83"/>
      <c r="N378" s="83"/>
      <c r="O378" s="83"/>
    </row>
    <row r="379" spans="1:15" ht="16" x14ac:dyDescent="0.4">
      <c r="A379" s="83"/>
      <c r="B379" s="83"/>
      <c r="C379" s="83"/>
      <c r="D379" s="83"/>
      <c r="E379" s="83"/>
      <c r="F379" s="83"/>
      <c r="G379" s="83"/>
      <c r="H379" s="83"/>
      <c r="I379" s="83"/>
      <c r="J379" s="83"/>
      <c r="K379" s="83"/>
      <c r="L379" s="83"/>
      <c r="M379" s="83"/>
      <c r="N379" s="83"/>
      <c r="O379" s="83"/>
    </row>
    <row r="380" spans="1:15" ht="16" x14ac:dyDescent="0.4">
      <c r="A380" s="83"/>
      <c r="B380" s="83"/>
      <c r="C380" s="83"/>
      <c r="D380" s="83"/>
      <c r="E380" s="83"/>
      <c r="F380" s="83"/>
      <c r="G380" s="83"/>
      <c r="H380" s="83"/>
      <c r="I380" s="83"/>
      <c r="J380" s="83"/>
      <c r="K380" s="83"/>
      <c r="L380" s="83"/>
      <c r="M380" s="83"/>
      <c r="N380" s="83"/>
      <c r="O380" s="83"/>
    </row>
    <row r="381" spans="1:15" ht="16" x14ac:dyDescent="0.4">
      <c r="A381" s="83"/>
      <c r="B381" s="83"/>
      <c r="C381" s="83"/>
      <c r="D381" s="83"/>
      <c r="E381" s="83"/>
      <c r="F381" s="83"/>
      <c r="G381" s="83"/>
      <c r="H381" s="83"/>
      <c r="I381" s="83"/>
      <c r="J381" s="83"/>
      <c r="K381" s="83"/>
      <c r="L381" s="83"/>
      <c r="M381" s="83"/>
      <c r="N381" s="83"/>
      <c r="O381" s="83"/>
    </row>
    <row r="382" spans="1:15" ht="16" x14ac:dyDescent="0.4">
      <c r="A382" s="83"/>
      <c r="B382" s="83"/>
      <c r="C382" s="83"/>
      <c r="D382" s="83"/>
      <c r="E382" s="83"/>
      <c r="F382" s="83"/>
      <c r="G382" s="83"/>
      <c r="H382" s="83"/>
      <c r="I382" s="83"/>
      <c r="J382" s="83"/>
      <c r="K382" s="83"/>
      <c r="L382" s="83"/>
      <c r="M382" s="83"/>
      <c r="N382" s="83"/>
      <c r="O382" s="83"/>
    </row>
    <row r="383" spans="1:15" ht="16" x14ac:dyDescent="0.4">
      <c r="A383" s="83"/>
      <c r="B383" s="83"/>
      <c r="C383" s="83"/>
      <c r="D383" s="83"/>
      <c r="E383" s="83"/>
      <c r="F383" s="83"/>
      <c r="G383" s="83"/>
      <c r="H383" s="83"/>
      <c r="I383" s="83"/>
      <c r="J383" s="83"/>
      <c r="K383" s="83"/>
      <c r="L383" s="83"/>
      <c r="M383" s="83"/>
      <c r="N383" s="83"/>
      <c r="O383" s="83"/>
    </row>
    <row r="384" spans="1:15" ht="16" x14ac:dyDescent="0.4">
      <c r="A384" s="83"/>
      <c r="B384" s="83"/>
      <c r="C384" s="83"/>
      <c r="D384" s="83"/>
      <c r="E384" s="83"/>
      <c r="F384" s="83"/>
      <c r="G384" s="83"/>
      <c r="H384" s="83"/>
      <c r="I384" s="83"/>
      <c r="J384" s="83"/>
      <c r="K384" s="83"/>
      <c r="L384" s="83"/>
      <c r="M384" s="83"/>
      <c r="N384" s="83"/>
      <c r="O384" s="83"/>
    </row>
    <row r="385" spans="1:15" ht="16" x14ac:dyDescent="0.4">
      <c r="A385" s="83"/>
      <c r="B385" s="83"/>
      <c r="C385" s="83"/>
      <c r="D385" s="83"/>
      <c r="E385" s="83"/>
      <c r="F385" s="83"/>
      <c r="G385" s="83"/>
      <c r="H385" s="83"/>
      <c r="I385" s="83"/>
      <c r="J385" s="83"/>
      <c r="K385" s="83"/>
      <c r="L385" s="83"/>
      <c r="M385" s="83"/>
      <c r="N385" s="83"/>
      <c r="O385" s="83"/>
    </row>
    <row r="386" spans="1:15" ht="16" x14ac:dyDescent="0.4">
      <c r="A386" s="83"/>
      <c r="B386" s="83"/>
      <c r="C386" s="83"/>
      <c r="D386" s="83"/>
      <c r="E386" s="83"/>
      <c r="F386" s="83"/>
      <c r="G386" s="83"/>
      <c r="H386" s="83"/>
      <c r="I386" s="83"/>
      <c r="J386" s="83"/>
      <c r="K386" s="83"/>
      <c r="L386" s="83"/>
      <c r="M386" s="83"/>
      <c r="N386" s="83"/>
      <c r="O386" s="83"/>
    </row>
    <row r="387" spans="1:15" ht="16" x14ac:dyDescent="0.4">
      <c r="A387" s="83"/>
      <c r="B387" s="83"/>
      <c r="C387" s="83"/>
      <c r="D387" s="83"/>
      <c r="E387" s="83"/>
      <c r="F387" s="83"/>
      <c r="G387" s="83"/>
      <c r="H387" s="83"/>
      <c r="I387" s="83"/>
      <c r="J387" s="83"/>
      <c r="K387" s="83"/>
      <c r="L387" s="83"/>
      <c r="M387" s="83"/>
      <c r="N387" s="83"/>
      <c r="O387" s="83"/>
    </row>
    <row r="388" spans="1:15" ht="16" x14ac:dyDescent="0.4">
      <c r="A388" s="83"/>
      <c r="B388" s="83"/>
      <c r="C388" s="83"/>
      <c r="D388" s="83"/>
      <c r="E388" s="83"/>
      <c r="F388" s="83"/>
      <c r="G388" s="83"/>
      <c r="H388" s="83"/>
      <c r="I388" s="83"/>
      <c r="J388" s="83"/>
      <c r="K388" s="83"/>
      <c r="L388" s="83"/>
      <c r="M388" s="83"/>
      <c r="N388" s="83"/>
      <c r="O388" s="83"/>
    </row>
    <row r="389" spans="1:15" ht="16" x14ac:dyDescent="0.4">
      <c r="A389" s="83"/>
      <c r="B389" s="83"/>
      <c r="C389" s="83"/>
      <c r="D389" s="83"/>
      <c r="E389" s="83"/>
      <c r="F389" s="83"/>
      <c r="G389" s="83"/>
      <c r="H389" s="83"/>
      <c r="I389" s="83"/>
      <c r="J389" s="83"/>
      <c r="K389" s="83"/>
      <c r="L389" s="83"/>
      <c r="M389" s="83"/>
      <c r="N389" s="83"/>
      <c r="O389" s="83"/>
    </row>
    <row r="390" spans="1:15" ht="16" x14ac:dyDescent="0.4">
      <c r="A390" s="83"/>
      <c r="B390" s="83"/>
      <c r="C390" s="83"/>
      <c r="D390" s="83"/>
      <c r="E390" s="83"/>
      <c r="F390" s="83"/>
      <c r="G390" s="83"/>
      <c r="H390" s="83"/>
      <c r="I390" s="83"/>
      <c r="J390" s="83"/>
      <c r="K390" s="83"/>
      <c r="L390" s="83"/>
      <c r="M390" s="83"/>
      <c r="N390" s="83"/>
      <c r="O390" s="83"/>
    </row>
    <row r="391" spans="1:15" ht="16" x14ac:dyDescent="0.4">
      <c r="A391" s="83"/>
      <c r="B391" s="83"/>
      <c r="C391" s="83"/>
      <c r="D391" s="83"/>
      <c r="E391" s="83"/>
      <c r="F391" s="83"/>
      <c r="G391" s="83"/>
      <c r="H391" s="83"/>
      <c r="I391" s="83"/>
      <c r="J391" s="83"/>
      <c r="K391" s="83"/>
      <c r="L391" s="83"/>
      <c r="M391" s="83"/>
      <c r="N391" s="83"/>
      <c r="O391" s="83"/>
    </row>
    <row r="392" spans="1:15" ht="16" x14ac:dyDescent="0.4">
      <c r="A392" s="83"/>
      <c r="B392" s="83"/>
      <c r="C392" s="83"/>
      <c r="D392" s="83"/>
      <c r="E392" s="83"/>
      <c r="F392" s="83"/>
      <c r="G392" s="83"/>
      <c r="H392" s="83"/>
      <c r="I392" s="83"/>
      <c r="J392" s="83"/>
      <c r="K392" s="83"/>
      <c r="L392" s="83"/>
      <c r="M392" s="83"/>
      <c r="N392" s="83"/>
      <c r="O392" s="83"/>
    </row>
    <row r="393" spans="1:15" ht="16" x14ac:dyDescent="0.4">
      <c r="A393" s="83"/>
      <c r="B393" s="83"/>
      <c r="C393" s="83"/>
      <c r="D393" s="83"/>
      <c r="E393" s="83"/>
      <c r="F393" s="83"/>
      <c r="G393" s="83"/>
      <c r="H393" s="83"/>
      <c r="I393" s="83"/>
      <c r="J393" s="83"/>
      <c r="K393" s="83"/>
      <c r="L393" s="83"/>
      <c r="M393" s="83"/>
      <c r="N393" s="83"/>
      <c r="O393" s="83"/>
    </row>
    <row r="394" spans="1:15" ht="16" x14ac:dyDescent="0.4">
      <c r="A394" s="83"/>
      <c r="B394" s="83"/>
      <c r="C394" s="83"/>
      <c r="D394" s="83"/>
      <c r="E394" s="83"/>
      <c r="F394" s="83"/>
      <c r="G394" s="83"/>
      <c r="H394" s="83"/>
      <c r="I394" s="83"/>
      <c r="J394" s="83"/>
      <c r="K394" s="83"/>
      <c r="L394" s="83"/>
      <c r="M394" s="83"/>
      <c r="N394" s="83"/>
      <c r="O394" s="83"/>
    </row>
    <row r="395" spans="1:15" ht="16" x14ac:dyDescent="0.4">
      <c r="A395" s="83"/>
      <c r="B395" s="83"/>
      <c r="C395" s="83"/>
      <c r="D395" s="83"/>
      <c r="E395" s="83"/>
      <c r="F395" s="83"/>
      <c r="G395" s="83"/>
      <c r="H395" s="83"/>
      <c r="I395" s="83"/>
      <c r="J395" s="83"/>
      <c r="K395" s="83"/>
      <c r="L395" s="83"/>
      <c r="M395" s="83"/>
      <c r="N395" s="83"/>
      <c r="O395" s="83"/>
    </row>
    <row r="396" spans="1:15" ht="16" x14ac:dyDescent="0.4">
      <c r="A396" s="83"/>
      <c r="B396" s="83"/>
      <c r="C396" s="83"/>
      <c r="D396" s="83"/>
      <c r="E396" s="83"/>
      <c r="F396" s="83"/>
      <c r="G396" s="83"/>
      <c r="H396" s="83"/>
      <c r="I396" s="83"/>
      <c r="J396" s="83"/>
      <c r="K396" s="83"/>
      <c r="L396" s="83"/>
      <c r="M396" s="83"/>
      <c r="N396" s="83"/>
      <c r="O396" s="83"/>
    </row>
    <row r="397" spans="1:15" ht="16" x14ac:dyDescent="0.4">
      <c r="A397" s="83"/>
      <c r="B397" s="83"/>
      <c r="C397" s="83"/>
      <c r="D397" s="83"/>
      <c r="E397" s="83"/>
      <c r="F397" s="83"/>
      <c r="G397" s="83"/>
      <c r="H397" s="83"/>
      <c r="I397" s="83"/>
      <c r="J397" s="83"/>
      <c r="K397" s="83"/>
      <c r="L397" s="83"/>
      <c r="M397" s="83"/>
      <c r="N397" s="83"/>
      <c r="O397" s="83"/>
    </row>
    <row r="398" spans="1:15" ht="16" x14ac:dyDescent="0.4">
      <c r="A398" s="83"/>
      <c r="B398" s="83"/>
      <c r="C398" s="83"/>
      <c r="D398" s="83"/>
      <c r="E398" s="83"/>
      <c r="F398" s="83"/>
      <c r="G398" s="83"/>
      <c r="H398" s="83"/>
      <c r="I398" s="83"/>
      <c r="J398" s="83"/>
      <c r="K398" s="83"/>
      <c r="L398" s="83"/>
      <c r="M398" s="83"/>
      <c r="N398" s="83"/>
      <c r="O398" s="83"/>
    </row>
    <row r="399" spans="1:15" ht="16" x14ac:dyDescent="0.4">
      <c r="A399" s="83"/>
      <c r="B399" s="83"/>
      <c r="C399" s="83"/>
      <c r="D399" s="83"/>
      <c r="E399" s="83"/>
      <c r="F399" s="83"/>
      <c r="G399" s="83"/>
      <c r="H399" s="83"/>
      <c r="I399" s="83"/>
      <c r="J399" s="83"/>
      <c r="K399" s="83"/>
      <c r="L399" s="83"/>
      <c r="M399" s="83"/>
      <c r="N399" s="83"/>
      <c r="O399" s="83"/>
    </row>
    <row r="400" spans="1:15" ht="16" x14ac:dyDescent="0.4">
      <c r="A400" s="83"/>
      <c r="B400" s="83"/>
      <c r="C400" s="83"/>
      <c r="D400" s="83"/>
      <c r="E400" s="83"/>
      <c r="F400" s="83"/>
      <c r="G400" s="83"/>
      <c r="H400" s="83"/>
      <c r="I400" s="83"/>
      <c r="J400" s="83"/>
      <c r="K400" s="83"/>
      <c r="L400" s="83"/>
      <c r="M400" s="83"/>
      <c r="N400" s="83"/>
      <c r="O400" s="83"/>
    </row>
    <row r="401" spans="1:15" ht="16" x14ac:dyDescent="0.4">
      <c r="A401" s="83"/>
      <c r="B401" s="83"/>
      <c r="C401" s="83"/>
      <c r="D401" s="83"/>
      <c r="E401" s="83"/>
      <c r="F401" s="83"/>
      <c r="G401" s="83"/>
      <c r="H401" s="83"/>
      <c r="I401" s="83"/>
      <c r="J401" s="83"/>
      <c r="K401" s="83"/>
      <c r="L401" s="83"/>
      <c r="M401" s="83"/>
      <c r="N401" s="83"/>
      <c r="O401" s="83"/>
    </row>
    <row r="402" spans="1:15" ht="16" x14ac:dyDescent="0.4">
      <c r="A402" s="83"/>
      <c r="B402" s="83"/>
      <c r="C402" s="83"/>
      <c r="D402" s="83"/>
      <c r="E402" s="83"/>
      <c r="F402" s="83"/>
      <c r="G402" s="83"/>
      <c r="H402" s="83"/>
      <c r="I402" s="83"/>
      <c r="J402" s="83"/>
      <c r="K402" s="83"/>
      <c r="L402" s="83"/>
      <c r="M402" s="83"/>
      <c r="N402" s="83"/>
      <c r="O402" s="83"/>
    </row>
    <row r="403" spans="1:15" ht="16" x14ac:dyDescent="0.4">
      <c r="A403" s="83"/>
      <c r="B403" s="83"/>
      <c r="C403" s="83"/>
      <c r="D403" s="83"/>
      <c r="E403" s="83"/>
      <c r="F403" s="83"/>
      <c r="G403" s="83"/>
      <c r="H403" s="83"/>
      <c r="I403" s="83"/>
      <c r="J403" s="83"/>
      <c r="K403" s="83"/>
      <c r="L403" s="83"/>
      <c r="M403" s="83"/>
      <c r="N403" s="83"/>
      <c r="O403" s="83"/>
    </row>
    <row r="404" spans="1:15" ht="16" x14ac:dyDescent="0.4">
      <c r="A404" s="83"/>
      <c r="B404" s="83"/>
      <c r="C404" s="83"/>
      <c r="D404" s="83"/>
      <c r="E404" s="83"/>
      <c r="F404" s="83"/>
      <c r="G404" s="83"/>
      <c r="H404" s="83"/>
      <c r="I404" s="83"/>
      <c r="J404" s="83"/>
      <c r="K404" s="83"/>
      <c r="L404" s="83"/>
      <c r="M404" s="83"/>
      <c r="N404" s="83"/>
      <c r="O404" s="83"/>
    </row>
    <row r="405" spans="1:15" ht="16" x14ac:dyDescent="0.4">
      <c r="A405" s="83"/>
      <c r="B405" s="83"/>
      <c r="C405" s="83"/>
      <c r="D405" s="83"/>
      <c r="E405" s="83"/>
      <c r="F405" s="83"/>
      <c r="G405" s="83"/>
      <c r="H405" s="83"/>
      <c r="I405" s="83"/>
      <c r="J405" s="83"/>
      <c r="K405" s="83"/>
      <c r="L405" s="83"/>
      <c r="M405" s="83"/>
      <c r="N405" s="83"/>
      <c r="O405" s="83"/>
    </row>
    <row r="406" spans="1:15" ht="16" x14ac:dyDescent="0.4">
      <c r="A406" s="83"/>
      <c r="B406" s="83"/>
      <c r="C406" s="83"/>
      <c r="D406" s="83"/>
      <c r="E406" s="83"/>
      <c r="F406" s="83"/>
      <c r="G406" s="83"/>
      <c r="H406" s="83"/>
      <c r="I406" s="83"/>
      <c r="J406" s="83"/>
      <c r="K406" s="83"/>
      <c r="L406" s="83"/>
      <c r="M406" s="83"/>
      <c r="N406" s="83"/>
      <c r="O406" s="83"/>
    </row>
    <row r="407" spans="1:15" ht="16" x14ac:dyDescent="0.4">
      <c r="A407" s="83"/>
      <c r="B407" s="83"/>
      <c r="C407" s="83"/>
      <c r="D407" s="83"/>
      <c r="E407" s="83"/>
      <c r="F407" s="83"/>
      <c r="G407" s="83"/>
      <c r="H407" s="83"/>
      <c r="I407" s="83"/>
      <c r="J407" s="83"/>
      <c r="K407" s="83"/>
      <c r="L407" s="83"/>
      <c r="M407" s="83"/>
      <c r="N407" s="83"/>
      <c r="O407" s="83"/>
    </row>
    <row r="408" spans="1:15" ht="16" x14ac:dyDescent="0.4">
      <c r="A408" s="83"/>
      <c r="B408" s="83"/>
      <c r="C408" s="83"/>
      <c r="D408" s="83"/>
      <c r="E408" s="83"/>
      <c r="F408" s="83"/>
      <c r="G408" s="83"/>
      <c r="H408" s="83"/>
      <c r="I408" s="83"/>
      <c r="J408" s="83"/>
      <c r="K408" s="83"/>
      <c r="L408" s="83"/>
      <c r="M408" s="83"/>
      <c r="N408" s="83"/>
      <c r="O408" s="83"/>
    </row>
    <row r="409" spans="1:15" ht="16" x14ac:dyDescent="0.4">
      <c r="A409" s="83"/>
      <c r="B409" s="83"/>
      <c r="C409" s="83"/>
      <c r="D409" s="83"/>
      <c r="E409" s="83"/>
      <c r="F409" s="83"/>
      <c r="G409" s="83"/>
      <c r="H409" s="83"/>
      <c r="I409" s="83"/>
      <c r="J409" s="83"/>
      <c r="K409" s="83"/>
      <c r="L409" s="83"/>
      <c r="M409" s="83"/>
      <c r="N409" s="83"/>
      <c r="O409" s="83"/>
    </row>
    <row r="410" spans="1:15" ht="16" x14ac:dyDescent="0.4">
      <c r="A410" s="83"/>
      <c r="B410" s="83"/>
      <c r="C410" s="83"/>
      <c r="D410" s="83"/>
      <c r="E410" s="83"/>
      <c r="F410" s="83"/>
      <c r="G410" s="83"/>
      <c r="H410" s="83"/>
      <c r="I410" s="83"/>
      <c r="J410" s="83"/>
      <c r="K410" s="83"/>
      <c r="L410" s="83"/>
      <c r="M410" s="83"/>
      <c r="N410" s="83"/>
      <c r="O410" s="83"/>
    </row>
    <row r="411" spans="1:15" ht="16" x14ac:dyDescent="0.4">
      <c r="A411" s="83"/>
      <c r="B411" s="83"/>
      <c r="C411" s="83"/>
      <c r="D411" s="83"/>
      <c r="E411" s="83"/>
      <c r="F411" s="83"/>
      <c r="G411" s="83"/>
      <c r="H411" s="83"/>
      <c r="I411" s="83"/>
      <c r="J411" s="83"/>
      <c r="K411" s="83"/>
      <c r="L411" s="83"/>
      <c r="M411" s="83"/>
      <c r="N411" s="83"/>
      <c r="O411" s="83"/>
    </row>
    <row r="412" spans="1:15" ht="16" x14ac:dyDescent="0.4">
      <c r="A412" s="83"/>
      <c r="B412" s="83"/>
      <c r="C412" s="83"/>
      <c r="D412" s="83"/>
      <c r="E412" s="83"/>
      <c r="F412" s="83"/>
      <c r="G412" s="83"/>
      <c r="H412" s="83"/>
      <c r="I412" s="83"/>
      <c r="J412" s="83"/>
      <c r="K412" s="83"/>
      <c r="L412" s="83"/>
      <c r="M412" s="83"/>
      <c r="N412" s="83"/>
      <c r="O412" s="83"/>
    </row>
    <row r="413" spans="1:15" ht="16" x14ac:dyDescent="0.4">
      <c r="A413" s="83"/>
      <c r="B413" s="83"/>
      <c r="C413" s="83"/>
      <c r="D413" s="83"/>
      <c r="E413" s="83"/>
      <c r="F413" s="83"/>
      <c r="G413" s="83"/>
      <c r="H413" s="83"/>
      <c r="I413" s="83"/>
      <c r="J413" s="83"/>
      <c r="K413" s="83"/>
      <c r="L413" s="83"/>
      <c r="M413" s="83"/>
      <c r="N413" s="83"/>
      <c r="O413" s="83"/>
    </row>
    <row r="414" spans="1:15" ht="16" x14ac:dyDescent="0.4">
      <c r="A414" s="83"/>
      <c r="B414" s="83"/>
      <c r="C414" s="83"/>
      <c r="D414" s="83"/>
      <c r="E414" s="83"/>
      <c r="F414" s="83"/>
      <c r="G414" s="83"/>
      <c r="H414" s="83"/>
      <c r="I414" s="83"/>
      <c r="J414" s="83"/>
      <c r="K414" s="83"/>
      <c r="L414" s="83"/>
      <c r="M414" s="83"/>
      <c r="N414" s="83"/>
      <c r="O414" s="83"/>
    </row>
    <row r="415" spans="1:15" ht="16" x14ac:dyDescent="0.4">
      <c r="A415" s="83"/>
      <c r="B415" s="83"/>
      <c r="C415" s="83"/>
      <c r="D415" s="83"/>
      <c r="E415" s="83"/>
      <c r="F415" s="83"/>
      <c r="G415" s="83"/>
      <c r="H415" s="83"/>
      <c r="I415" s="83"/>
      <c r="J415" s="83"/>
      <c r="K415" s="83"/>
      <c r="L415" s="83"/>
      <c r="M415" s="83"/>
      <c r="N415" s="83"/>
      <c r="O415" s="83"/>
    </row>
    <row r="416" spans="1:15" ht="16" x14ac:dyDescent="0.4">
      <c r="A416" s="83"/>
      <c r="B416" s="83"/>
      <c r="C416" s="83"/>
      <c r="D416" s="83"/>
      <c r="E416" s="83"/>
      <c r="F416" s="83"/>
      <c r="G416" s="83"/>
      <c r="H416" s="83"/>
      <c r="I416" s="83"/>
      <c r="J416" s="83"/>
      <c r="K416" s="83"/>
      <c r="L416" s="83"/>
      <c r="M416" s="83"/>
      <c r="N416" s="83"/>
      <c r="O416" s="83"/>
    </row>
    <row r="417" spans="1:15" ht="16" x14ac:dyDescent="0.4">
      <c r="A417" s="83"/>
      <c r="B417" s="83"/>
      <c r="C417" s="83"/>
      <c r="D417" s="83"/>
      <c r="E417" s="83"/>
      <c r="F417" s="83"/>
      <c r="G417" s="83"/>
      <c r="H417" s="83"/>
      <c r="I417" s="83"/>
      <c r="J417" s="83"/>
      <c r="K417" s="83"/>
      <c r="L417" s="83"/>
      <c r="M417" s="83"/>
      <c r="N417" s="83"/>
      <c r="O417" s="83"/>
    </row>
    <row r="418" spans="1:15" ht="16" x14ac:dyDescent="0.4">
      <c r="A418" s="83"/>
      <c r="B418" s="83"/>
      <c r="C418" s="83"/>
      <c r="D418" s="83"/>
      <c r="E418" s="83"/>
      <c r="F418" s="83"/>
      <c r="G418" s="83"/>
      <c r="H418" s="83"/>
      <c r="I418" s="83"/>
      <c r="J418" s="83"/>
      <c r="K418" s="83"/>
      <c r="L418" s="83"/>
      <c r="M418" s="83"/>
      <c r="N418" s="83"/>
      <c r="O418" s="83"/>
    </row>
    <row r="419" spans="1:15" ht="16" x14ac:dyDescent="0.4">
      <c r="A419" s="83"/>
      <c r="B419" s="83"/>
      <c r="C419" s="83"/>
      <c r="D419" s="83"/>
      <c r="E419" s="83"/>
      <c r="F419" s="83"/>
      <c r="G419" s="83"/>
      <c r="H419" s="83"/>
      <c r="I419" s="83"/>
      <c r="J419" s="83"/>
      <c r="K419" s="83"/>
      <c r="L419" s="83"/>
      <c r="M419" s="83"/>
      <c r="N419" s="83"/>
      <c r="O419" s="83"/>
    </row>
    <row r="420" spans="1:15" ht="16" x14ac:dyDescent="0.4">
      <c r="A420" s="83"/>
      <c r="B420" s="83"/>
      <c r="C420" s="83"/>
      <c r="D420" s="83"/>
      <c r="E420" s="83"/>
      <c r="F420" s="83"/>
      <c r="G420" s="83"/>
      <c r="H420" s="83"/>
      <c r="I420" s="83"/>
      <c r="J420" s="83"/>
      <c r="K420" s="83"/>
      <c r="L420" s="83"/>
      <c r="M420" s="83"/>
      <c r="N420" s="83"/>
      <c r="O420" s="83"/>
    </row>
    <row r="421" spans="1:15" ht="16" x14ac:dyDescent="0.4">
      <c r="A421" s="83"/>
      <c r="B421" s="83"/>
      <c r="C421" s="83"/>
      <c r="D421" s="83"/>
      <c r="E421" s="83"/>
      <c r="F421" s="83"/>
      <c r="G421" s="83"/>
      <c r="H421" s="83"/>
      <c r="I421" s="83"/>
      <c r="J421" s="83"/>
      <c r="K421" s="83"/>
      <c r="L421" s="83"/>
      <c r="M421" s="83"/>
      <c r="N421" s="83"/>
      <c r="O421" s="83"/>
    </row>
    <row r="422" spans="1:15" ht="16" x14ac:dyDescent="0.4">
      <c r="A422" s="83"/>
      <c r="B422" s="83"/>
      <c r="C422" s="83"/>
      <c r="D422" s="83"/>
      <c r="E422" s="83"/>
      <c r="F422" s="83"/>
      <c r="G422" s="83"/>
      <c r="H422" s="83"/>
      <c r="I422" s="83"/>
      <c r="J422" s="83"/>
      <c r="K422" s="83"/>
      <c r="L422" s="83"/>
      <c r="M422" s="83"/>
      <c r="N422" s="83"/>
      <c r="O422" s="83"/>
    </row>
    <row r="423" spans="1:15" ht="16" x14ac:dyDescent="0.4">
      <c r="A423" s="83"/>
      <c r="B423" s="83"/>
      <c r="C423" s="83"/>
      <c r="D423" s="83"/>
      <c r="E423" s="83"/>
      <c r="F423" s="83"/>
      <c r="G423" s="83"/>
      <c r="H423" s="83"/>
      <c r="I423" s="83"/>
      <c r="J423" s="83"/>
      <c r="K423" s="83"/>
      <c r="L423" s="83"/>
      <c r="M423" s="83"/>
      <c r="N423" s="83"/>
      <c r="O423" s="83"/>
    </row>
    <row r="424" spans="1:15" ht="16" x14ac:dyDescent="0.4">
      <c r="A424" s="83"/>
      <c r="B424" s="83"/>
      <c r="C424" s="83"/>
      <c r="D424" s="83"/>
      <c r="E424" s="83"/>
      <c r="F424" s="83"/>
      <c r="G424" s="83"/>
      <c r="H424" s="83"/>
      <c r="I424" s="83"/>
      <c r="J424" s="83"/>
      <c r="K424" s="83"/>
      <c r="L424" s="83"/>
      <c r="M424" s="83"/>
      <c r="N424" s="83"/>
      <c r="O424" s="83"/>
    </row>
    <row r="425" spans="1:15" ht="16" x14ac:dyDescent="0.4">
      <c r="A425" s="83"/>
      <c r="B425" s="83"/>
      <c r="C425" s="83"/>
      <c r="D425" s="83"/>
      <c r="E425" s="83"/>
      <c r="F425" s="83"/>
      <c r="G425" s="83"/>
      <c r="H425" s="83"/>
      <c r="I425" s="83"/>
      <c r="J425" s="83"/>
      <c r="K425" s="83"/>
      <c r="L425" s="83"/>
      <c r="M425" s="83"/>
      <c r="N425" s="83"/>
      <c r="O425" s="83"/>
    </row>
    <row r="426" spans="1:15" ht="16" x14ac:dyDescent="0.4">
      <c r="A426" s="83"/>
      <c r="B426" s="83"/>
      <c r="C426" s="83"/>
      <c r="D426" s="83"/>
      <c r="E426" s="83"/>
      <c r="F426" s="83"/>
      <c r="G426" s="83"/>
      <c r="H426" s="83"/>
      <c r="I426" s="83"/>
      <c r="J426" s="83"/>
      <c r="K426" s="83"/>
      <c r="L426" s="83"/>
      <c r="M426" s="83"/>
      <c r="N426" s="83"/>
      <c r="O426" s="83"/>
    </row>
    <row r="427" spans="1:15" ht="16" x14ac:dyDescent="0.4">
      <c r="A427" s="83"/>
      <c r="B427" s="83"/>
      <c r="C427" s="83"/>
      <c r="D427" s="83"/>
      <c r="E427" s="83"/>
      <c r="F427" s="83"/>
      <c r="G427" s="83"/>
      <c r="H427" s="83"/>
      <c r="I427" s="83"/>
      <c r="J427" s="83"/>
      <c r="K427" s="83"/>
      <c r="L427" s="83"/>
      <c r="M427" s="83"/>
      <c r="N427" s="83"/>
      <c r="O427" s="83"/>
    </row>
    <row r="428" spans="1:15" ht="16" x14ac:dyDescent="0.4">
      <c r="A428" s="83"/>
      <c r="B428" s="83"/>
      <c r="C428" s="83"/>
      <c r="D428" s="83"/>
      <c r="E428" s="83"/>
      <c r="F428" s="83"/>
      <c r="G428" s="83"/>
      <c r="H428" s="83"/>
      <c r="I428" s="83"/>
      <c r="J428" s="83"/>
      <c r="K428" s="83"/>
      <c r="L428" s="83"/>
      <c r="M428" s="83"/>
      <c r="N428" s="83"/>
      <c r="O428" s="83"/>
    </row>
    <row r="429" spans="1:15" ht="16" x14ac:dyDescent="0.4">
      <c r="A429" s="83"/>
      <c r="B429" s="83"/>
      <c r="C429" s="83"/>
      <c r="D429" s="83"/>
      <c r="E429" s="83"/>
      <c r="F429" s="83"/>
      <c r="G429" s="83"/>
      <c r="H429" s="83"/>
      <c r="I429" s="83"/>
      <c r="J429" s="83"/>
      <c r="K429" s="83"/>
      <c r="L429" s="83"/>
      <c r="M429" s="83"/>
      <c r="N429" s="83"/>
      <c r="O429" s="83"/>
    </row>
    <row r="430" spans="1:15" ht="16" x14ac:dyDescent="0.4">
      <c r="A430" s="83"/>
      <c r="B430" s="83"/>
      <c r="C430" s="83"/>
      <c r="D430" s="83"/>
      <c r="E430" s="83"/>
      <c r="F430" s="83"/>
      <c r="G430" s="83"/>
      <c r="H430" s="83"/>
      <c r="I430" s="83"/>
      <c r="J430" s="83"/>
      <c r="K430" s="83"/>
      <c r="L430" s="83"/>
      <c r="M430" s="83"/>
      <c r="N430" s="83"/>
      <c r="O430" s="83"/>
    </row>
    <row r="431" spans="1:15" ht="16" x14ac:dyDescent="0.4">
      <c r="A431" s="83"/>
      <c r="B431" s="83"/>
      <c r="C431" s="83"/>
      <c r="D431" s="83"/>
      <c r="E431" s="83"/>
      <c r="F431" s="83"/>
      <c r="G431" s="83"/>
      <c r="H431" s="83"/>
      <c r="I431" s="83"/>
      <c r="J431" s="83"/>
      <c r="K431" s="83"/>
      <c r="L431" s="83"/>
      <c r="M431" s="83"/>
      <c r="N431" s="83"/>
      <c r="O431" s="83"/>
    </row>
    <row r="432" spans="1:15" ht="16" x14ac:dyDescent="0.4">
      <c r="A432" s="83"/>
      <c r="B432" s="83"/>
      <c r="C432" s="83"/>
      <c r="D432" s="83"/>
      <c r="E432" s="83"/>
      <c r="F432" s="83"/>
      <c r="G432" s="83"/>
      <c r="H432" s="83"/>
      <c r="I432" s="83"/>
      <c r="J432" s="83"/>
      <c r="K432" s="83"/>
      <c r="L432" s="83"/>
      <c r="M432" s="83"/>
      <c r="N432" s="83"/>
      <c r="O432" s="83"/>
    </row>
    <row r="433" spans="1:15" ht="16" x14ac:dyDescent="0.4">
      <c r="A433" s="83"/>
      <c r="B433" s="83"/>
      <c r="C433" s="83"/>
      <c r="D433" s="83"/>
      <c r="E433" s="83"/>
      <c r="F433" s="83"/>
      <c r="G433" s="83"/>
      <c r="H433" s="83"/>
      <c r="I433" s="83"/>
      <c r="J433" s="83"/>
      <c r="K433" s="83"/>
      <c r="L433" s="83"/>
      <c r="M433" s="83"/>
      <c r="N433" s="83"/>
      <c r="O433" s="83"/>
    </row>
    <row r="434" spans="1:15" ht="16" x14ac:dyDescent="0.4">
      <c r="A434" s="83"/>
      <c r="B434" s="83"/>
      <c r="C434" s="83"/>
      <c r="D434" s="83"/>
      <c r="E434" s="83"/>
      <c r="F434" s="83"/>
      <c r="G434" s="83"/>
      <c r="H434" s="83"/>
      <c r="I434" s="83"/>
      <c r="J434" s="83"/>
      <c r="K434" s="83"/>
      <c r="L434" s="83"/>
      <c r="M434" s="83"/>
      <c r="N434" s="83"/>
      <c r="O434" s="83"/>
    </row>
    <row r="435" spans="1:15" ht="16" x14ac:dyDescent="0.4">
      <c r="A435" s="83"/>
      <c r="B435" s="83"/>
      <c r="C435" s="83"/>
      <c r="D435" s="83"/>
      <c r="E435" s="83"/>
      <c r="F435" s="83"/>
      <c r="G435" s="83"/>
      <c r="H435" s="83"/>
      <c r="I435" s="83"/>
      <c r="J435" s="83"/>
      <c r="K435" s="83"/>
      <c r="L435" s="83"/>
      <c r="M435" s="83"/>
      <c r="N435" s="83"/>
      <c r="O435" s="83"/>
    </row>
    <row r="436" spans="1:15" ht="16" x14ac:dyDescent="0.4">
      <c r="A436" s="83"/>
      <c r="B436" s="83"/>
      <c r="C436" s="83"/>
      <c r="D436" s="83"/>
      <c r="E436" s="83"/>
      <c r="F436" s="83"/>
      <c r="G436" s="83"/>
      <c r="H436" s="83"/>
      <c r="I436" s="83"/>
      <c r="J436" s="83"/>
      <c r="K436" s="83"/>
      <c r="L436" s="83"/>
      <c r="M436" s="83"/>
      <c r="N436" s="83"/>
      <c r="O436" s="83"/>
    </row>
    <row r="437" spans="1:15" ht="16" x14ac:dyDescent="0.4">
      <c r="A437" s="83"/>
      <c r="B437" s="83"/>
      <c r="C437" s="83"/>
      <c r="D437" s="83"/>
      <c r="E437" s="83"/>
      <c r="F437" s="83"/>
      <c r="G437" s="83"/>
      <c r="H437" s="83"/>
      <c r="I437" s="83"/>
      <c r="J437" s="83"/>
      <c r="K437" s="83"/>
      <c r="L437" s="83"/>
      <c r="M437" s="83"/>
      <c r="N437" s="83"/>
      <c r="O437" s="83"/>
    </row>
    <row r="438" spans="1:15" ht="16" x14ac:dyDescent="0.4">
      <c r="A438" s="83"/>
      <c r="B438" s="83"/>
      <c r="C438" s="83"/>
      <c r="D438" s="83"/>
      <c r="E438" s="83"/>
      <c r="F438" s="83"/>
      <c r="G438" s="83"/>
      <c r="H438" s="83"/>
      <c r="I438" s="83"/>
      <c r="J438" s="83"/>
      <c r="K438" s="83"/>
      <c r="L438" s="83"/>
      <c r="M438" s="83"/>
      <c r="N438" s="83"/>
      <c r="O438" s="83"/>
    </row>
    <row r="439" spans="1:15" ht="16" x14ac:dyDescent="0.4">
      <c r="A439" s="83"/>
      <c r="B439" s="83"/>
      <c r="C439" s="83"/>
      <c r="D439" s="83"/>
      <c r="E439" s="83"/>
      <c r="F439" s="83"/>
      <c r="G439" s="83"/>
      <c r="H439" s="83"/>
      <c r="I439" s="83"/>
      <c r="J439" s="83"/>
      <c r="K439" s="83"/>
      <c r="L439" s="83"/>
      <c r="M439" s="83"/>
      <c r="N439" s="83"/>
      <c r="O439" s="83"/>
    </row>
    <row r="440" spans="1:15" ht="16" x14ac:dyDescent="0.4">
      <c r="A440" s="83"/>
      <c r="B440" s="83"/>
      <c r="C440" s="83"/>
      <c r="D440" s="83"/>
      <c r="E440" s="83"/>
      <c r="F440" s="83"/>
      <c r="G440" s="83"/>
      <c r="H440" s="83"/>
      <c r="I440" s="83"/>
      <c r="J440" s="83"/>
      <c r="K440" s="83"/>
      <c r="L440" s="83"/>
      <c r="M440" s="83"/>
      <c r="N440" s="83"/>
      <c r="O440" s="83"/>
    </row>
    <row r="441" spans="1:15" ht="16" x14ac:dyDescent="0.4">
      <c r="A441" s="83"/>
      <c r="B441" s="83"/>
      <c r="C441" s="83"/>
      <c r="D441" s="83"/>
      <c r="E441" s="83"/>
      <c r="F441" s="83"/>
      <c r="G441" s="83"/>
      <c r="H441" s="83"/>
      <c r="I441" s="83"/>
      <c r="J441" s="83"/>
      <c r="K441" s="83"/>
      <c r="L441" s="83"/>
      <c r="M441" s="83"/>
      <c r="N441" s="83"/>
      <c r="O441" s="83"/>
    </row>
    <row r="442" spans="1:15" ht="16" x14ac:dyDescent="0.4">
      <c r="A442" s="83"/>
      <c r="B442" s="83"/>
      <c r="C442" s="83"/>
      <c r="D442" s="83"/>
      <c r="E442" s="83"/>
      <c r="F442" s="83"/>
      <c r="G442" s="83"/>
      <c r="H442" s="83"/>
      <c r="I442" s="83"/>
      <c r="J442" s="83"/>
      <c r="K442" s="83"/>
      <c r="L442" s="83"/>
      <c r="M442" s="83"/>
      <c r="N442" s="83"/>
      <c r="O442" s="83"/>
    </row>
    <row r="443" spans="1:15" ht="16" x14ac:dyDescent="0.4">
      <c r="A443" s="83"/>
      <c r="B443" s="83"/>
      <c r="C443" s="83"/>
      <c r="D443" s="83"/>
      <c r="E443" s="83"/>
      <c r="F443" s="83"/>
      <c r="G443" s="83"/>
      <c r="H443" s="83"/>
      <c r="I443" s="83"/>
      <c r="J443" s="83"/>
      <c r="K443" s="83"/>
      <c r="L443" s="83"/>
      <c r="M443" s="83"/>
      <c r="N443" s="83"/>
      <c r="O443" s="83"/>
    </row>
    <row r="444" spans="1:15" ht="16" x14ac:dyDescent="0.4">
      <c r="A444" s="83"/>
      <c r="B444" s="83"/>
      <c r="C444" s="83"/>
      <c r="D444" s="83"/>
      <c r="E444" s="83"/>
      <c r="F444" s="83"/>
      <c r="G444" s="83"/>
      <c r="H444" s="83"/>
      <c r="I444" s="83"/>
      <c r="J444" s="83"/>
      <c r="K444" s="83"/>
      <c r="L444" s="83"/>
      <c r="M444" s="83"/>
      <c r="N444" s="83"/>
      <c r="O444" s="83"/>
    </row>
    <row r="445" spans="1:15" ht="16" x14ac:dyDescent="0.4">
      <c r="A445" s="83"/>
      <c r="B445" s="83"/>
      <c r="C445" s="83"/>
      <c r="D445" s="83"/>
      <c r="E445" s="83"/>
      <c r="F445" s="83"/>
      <c r="G445" s="83"/>
      <c r="H445" s="83"/>
      <c r="I445" s="83"/>
      <c r="J445" s="83"/>
      <c r="K445" s="83"/>
      <c r="L445" s="83"/>
      <c r="M445" s="83"/>
      <c r="N445" s="83"/>
      <c r="O445" s="83"/>
    </row>
    <row r="446" spans="1:15" ht="16" x14ac:dyDescent="0.4">
      <c r="A446" s="83"/>
      <c r="B446" s="83"/>
      <c r="C446" s="83"/>
      <c r="D446" s="83"/>
      <c r="E446" s="83"/>
      <c r="F446" s="83"/>
      <c r="G446" s="83"/>
      <c r="H446" s="83"/>
      <c r="I446" s="83"/>
      <c r="J446" s="83"/>
      <c r="K446" s="83"/>
      <c r="L446" s="83"/>
      <c r="M446" s="83"/>
      <c r="N446" s="83"/>
      <c r="O446" s="83"/>
    </row>
    <row r="447" spans="1:15" ht="16" x14ac:dyDescent="0.4">
      <c r="A447" s="83"/>
      <c r="B447" s="83"/>
      <c r="C447" s="83"/>
      <c r="D447" s="83"/>
      <c r="E447" s="83"/>
      <c r="F447" s="83"/>
      <c r="G447" s="83"/>
      <c r="H447" s="83"/>
      <c r="I447" s="83"/>
      <c r="J447" s="83"/>
      <c r="K447" s="83"/>
      <c r="L447" s="83"/>
      <c r="M447" s="83"/>
      <c r="N447" s="83"/>
      <c r="O447" s="83"/>
    </row>
    <row r="448" spans="1:15" ht="16" x14ac:dyDescent="0.4">
      <c r="A448" s="83"/>
      <c r="B448" s="83"/>
      <c r="C448" s="83"/>
      <c r="D448" s="83"/>
      <c r="E448" s="83"/>
      <c r="F448" s="83"/>
      <c r="G448" s="83"/>
      <c r="H448" s="83"/>
      <c r="I448" s="83"/>
      <c r="J448" s="83"/>
      <c r="K448" s="83"/>
      <c r="L448" s="83"/>
      <c r="M448" s="83"/>
      <c r="N448" s="83"/>
      <c r="O448" s="83"/>
    </row>
    <row r="449" spans="1:15" ht="16" x14ac:dyDescent="0.4">
      <c r="A449" s="83"/>
      <c r="B449" s="83"/>
      <c r="C449" s="83"/>
      <c r="D449" s="83"/>
      <c r="E449" s="83"/>
      <c r="F449" s="83"/>
      <c r="G449" s="83"/>
      <c r="H449" s="83"/>
      <c r="I449" s="83"/>
      <c r="J449" s="83"/>
      <c r="K449" s="83"/>
      <c r="L449" s="83"/>
      <c r="M449" s="83"/>
      <c r="N449" s="83"/>
      <c r="O449" s="83"/>
    </row>
    <row r="450" spans="1:15" ht="16" x14ac:dyDescent="0.4">
      <c r="A450" s="83"/>
      <c r="B450" s="83"/>
      <c r="C450" s="83"/>
      <c r="D450" s="83"/>
      <c r="E450" s="83"/>
      <c r="F450" s="83"/>
      <c r="G450" s="83"/>
      <c r="H450" s="83"/>
      <c r="I450" s="83"/>
      <c r="J450" s="83"/>
      <c r="K450" s="83"/>
      <c r="L450" s="83"/>
      <c r="M450" s="83"/>
      <c r="N450" s="83"/>
      <c r="O450" s="83"/>
    </row>
    <row r="451" spans="1:15" ht="16" x14ac:dyDescent="0.4">
      <c r="A451" s="83"/>
      <c r="B451" s="83"/>
      <c r="C451" s="83"/>
      <c r="D451" s="83"/>
      <c r="E451" s="83"/>
      <c r="F451" s="83"/>
      <c r="G451" s="83"/>
      <c r="H451" s="83"/>
      <c r="I451" s="83"/>
      <c r="J451" s="83"/>
      <c r="K451" s="83"/>
      <c r="L451" s="83"/>
      <c r="M451" s="83"/>
      <c r="N451" s="83"/>
      <c r="O451" s="83"/>
    </row>
    <row r="452" spans="1:15" ht="16" x14ac:dyDescent="0.4">
      <c r="A452" s="83"/>
      <c r="B452" s="83"/>
      <c r="C452" s="83"/>
      <c r="D452" s="83"/>
      <c r="E452" s="83"/>
      <c r="F452" s="83"/>
      <c r="G452" s="83"/>
      <c r="H452" s="83"/>
      <c r="I452" s="83"/>
      <c r="J452" s="83"/>
      <c r="K452" s="83"/>
      <c r="L452" s="83"/>
      <c r="M452" s="83"/>
      <c r="N452" s="83"/>
      <c r="O452" s="83"/>
    </row>
    <row r="453" spans="1:15" ht="16" x14ac:dyDescent="0.4">
      <c r="A453" s="83"/>
      <c r="B453" s="83"/>
      <c r="C453" s="83"/>
      <c r="D453" s="83"/>
      <c r="E453" s="83"/>
      <c r="F453" s="83"/>
      <c r="G453" s="83"/>
      <c r="H453" s="83"/>
      <c r="I453" s="83"/>
      <c r="J453" s="83"/>
      <c r="K453" s="83"/>
      <c r="L453" s="83"/>
      <c r="M453" s="83"/>
      <c r="N453" s="83"/>
      <c r="O453" s="83"/>
    </row>
    <row r="454" spans="1:15" ht="16" x14ac:dyDescent="0.4">
      <c r="A454" s="83"/>
      <c r="B454" s="83"/>
      <c r="C454" s="83"/>
      <c r="D454" s="83"/>
      <c r="E454" s="83"/>
      <c r="F454" s="83"/>
      <c r="G454" s="83"/>
      <c r="H454" s="83"/>
      <c r="I454" s="83"/>
      <c r="J454" s="83"/>
      <c r="K454" s="83"/>
      <c r="L454" s="83"/>
      <c r="M454" s="83"/>
      <c r="N454" s="83"/>
      <c r="O454" s="83"/>
    </row>
    <row r="455" spans="1:15" ht="16" x14ac:dyDescent="0.4">
      <c r="A455" s="83"/>
      <c r="B455" s="83"/>
      <c r="C455" s="83"/>
      <c r="D455" s="83"/>
      <c r="E455" s="83"/>
      <c r="F455" s="83"/>
      <c r="G455" s="83"/>
      <c r="H455" s="83"/>
      <c r="I455" s="83"/>
      <c r="J455" s="83"/>
      <c r="K455" s="83"/>
      <c r="L455" s="83"/>
      <c r="M455" s="83"/>
      <c r="N455" s="83"/>
      <c r="O455" s="83"/>
    </row>
    <row r="456" spans="1:15" ht="16" x14ac:dyDescent="0.4">
      <c r="A456" s="83"/>
      <c r="B456" s="83"/>
      <c r="C456" s="83"/>
      <c r="D456" s="83"/>
      <c r="E456" s="83"/>
      <c r="F456" s="83"/>
      <c r="G456" s="83"/>
      <c r="H456" s="83"/>
      <c r="I456" s="83"/>
      <c r="J456" s="83"/>
      <c r="K456" s="83"/>
      <c r="L456" s="83"/>
      <c r="M456" s="83"/>
      <c r="N456" s="83"/>
      <c r="O456" s="83"/>
    </row>
    <row r="457" spans="1:15" ht="16" x14ac:dyDescent="0.4">
      <c r="A457" s="83"/>
      <c r="B457" s="83"/>
      <c r="C457" s="83"/>
      <c r="D457" s="83"/>
      <c r="E457" s="83"/>
      <c r="F457" s="83"/>
      <c r="G457" s="83"/>
      <c r="H457" s="83"/>
      <c r="I457" s="83"/>
      <c r="J457" s="83"/>
      <c r="K457" s="83"/>
      <c r="L457" s="83"/>
      <c r="M457" s="83"/>
      <c r="N457" s="83"/>
      <c r="O457" s="83"/>
    </row>
    <row r="458" spans="1:15" ht="16" x14ac:dyDescent="0.4">
      <c r="A458" s="83"/>
      <c r="B458" s="83"/>
      <c r="C458" s="83"/>
      <c r="D458" s="83"/>
      <c r="E458" s="83"/>
      <c r="F458" s="83"/>
      <c r="G458" s="83"/>
      <c r="H458" s="83"/>
      <c r="I458" s="83"/>
      <c r="J458" s="83"/>
      <c r="K458" s="83"/>
      <c r="L458" s="83"/>
      <c r="M458" s="83"/>
      <c r="N458" s="83"/>
      <c r="O458" s="83"/>
    </row>
    <row r="459" spans="1:15" ht="16" x14ac:dyDescent="0.4">
      <c r="A459" s="83"/>
      <c r="B459" s="83"/>
      <c r="C459" s="83"/>
      <c r="D459" s="83"/>
      <c r="E459" s="83"/>
      <c r="F459" s="83"/>
      <c r="G459" s="83"/>
      <c r="H459" s="83"/>
      <c r="I459" s="83"/>
      <c r="J459" s="83"/>
      <c r="K459" s="83"/>
      <c r="L459" s="83"/>
      <c r="M459" s="83"/>
      <c r="N459" s="83"/>
      <c r="O459" s="83"/>
    </row>
    <row r="460" spans="1:15" ht="16" x14ac:dyDescent="0.4">
      <c r="A460" s="83"/>
      <c r="B460" s="83"/>
      <c r="C460" s="83"/>
      <c r="D460" s="83"/>
      <c r="E460" s="83"/>
      <c r="F460" s="83"/>
      <c r="G460" s="83"/>
      <c r="H460" s="83"/>
      <c r="I460" s="83"/>
      <c r="J460" s="83"/>
      <c r="K460" s="83"/>
      <c r="L460" s="83"/>
      <c r="M460" s="83"/>
      <c r="N460" s="83"/>
      <c r="O460" s="83"/>
    </row>
    <row r="461" spans="1:15" ht="16" x14ac:dyDescent="0.4">
      <c r="A461" s="83"/>
      <c r="B461" s="83"/>
      <c r="C461" s="83"/>
      <c r="D461" s="83"/>
      <c r="E461" s="83"/>
      <c r="F461" s="83"/>
      <c r="G461" s="83"/>
      <c r="H461" s="83"/>
      <c r="I461" s="83"/>
      <c r="J461" s="83"/>
      <c r="K461" s="83"/>
      <c r="L461" s="83"/>
      <c r="M461" s="83"/>
      <c r="N461" s="83"/>
      <c r="O461" s="83"/>
    </row>
    <row r="462" spans="1:15" ht="16" x14ac:dyDescent="0.4">
      <c r="A462" s="83"/>
      <c r="B462" s="83"/>
      <c r="C462" s="83"/>
      <c r="D462" s="83"/>
      <c r="E462" s="83"/>
      <c r="F462" s="83"/>
      <c r="G462" s="83"/>
      <c r="H462" s="83"/>
      <c r="I462" s="83"/>
      <c r="J462" s="83"/>
      <c r="K462" s="83"/>
      <c r="L462" s="83"/>
      <c r="M462" s="83"/>
      <c r="N462" s="83"/>
      <c r="O462" s="83"/>
    </row>
    <row r="463" spans="1:15" ht="16" x14ac:dyDescent="0.4">
      <c r="A463" s="83"/>
      <c r="B463" s="83"/>
      <c r="C463" s="83"/>
      <c r="D463" s="83"/>
      <c r="E463" s="83"/>
      <c r="F463" s="83"/>
      <c r="G463" s="83"/>
      <c r="H463" s="83"/>
      <c r="I463" s="83"/>
      <c r="J463" s="83"/>
      <c r="K463" s="83"/>
      <c r="L463" s="83"/>
      <c r="M463" s="83"/>
      <c r="N463" s="83"/>
      <c r="O463" s="83"/>
    </row>
    <row r="464" spans="1:15" ht="16" x14ac:dyDescent="0.4">
      <c r="A464" s="83"/>
      <c r="B464" s="83"/>
      <c r="C464" s="83"/>
      <c r="D464" s="83"/>
      <c r="E464" s="83"/>
      <c r="F464" s="83"/>
      <c r="G464" s="83"/>
      <c r="H464" s="83"/>
      <c r="I464" s="83"/>
      <c r="J464" s="83"/>
      <c r="K464" s="83"/>
      <c r="L464" s="83"/>
      <c r="M464" s="83"/>
      <c r="N464" s="83"/>
      <c r="O464" s="83"/>
    </row>
    <row r="465" spans="1:15" ht="16" x14ac:dyDescent="0.4">
      <c r="A465" s="83"/>
      <c r="B465" s="83"/>
      <c r="C465" s="83"/>
      <c r="D465" s="83"/>
      <c r="E465" s="83"/>
      <c r="F465" s="83"/>
      <c r="G465" s="83"/>
      <c r="H465" s="83"/>
      <c r="I465" s="83"/>
      <c r="J465" s="83"/>
      <c r="K465" s="83"/>
      <c r="L465" s="83"/>
      <c r="M465" s="83"/>
      <c r="N465" s="83"/>
      <c r="O465" s="83"/>
    </row>
    <row r="466" spans="1:15" ht="16" x14ac:dyDescent="0.4">
      <c r="A466" s="83"/>
      <c r="B466" s="83"/>
      <c r="C466" s="83"/>
      <c r="D466" s="83"/>
      <c r="E466" s="83"/>
      <c r="F466" s="83"/>
      <c r="G466" s="83"/>
      <c r="H466" s="83"/>
      <c r="I466" s="83"/>
      <c r="J466" s="83"/>
      <c r="K466" s="83"/>
      <c r="L466" s="83"/>
      <c r="M466" s="83"/>
      <c r="N466" s="83"/>
      <c r="O466" s="83"/>
    </row>
    <row r="467" spans="1:15" ht="16" x14ac:dyDescent="0.4">
      <c r="A467" s="83"/>
      <c r="B467" s="83"/>
      <c r="C467" s="83"/>
      <c r="D467" s="83"/>
      <c r="E467" s="83"/>
      <c r="F467" s="83"/>
      <c r="G467" s="83"/>
      <c r="H467" s="83"/>
      <c r="I467" s="83"/>
      <c r="J467" s="83"/>
      <c r="K467" s="83"/>
      <c r="L467" s="83"/>
      <c r="M467" s="83"/>
      <c r="N467" s="83"/>
      <c r="O467" s="83"/>
    </row>
    <row r="468" spans="1:15" ht="16" x14ac:dyDescent="0.4">
      <c r="A468" s="83"/>
      <c r="B468" s="83"/>
      <c r="C468" s="83"/>
      <c r="D468" s="83"/>
      <c r="E468" s="83"/>
      <c r="F468" s="83"/>
      <c r="G468" s="83"/>
      <c r="H468" s="83"/>
      <c r="I468" s="83"/>
      <c r="J468" s="83"/>
      <c r="K468" s="83"/>
      <c r="L468" s="83"/>
      <c r="M468" s="83"/>
      <c r="N468" s="83"/>
      <c r="O468" s="83"/>
    </row>
    <row r="469" spans="1:15" ht="16" x14ac:dyDescent="0.4">
      <c r="A469" s="83"/>
      <c r="B469" s="83"/>
      <c r="C469" s="83"/>
      <c r="D469" s="83"/>
      <c r="E469" s="83"/>
      <c r="F469" s="83"/>
      <c r="G469" s="83"/>
      <c r="H469" s="83"/>
      <c r="I469" s="83"/>
      <c r="J469" s="83"/>
      <c r="K469" s="83"/>
      <c r="L469" s="83"/>
      <c r="M469" s="83"/>
      <c r="N469" s="83"/>
      <c r="O469" s="83"/>
    </row>
    <row r="470" spans="1:15" ht="16" x14ac:dyDescent="0.4">
      <c r="A470" s="83"/>
      <c r="B470" s="83"/>
      <c r="C470" s="83"/>
      <c r="D470" s="83"/>
      <c r="E470" s="83"/>
      <c r="F470" s="83"/>
      <c r="G470" s="83"/>
      <c r="H470" s="83"/>
      <c r="I470" s="83"/>
      <c r="J470" s="83"/>
      <c r="K470" s="83"/>
      <c r="L470" s="83"/>
      <c r="M470" s="83"/>
      <c r="N470" s="83"/>
      <c r="O470" s="83"/>
    </row>
    <row r="471" spans="1:15" ht="16" x14ac:dyDescent="0.4">
      <c r="A471" s="83"/>
      <c r="B471" s="83"/>
      <c r="C471" s="83"/>
      <c r="D471" s="83"/>
      <c r="E471" s="83"/>
      <c r="F471" s="83"/>
      <c r="G471" s="83"/>
      <c r="H471" s="83"/>
      <c r="I471" s="83"/>
      <c r="J471" s="83"/>
      <c r="K471" s="83"/>
      <c r="L471" s="83"/>
      <c r="M471" s="83"/>
      <c r="N471" s="83"/>
      <c r="O471" s="83"/>
    </row>
    <row r="472" spans="1:15" ht="16" x14ac:dyDescent="0.4">
      <c r="A472" s="83"/>
      <c r="B472" s="83"/>
      <c r="C472" s="83"/>
      <c r="D472" s="83"/>
      <c r="E472" s="83"/>
      <c r="F472" s="83"/>
      <c r="G472" s="83"/>
      <c r="H472" s="83"/>
      <c r="I472" s="83"/>
      <c r="J472" s="83"/>
      <c r="K472" s="83"/>
      <c r="L472" s="83"/>
      <c r="M472" s="83"/>
      <c r="N472" s="83"/>
      <c r="O472" s="83"/>
    </row>
    <row r="473" spans="1:15" ht="16" x14ac:dyDescent="0.4">
      <c r="A473" s="83"/>
      <c r="B473" s="83"/>
      <c r="C473" s="83"/>
      <c r="D473" s="83"/>
      <c r="E473" s="83"/>
      <c r="F473" s="83"/>
      <c r="G473" s="83"/>
      <c r="H473" s="83"/>
      <c r="I473" s="83"/>
      <c r="J473" s="83"/>
      <c r="K473" s="83"/>
      <c r="L473" s="83"/>
      <c r="M473" s="83"/>
      <c r="N473" s="83"/>
      <c r="O473" s="83"/>
    </row>
    <row r="474" spans="1:15" ht="16" x14ac:dyDescent="0.4">
      <c r="A474" s="83"/>
      <c r="B474" s="83"/>
      <c r="C474" s="83"/>
      <c r="D474" s="83"/>
      <c r="E474" s="83"/>
      <c r="F474" s="83"/>
      <c r="G474" s="83"/>
      <c r="H474" s="83"/>
      <c r="I474" s="83"/>
      <c r="J474" s="83"/>
      <c r="K474" s="83"/>
      <c r="L474" s="83"/>
      <c r="M474" s="83"/>
      <c r="N474" s="83"/>
      <c r="O474" s="83"/>
    </row>
    <row r="475" spans="1:15" ht="16" x14ac:dyDescent="0.4">
      <c r="A475" s="83"/>
      <c r="B475" s="83"/>
      <c r="C475" s="83"/>
      <c r="D475" s="83"/>
      <c r="E475" s="83"/>
      <c r="F475" s="83"/>
      <c r="G475" s="83"/>
      <c r="H475" s="83"/>
      <c r="I475" s="83"/>
      <c r="J475" s="83"/>
      <c r="K475" s="83"/>
      <c r="L475" s="83"/>
      <c r="M475" s="83"/>
      <c r="N475" s="83"/>
      <c r="O475" s="83"/>
    </row>
    <row r="476" spans="1:15" ht="16" x14ac:dyDescent="0.4">
      <c r="A476" s="83"/>
      <c r="B476" s="83"/>
      <c r="C476" s="83"/>
      <c r="D476" s="83"/>
      <c r="E476" s="83"/>
      <c r="F476" s="83"/>
      <c r="G476" s="83"/>
      <c r="H476" s="83"/>
      <c r="I476" s="83"/>
      <c r="J476" s="83"/>
      <c r="K476" s="83"/>
      <c r="L476" s="83"/>
      <c r="M476" s="83"/>
      <c r="N476" s="83"/>
      <c r="O476" s="83"/>
    </row>
    <row r="477" spans="1:15" ht="16" x14ac:dyDescent="0.4">
      <c r="A477" s="83"/>
      <c r="B477" s="83"/>
      <c r="C477" s="83"/>
      <c r="D477" s="83"/>
      <c r="E477" s="83"/>
      <c r="F477" s="83"/>
      <c r="G477" s="83"/>
      <c r="H477" s="83"/>
      <c r="I477" s="83"/>
      <c r="J477" s="83"/>
      <c r="K477" s="83"/>
      <c r="L477" s="83"/>
      <c r="M477" s="83"/>
      <c r="N477" s="83"/>
      <c r="O477" s="83"/>
    </row>
    <row r="478" spans="1:15" ht="16" x14ac:dyDescent="0.4">
      <c r="A478" s="83"/>
      <c r="B478" s="83"/>
      <c r="C478" s="83"/>
      <c r="D478" s="83"/>
      <c r="E478" s="83"/>
      <c r="F478" s="83"/>
      <c r="G478" s="83"/>
      <c r="H478" s="83"/>
      <c r="I478" s="83"/>
      <c r="J478" s="83"/>
      <c r="K478" s="83"/>
      <c r="L478" s="83"/>
      <c r="M478" s="83"/>
      <c r="N478" s="83"/>
      <c r="O478" s="83"/>
    </row>
    <row r="479" spans="1:15" ht="16" x14ac:dyDescent="0.4">
      <c r="A479" s="83"/>
      <c r="B479" s="83"/>
      <c r="C479" s="83"/>
      <c r="D479" s="83"/>
      <c r="E479" s="83"/>
      <c r="F479" s="83"/>
      <c r="G479" s="83"/>
      <c r="H479" s="83"/>
      <c r="I479" s="83"/>
      <c r="J479" s="83"/>
      <c r="K479" s="83"/>
      <c r="L479" s="83"/>
      <c r="M479" s="83"/>
      <c r="N479" s="83"/>
      <c r="O479" s="83"/>
    </row>
    <row r="480" spans="1:15" ht="16" x14ac:dyDescent="0.4">
      <c r="A480" s="83"/>
      <c r="B480" s="83"/>
      <c r="C480" s="83"/>
      <c r="D480" s="83"/>
      <c r="E480" s="83"/>
      <c r="F480" s="83"/>
      <c r="G480" s="83"/>
      <c r="H480" s="83"/>
      <c r="I480" s="83"/>
      <c r="J480" s="83"/>
      <c r="K480" s="83"/>
      <c r="L480" s="83"/>
      <c r="M480" s="83"/>
      <c r="N480" s="83"/>
      <c r="O480" s="83"/>
    </row>
    <row r="481" spans="1:15" ht="16" x14ac:dyDescent="0.4">
      <c r="A481" s="83"/>
      <c r="B481" s="83"/>
      <c r="C481" s="83"/>
      <c r="D481" s="83"/>
      <c r="E481" s="83"/>
      <c r="F481" s="83"/>
      <c r="G481" s="83"/>
      <c r="H481" s="83"/>
      <c r="I481" s="83"/>
      <c r="J481" s="83"/>
      <c r="K481" s="83"/>
      <c r="L481" s="83"/>
      <c r="M481" s="83"/>
      <c r="N481" s="83"/>
      <c r="O481" s="83"/>
    </row>
    <row r="482" spans="1:15" ht="16" x14ac:dyDescent="0.4">
      <c r="A482" s="83"/>
      <c r="B482" s="83"/>
      <c r="C482" s="83"/>
      <c r="D482" s="83"/>
      <c r="E482" s="83"/>
      <c r="F482" s="83"/>
      <c r="G482" s="83"/>
      <c r="H482" s="83"/>
      <c r="I482" s="83"/>
      <c r="J482" s="83"/>
      <c r="K482" s="83"/>
      <c r="L482" s="83"/>
      <c r="M482" s="83"/>
      <c r="N482" s="83"/>
      <c r="O482" s="83"/>
    </row>
    <row r="483" spans="1:15" ht="16" x14ac:dyDescent="0.4">
      <c r="A483" s="83"/>
      <c r="B483" s="83"/>
      <c r="C483" s="83"/>
      <c r="D483" s="83"/>
      <c r="E483" s="83"/>
      <c r="F483" s="83"/>
      <c r="G483" s="83"/>
      <c r="H483" s="83"/>
      <c r="I483" s="83"/>
      <c r="J483" s="83"/>
      <c r="K483" s="83"/>
      <c r="L483" s="83"/>
      <c r="M483" s="83"/>
      <c r="N483" s="83"/>
      <c r="O483" s="83"/>
    </row>
    <row r="484" spans="1:15" ht="16" x14ac:dyDescent="0.4">
      <c r="A484" s="83"/>
      <c r="B484" s="83"/>
      <c r="C484" s="83"/>
      <c r="D484" s="83"/>
      <c r="E484" s="83"/>
      <c r="F484" s="83"/>
      <c r="G484" s="83"/>
      <c r="H484" s="83"/>
      <c r="I484" s="83"/>
      <c r="J484" s="83"/>
      <c r="K484" s="83"/>
      <c r="L484" s="83"/>
      <c r="M484" s="83"/>
      <c r="N484" s="83"/>
      <c r="O484" s="83"/>
    </row>
    <row r="485" spans="1:15" ht="16" x14ac:dyDescent="0.4">
      <c r="A485" s="83"/>
      <c r="B485" s="83"/>
      <c r="C485" s="83"/>
      <c r="D485" s="83"/>
      <c r="E485" s="83"/>
      <c r="F485" s="83"/>
      <c r="G485" s="83"/>
      <c r="H485" s="83"/>
      <c r="I485" s="83"/>
      <c r="J485" s="83"/>
      <c r="K485" s="83"/>
      <c r="L485" s="83"/>
      <c r="M485" s="83"/>
      <c r="N485" s="83"/>
      <c r="O485" s="83"/>
    </row>
    <row r="486" spans="1:15" ht="16" x14ac:dyDescent="0.4">
      <c r="A486" s="83"/>
      <c r="B486" s="83"/>
      <c r="C486" s="83"/>
      <c r="D486" s="83"/>
      <c r="E486" s="83"/>
      <c r="F486" s="83"/>
      <c r="G486" s="83"/>
      <c r="H486" s="83"/>
      <c r="I486" s="83"/>
      <c r="J486" s="83"/>
      <c r="K486" s="83"/>
      <c r="L486" s="83"/>
      <c r="M486" s="83"/>
      <c r="N486" s="83"/>
      <c r="O486" s="83"/>
    </row>
    <row r="487" spans="1:15" ht="16" x14ac:dyDescent="0.4">
      <c r="A487" s="83"/>
      <c r="B487" s="83"/>
      <c r="C487" s="83"/>
      <c r="D487" s="83"/>
      <c r="E487" s="83"/>
      <c r="F487" s="83"/>
      <c r="G487" s="83"/>
      <c r="H487" s="83"/>
      <c r="I487" s="83"/>
      <c r="J487" s="83"/>
      <c r="K487" s="83"/>
      <c r="L487" s="83"/>
      <c r="M487" s="83"/>
      <c r="N487" s="83"/>
      <c r="O487" s="83"/>
    </row>
    <row r="488" spans="1:15" ht="16" x14ac:dyDescent="0.4">
      <c r="A488" s="83"/>
      <c r="B488" s="83"/>
      <c r="C488" s="83"/>
      <c r="D488" s="83"/>
      <c r="E488" s="83"/>
      <c r="F488" s="83"/>
      <c r="G488" s="83"/>
      <c r="H488" s="83"/>
      <c r="I488" s="83"/>
      <c r="J488" s="83"/>
      <c r="K488" s="83"/>
      <c r="L488" s="83"/>
      <c r="M488" s="83"/>
      <c r="N488" s="83"/>
      <c r="O488" s="83"/>
    </row>
    <row r="489" spans="1:15" ht="16" x14ac:dyDescent="0.4">
      <c r="A489" s="83"/>
      <c r="B489" s="83"/>
      <c r="C489" s="83"/>
      <c r="D489" s="83"/>
      <c r="E489" s="83"/>
      <c r="F489" s="83"/>
      <c r="G489" s="83"/>
      <c r="H489" s="83"/>
      <c r="I489" s="83"/>
      <c r="J489" s="83"/>
      <c r="K489" s="83"/>
      <c r="L489" s="83"/>
      <c r="M489" s="83"/>
      <c r="N489" s="83"/>
      <c r="O489" s="83"/>
    </row>
    <row r="490" spans="1:15" ht="16" x14ac:dyDescent="0.4">
      <c r="A490" s="83"/>
      <c r="B490" s="83"/>
      <c r="C490" s="83"/>
      <c r="D490" s="83"/>
      <c r="E490" s="83"/>
      <c r="F490" s="83"/>
      <c r="G490" s="83"/>
      <c r="H490" s="83"/>
      <c r="I490" s="83"/>
      <c r="J490" s="83"/>
      <c r="K490" s="83"/>
      <c r="L490" s="83"/>
      <c r="M490" s="83"/>
      <c r="N490" s="83"/>
      <c r="O490" s="83"/>
    </row>
    <row r="491" spans="1:15" ht="16" x14ac:dyDescent="0.4">
      <c r="A491" s="83"/>
      <c r="B491" s="83"/>
      <c r="C491" s="83"/>
      <c r="D491" s="83"/>
      <c r="E491" s="83"/>
      <c r="F491" s="83"/>
      <c r="G491" s="83"/>
      <c r="H491" s="83"/>
      <c r="I491" s="83"/>
      <c r="J491" s="83"/>
      <c r="K491" s="83"/>
      <c r="L491" s="83"/>
      <c r="M491" s="83"/>
      <c r="N491" s="83"/>
      <c r="O491" s="83"/>
    </row>
    <row r="492" spans="1:15" ht="16" x14ac:dyDescent="0.4">
      <c r="A492" s="83"/>
      <c r="B492" s="83"/>
      <c r="C492" s="83"/>
      <c r="D492" s="83"/>
      <c r="E492" s="83"/>
      <c r="F492" s="83"/>
      <c r="G492" s="83"/>
      <c r="H492" s="83"/>
      <c r="I492" s="83"/>
      <c r="J492" s="83"/>
      <c r="K492" s="83"/>
      <c r="L492" s="83"/>
      <c r="M492" s="83"/>
      <c r="N492" s="83"/>
      <c r="O492" s="83"/>
    </row>
    <row r="493" spans="1:15" ht="16" x14ac:dyDescent="0.4">
      <c r="A493" s="83"/>
      <c r="B493" s="83"/>
      <c r="C493" s="83"/>
      <c r="D493" s="83"/>
      <c r="E493" s="83"/>
      <c r="F493" s="83"/>
      <c r="G493" s="83"/>
      <c r="H493" s="83"/>
      <c r="I493" s="83"/>
      <c r="J493" s="83"/>
      <c r="K493" s="83"/>
      <c r="L493" s="83"/>
      <c r="M493" s="83"/>
      <c r="N493" s="83"/>
      <c r="O493" s="83"/>
    </row>
    <row r="494" spans="1:15" ht="16" x14ac:dyDescent="0.4">
      <c r="A494" s="83"/>
      <c r="B494" s="83"/>
      <c r="C494" s="83"/>
      <c r="D494" s="83"/>
      <c r="E494" s="83"/>
      <c r="F494" s="83"/>
      <c r="G494" s="83"/>
      <c r="H494" s="83"/>
      <c r="I494" s="83"/>
      <c r="J494" s="83"/>
      <c r="K494" s="83"/>
      <c r="L494" s="83"/>
      <c r="M494" s="83"/>
      <c r="N494" s="83"/>
      <c r="O494" s="83"/>
    </row>
    <row r="495" spans="1:15" ht="16" x14ac:dyDescent="0.4">
      <c r="A495" s="83"/>
      <c r="B495" s="83"/>
      <c r="C495" s="83"/>
      <c r="D495" s="83"/>
      <c r="E495" s="83"/>
      <c r="F495" s="83"/>
      <c r="G495" s="83"/>
      <c r="H495" s="83"/>
      <c r="I495" s="83"/>
      <c r="J495" s="83"/>
      <c r="K495" s="83"/>
      <c r="L495" s="83"/>
      <c r="M495" s="83"/>
      <c r="N495" s="83"/>
      <c r="O495" s="83"/>
    </row>
    <row r="496" spans="1:15" ht="16" x14ac:dyDescent="0.4">
      <c r="A496" s="83"/>
      <c r="B496" s="83"/>
      <c r="C496" s="83"/>
      <c r="D496" s="83"/>
      <c r="E496" s="83"/>
      <c r="F496" s="83"/>
      <c r="G496" s="83"/>
      <c r="H496" s="83"/>
      <c r="I496" s="83"/>
      <c r="J496" s="83"/>
      <c r="K496" s="83"/>
      <c r="L496" s="83"/>
      <c r="M496" s="83"/>
      <c r="N496" s="83"/>
      <c r="O496" s="83"/>
    </row>
    <row r="497" spans="1:15" ht="16" x14ac:dyDescent="0.4">
      <c r="A497" s="83"/>
      <c r="B497" s="83"/>
      <c r="C497" s="83"/>
      <c r="D497" s="83"/>
      <c r="E497" s="83"/>
      <c r="F497" s="83"/>
      <c r="G497" s="83"/>
      <c r="H497" s="83"/>
      <c r="I497" s="83"/>
      <c r="J497" s="83"/>
      <c r="K497" s="83"/>
      <c r="L497" s="83"/>
      <c r="M497" s="83"/>
      <c r="N497" s="83"/>
      <c r="O497" s="83"/>
    </row>
    <row r="498" spans="1:15" ht="16" x14ac:dyDescent="0.4">
      <c r="A498" s="83"/>
      <c r="B498" s="83"/>
      <c r="C498" s="83"/>
      <c r="D498" s="83"/>
      <c r="E498" s="83"/>
      <c r="F498" s="83"/>
      <c r="G498" s="83"/>
      <c r="H498" s="83"/>
      <c r="I498" s="83"/>
      <c r="J498" s="83"/>
      <c r="K498" s="83"/>
      <c r="L498" s="83"/>
      <c r="M498" s="83"/>
      <c r="N498" s="83"/>
      <c r="O498" s="83"/>
    </row>
    <row r="499" spans="1:15" ht="16" x14ac:dyDescent="0.4">
      <c r="A499" s="83"/>
      <c r="B499" s="83"/>
      <c r="C499" s="83"/>
      <c r="D499" s="83"/>
      <c r="E499" s="83"/>
      <c r="F499" s="83"/>
      <c r="G499" s="83"/>
      <c r="H499" s="83"/>
      <c r="I499" s="83"/>
      <c r="J499" s="83"/>
      <c r="K499" s="83"/>
      <c r="L499" s="83"/>
      <c r="M499" s="83"/>
      <c r="N499" s="83"/>
      <c r="O499" s="83"/>
    </row>
    <row r="500" spans="1:15" ht="16" x14ac:dyDescent="0.4">
      <c r="A500" s="83"/>
      <c r="B500" s="83"/>
      <c r="C500" s="83"/>
      <c r="D500" s="83"/>
      <c r="E500" s="83"/>
      <c r="F500" s="83"/>
      <c r="G500" s="83"/>
      <c r="H500" s="83"/>
      <c r="I500" s="83"/>
      <c r="J500" s="83"/>
      <c r="K500" s="83"/>
      <c r="L500" s="83"/>
      <c r="M500" s="83"/>
      <c r="N500" s="83"/>
      <c r="O500" s="83"/>
    </row>
    <row r="501" spans="1:15" ht="16" x14ac:dyDescent="0.4">
      <c r="A501" s="83"/>
      <c r="B501" s="83"/>
      <c r="C501" s="83"/>
      <c r="D501" s="83"/>
      <c r="E501" s="83"/>
      <c r="F501" s="83"/>
      <c r="G501" s="83"/>
      <c r="H501" s="83"/>
      <c r="I501" s="83"/>
      <c r="J501" s="83"/>
      <c r="K501" s="83"/>
      <c r="L501" s="83"/>
      <c r="M501" s="83"/>
      <c r="N501" s="83"/>
      <c r="O501" s="83"/>
    </row>
    <row r="502" spans="1:15" ht="16" x14ac:dyDescent="0.4">
      <c r="A502" s="83"/>
      <c r="B502" s="83"/>
      <c r="C502" s="83"/>
      <c r="D502" s="83"/>
      <c r="E502" s="83"/>
      <c r="F502" s="83"/>
      <c r="G502" s="83"/>
      <c r="H502" s="83"/>
      <c r="I502" s="83"/>
      <c r="J502" s="83"/>
      <c r="K502" s="83"/>
      <c r="L502" s="83"/>
      <c r="M502" s="83"/>
      <c r="N502" s="83"/>
      <c r="O502" s="83"/>
    </row>
    <row r="503" spans="1:15" ht="16" x14ac:dyDescent="0.4">
      <c r="A503" s="83"/>
      <c r="B503" s="83"/>
      <c r="C503" s="83"/>
      <c r="D503" s="83"/>
      <c r="E503" s="83"/>
      <c r="F503" s="83"/>
      <c r="G503" s="83"/>
      <c r="H503" s="83"/>
      <c r="I503" s="83"/>
      <c r="J503" s="83"/>
      <c r="K503" s="83"/>
      <c r="L503" s="83"/>
      <c r="M503" s="83"/>
      <c r="N503" s="83"/>
      <c r="O503" s="83"/>
    </row>
    <row r="504" spans="1:15" ht="16" x14ac:dyDescent="0.4">
      <c r="A504" s="83"/>
      <c r="B504" s="83"/>
      <c r="C504" s="83"/>
      <c r="D504" s="83"/>
      <c r="E504" s="83"/>
      <c r="F504" s="83"/>
      <c r="G504" s="83"/>
      <c r="H504" s="83"/>
      <c r="I504" s="83"/>
      <c r="J504" s="83"/>
      <c r="K504" s="83"/>
      <c r="L504" s="83"/>
      <c r="M504" s="83"/>
      <c r="N504" s="83"/>
      <c r="O504" s="83"/>
    </row>
    <row r="505" spans="1:15" ht="16" x14ac:dyDescent="0.4">
      <c r="A505" s="83"/>
      <c r="B505" s="83"/>
      <c r="C505" s="83"/>
      <c r="D505" s="83"/>
      <c r="E505" s="83"/>
      <c r="F505" s="83"/>
      <c r="G505" s="83"/>
      <c r="H505" s="83"/>
      <c r="I505" s="83"/>
      <c r="J505" s="83"/>
      <c r="K505" s="83"/>
      <c r="L505" s="83"/>
      <c r="M505" s="83"/>
      <c r="N505" s="83"/>
      <c r="O505" s="83"/>
    </row>
    <row r="506" spans="1:15" ht="16" x14ac:dyDescent="0.4">
      <c r="A506" s="83"/>
      <c r="B506" s="83"/>
      <c r="C506" s="83"/>
      <c r="D506" s="83"/>
      <c r="E506" s="83"/>
      <c r="F506" s="83"/>
      <c r="G506" s="83"/>
      <c r="H506" s="83"/>
      <c r="I506" s="83"/>
      <c r="J506" s="83"/>
      <c r="K506" s="83"/>
      <c r="L506" s="83"/>
      <c r="M506" s="83"/>
      <c r="N506" s="83"/>
      <c r="O506" s="83"/>
    </row>
    <row r="507" spans="1:15" ht="16" x14ac:dyDescent="0.4">
      <c r="A507" s="83"/>
      <c r="B507" s="83"/>
      <c r="C507" s="83"/>
      <c r="D507" s="83"/>
      <c r="E507" s="83"/>
      <c r="F507" s="83"/>
      <c r="G507" s="83"/>
      <c r="H507" s="83"/>
      <c r="I507" s="83"/>
      <c r="J507" s="83"/>
      <c r="K507" s="83"/>
      <c r="L507" s="83"/>
      <c r="M507" s="83"/>
      <c r="N507" s="83"/>
      <c r="O507" s="83"/>
    </row>
    <row r="508" spans="1:15" ht="16" x14ac:dyDescent="0.4">
      <c r="A508" s="83"/>
      <c r="B508" s="83"/>
      <c r="C508" s="83"/>
      <c r="D508" s="83"/>
      <c r="E508" s="83"/>
      <c r="F508" s="83"/>
      <c r="G508" s="83"/>
      <c r="H508" s="83"/>
      <c r="I508" s="83"/>
      <c r="J508" s="83"/>
      <c r="K508" s="83"/>
      <c r="L508" s="83"/>
      <c r="M508" s="83"/>
      <c r="N508" s="83"/>
      <c r="O508" s="83"/>
    </row>
    <row r="509" spans="1:15" ht="16" x14ac:dyDescent="0.4">
      <c r="A509" s="83"/>
      <c r="B509" s="83"/>
      <c r="C509" s="83"/>
      <c r="D509" s="83"/>
      <c r="E509" s="83"/>
      <c r="F509" s="83"/>
      <c r="G509" s="83"/>
      <c r="H509" s="83"/>
      <c r="I509" s="83"/>
      <c r="J509" s="83"/>
      <c r="K509" s="83"/>
      <c r="L509" s="83"/>
      <c r="M509" s="83"/>
      <c r="N509" s="83"/>
      <c r="O509" s="83"/>
    </row>
    <row r="510" spans="1:15" ht="16" x14ac:dyDescent="0.4">
      <c r="A510" s="83"/>
      <c r="B510" s="83"/>
      <c r="C510" s="83"/>
      <c r="D510" s="83"/>
      <c r="E510" s="83"/>
      <c r="F510" s="83"/>
      <c r="G510" s="83"/>
      <c r="H510" s="83"/>
      <c r="I510" s="83"/>
      <c r="J510" s="83"/>
      <c r="K510" s="83"/>
      <c r="L510" s="83"/>
      <c r="M510" s="83"/>
      <c r="N510" s="83"/>
      <c r="O510" s="83"/>
    </row>
    <row r="511" spans="1:15" ht="16" x14ac:dyDescent="0.4">
      <c r="A511" s="83"/>
      <c r="B511" s="83"/>
      <c r="C511" s="83"/>
      <c r="D511" s="83"/>
      <c r="E511" s="83"/>
      <c r="F511" s="83"/>
      <c r="G511" s="83"/>
      <c r="H511" s="83"/>
      <c r="I511" s="83"/>
      <c r="J511" s="83"/>
      <c r="K511" s="83"/>
      <c r="L511" s="83"/>
      <c r="M511" s="83"/>
      <c r="N511" s="83"/>
      <c r="O511" s="83"/>
    </row>
    <row r="512" spans="1:15" ht="16" x14ac:dyDescent="0.4">
      <c r="A512" s="83"/>
      <c r="B512" s="83"/>
      <c r="C512" s="83"/>
      <c r="D512" s="83"/>
      <c r="E512" s="83"/>
      <c r="F512" s="83"/>
      <c r="G512" s="83"/>
      <c r="H512" s="83"/>
      <c r="I512" s="83"/>
      <c r="J512" s="83"/>
      <c r="K512" s="83"/>
      <c r="L512" s="83"/>
      <c r="M512" s="83"/>
      <c r="N512" s="83"/>
      <c r="O512" s="83"/>
    </row>
    <row r="513" spans="1:15" ht="16" x14ac:dyDescent="0.4">
      <c r="A513" s="83"/>
      <c r="B513" s="83"/>
      <c r="C513" s="83"/>
      <c r="D513" s="83"/>
      <c r="E513" s="83"/>
      <c r="F513" s="83"/>
      <c r="G513" s="83"/>
      <c r="H513" s="83"/>
      <c r="I513" s="83"/>
      <c r="J513" s="83"/>
      <c r="K513" s="83"/>
      <c r="L513" s="83"/>
      <c r="M513" s="83"/>
      <c r="N513" s="83"/>
      <c r="O513" s="83"/>
    </row>
    <row r="514" spans="1:15" ht="16" x14ac:dyDescent="0.4">
      <c r="A514" s="83"/>
      <c r="B514" s="83"/>
      <c r="C514" s="83"/>
      <c r="D514" s="83"/>
      <c r="E514" s="83"/>
      <c r="F514" s="83"/>
      <c r="G514" s="83"/>
      <c r="H514" s="83"/>
      <c r="I514" s="83"/>
      <c r="J514" s="83"/>
      <c r="K514" s="83"/>
      <c r="L514" s="83"/>
      <c r="M514" s="83"/>
      <c r="N514" s="83"/>
      <c r="O514" s="83"/>
    </row>
    <row r="515" spans="1:15" ht="16" x14ac:dyDescent="0.4">
      <c r="A515" s="83"/>
      <c r="B515" s="83"/>
      <c r="C515" s="83"/>
      <c r="D515" s="83"/>
      <c r="E515" s="83"/>
      <c r="F515" s="83"/>
      <c r="G515" s="83"/>
      <c r="H515" s="83"/>
      <c r="I515" s="83"/>
      <c r="J515" s="83"/>
      <c r="K515" s="83"/>
      <c r="L515" s="83"/>
      <c r="M515" s="83"/>
      <c r="N515" s="83"/>
      <c r="O515" s="83"/>
    </row>
    <row r="516" spans="1:15" ht="16" x14ac:dyDescent="0.4">
      <c r="A516" s="83"/>
      <c r="B516" s="83"/>
      <c r="C516" s="83"/>
      <c r="D516" s="83"/>
      <c r="E516" s="83"/>
      <c r="F516" s="83"/>
      <c r="G516" s="83"/>
      <c r="H516" s="83"/>
      <c r="I516" s="83"/>
      <c r="J516" s="83"/>
      <c r="K516" s="83"/>
      <c r="L516" s="83"/>
      <c r="M516" s="83"/>
      <c r="N516" s="83"/>
      <c r="O516" s="83"/>
    </row>
    <row r="517" spans="1:15" ht="16" x14ac:dyDescent="0.4">
      <c r="A517" s="83"/>
      <c r="B517" s="83"/>
      <c r="C517" s="83"/>
      <c r="D517" s="83"/>
      <c r="E517" s="83"/>
      <c r="F517" s="83"/>
      <c r="G517" s="83"/>
      <c r="H517" s="83"/>
      <c r="I517" s="83"/>
      <c r="J517" s="83"/>
      <c r="K517" s="83"/>
      <c r="L517" s="83"/>
      <c r="M517" s="83"/>
      <c r="N517" s="83"/>
      <c r="O517" s="83"/>
    </row>
    <row r="518" spans="1:15" ht="16" x14ac:dyDescent="0.4">
      <c r="A518" s="83"/>
      <c r="B518" s="83"/>
      <c r="C518" s="83"/>
      <c r="D518" s="83"/>
      <c r="E518" s="83"/>
      <c r="F518" s="83"/>
      <c r="G518" s="83"/>
      <c r="H518" s="83"/>
      <c r="I518" s="83"/>
      <c r="J518" s="83"/>
      <c r="K518" s="83"/>
      <c r="L518" s="83"/>
      <c r="M518" s="83"/>
      <c r="N518" s="83"/>
      <c r="O518" s="83"/>
    </row>
    <row r="519" spans="1:15" ht="16" x14ac:dyDescent="0.4">
      <c r="A519" s="83"/>
      <c r="B519" s="83"/>
      <c r="C519" s="83"/>
      <c r="D519" s="83"/>
      <c r="E519" s="83"/>
      <c r="F519" s="83"/>
      <c r="G519" s="83"/>
      <c r="H519" s="83"/>
      <c r="I519" s="83"/>
      <c r="J519" s="83"/>
      <c r="K519" s="83"/>
      <c r="L519" s="83"/>
      <c r="M519" s="83"/>
      <c r="N519" s="83"/>
      <c r="O519" s="83"/>
    </row>
    <row r="520" spans="1:15" ht="16" x14ac:dyDescent="0.4">
      <c r="A520" s="83"/>
      <c r="B520" s="83"/>
      <c r="C520" s="83"/>
      <c r="D520" s="83"/>
      <c r="E520" s="83"/>
      <c r="F520" s="83"/>
      <c r="G520" s="83"/>
      <c r="H520" s="83"/>
      <c r="I520" s="83"/>
      <c r="J520" s="83"/>
      <c r="K520" s="83"/>
      <c r="L520" s="83"/>
      <c r="M520" s="83"/>
      <c r="N520" s="83"/>
      <c r="O520" s="83"/>
    </row>
    <row r="521" spans="1:15" ht="16" x14ac:dyDescent="0.4">
      <c r="A521" s="83"/>
      <c r="B521" s="83"/>
      <c r="C521" s="83"/>
      <c r="D521" s="83"/>
      <c r="E521" s="83"/>
      <c r="F521" s="83"/>
      <c r="G521" s="83"/>
      <c r="H521" s="83"/>
      <c r="I521" s="83"/>
      <c r="J521" s="83"/>
      <c r="K521" s="83"/>
      <c r="L521" s="83"/>
      <c r="M521" s="83"/>
      <c r="N521" s="83"/>
      <c r="O521" s="83"/>
    </row>
    <row r="522" spans="1:15" ht="16" x14ac:dyDescent="0.4">
      <c r="A522" s="83"/>
      <c r="B522" s="83"/>
      <c r="C522" s="83"/>
      <c r="D522" s="83"/>
      <c r="E522" s="83"/>
      <c r="F522" s="83"/>
      <c r="G522" s="83"/>
      <c r="H522" s="83"/>
      <c r="I522" s="83"/>
      <c r="J522" s="83"/>
      <c r="K522" s="83"/>
      <c r="L522" s="83"/>
      <c r="M522" s="83"/>
      <c r="N522" s="83"/>
      <c r="O522" s="83"/>
    </row>
    <row r="523" spans="1:15" ht="16" x14ac:dyDescent="0.4">
      <c r="A523" s="83"/>
      <c r="B523" s="83"/>
      <c r="C523" s="83"/>
      <c r="D523" s="83"/>
      <c r="E523" s="83"/>
      <c r="F523" s="83"/>
      <c r="G523" s="83"/>
      <c r="H523" s="83"/>
      <c r="I523" s="83"/>
      <c r="J523" s="83"/>
      <c r="K523" s="83"/>
      <c r="L523" s="83"/>
      <c r="M523" s="83"/>
      <c r="N523" s="83"/>
      <c r="O523" s="83"/>
    </row>
    <row r="524" spans="1:15" ht="16" x14ac:dyDescent="0.4">
      <c r="A524" s="83"/>
      <c r="B524" s="83"/>
      <c r="C524" s="83"/>
      <c r="D524" s="83"/>
      <c r="E524" s="83"/>
      <c r="F524" s="83"/>
      <c r="G524" s="83"/>
      <c r="H524" s="83"/>
      <c r="I524" s="83"/>
      <c r="J524" s="83"/>
      <c r="K524" s="83"/>
      <c r="L524" s="83"/>
      <c r="M524" s="83"/>
      <c r="N524" s="83"/>
      <c r="O524" s="83"/>
    </row>
    <row r="525" spans="1:15" ht="16" x14ac:dyDescent="0.4">
      <c r="A525" s="83"/>
      <c r="B525" s="83"/>
      <c r="C525" s="83"/>
      <c r="D525" s="83"/>
      <c r="E525" s="83"/>
      <c r="F525" s="83"/>
      <c r="G525" s="83"/>
      <c r="H525" s="83"/>
      <c r="I525" s="83"/>
      <c r="J525" s="83"/>
      <c r="K525" s="83"/>
      <c r="L525" s="83"/>
      <c r="M525" s="83"/>
      <c r="N525" s="83"/>
      <c r="O525" s="83"/>
    </row>
    <row r="526" spans="1:15" ht="16" x14ac:dyDescent="0.4">
      <c r="A526" s="83"/>
      <c r="B526" s="83"/>
      <c r="C526" s="83"/>
      <c r="D526" s="83"/>
      <c r="E526" s="83"/>
      <c r="F526" s="83"/>
      <c r="G526" s="83"/>
      <c r="H526" s="83"/>
      <c r="I526" s="83"/>
      <c r="J526" s="83"/>
      <c r="K526" s="83"/>
      <c r="L526" s="83"/>
      <c r="M526" s="83"/>
      <c r="N526" s="83"/>
      <c r="O526" s="83"/>
    </row>
    <row r="527" spans="1:15" ht="16" x14ac:dyDescent="0.4">
      <c r="A527" s="83"/>
      <c r="B527" s="83"/>
      <c r="C527" s="83"/>
      <c r="D527" s="83"/>
      <c r="E527" s="83"/>
      <c r="F527" s="83"/>
      <c r="G527" s="83"/>
      <c r="H527" s="83"/>
      <c r="I527" s="83"/>
      <c r="J527" s="83"/>
      <c r="K527" s="83"/>
      <c r="L527" s="83"/>
      <c r="M527" s="83"/>
      <c r="N527" s="83"/>
      <c r="O527" s="83"/>
    </row>
    <row r="528" spans="1:15" ht="16" x14ac:dyDescent="0.4">
      <c r="A528" s="83"/>
      <c r="B528" s="83"/>
      <c r="C528" s="83"/>
      <c r="D528" s="83"/>
      <c r="E528" s="83"/>
      <c r="F528" s="83"/>
      <c r="G528" s="83"/>
      <c r="H528" s="83"/>
      <c r="I528" s="83"/>
      <c r="J528" s="83"/>
      <c r="K528" s="83"/>
      <c r="L528" s="83"/>
      <c r="M528" s="83"/>
      <c r="N528" s="83"/>
      <c r="O528" s="83"/>
    </row>
    <row r="529" spans="1:15" ht="16" x14ac:dyDescent="0.4">
      <c r="A529" s="83"/>
      <c r="B529" s="83"/>
      <c r="C529" s="83"/>
      <c r="D529" s="83"/>
      <c r="E529" s="83"/>
      <c r="F529" s="83"/>
      <c r="G529" s="83"/>
      <c r="H529" s="83"/>
      <c r="I529" s="83"/>
      <c r="J529" s="83"/>
      <c r="K529" s="83"/>
      <c r="L529" s="83"/>
      <c r="M529" s="83"/>
      <c r="N529" s="83"/>
      <c r="O529" s="83"/>
    </row>
    <row r="530" spans="1:15" ht="16" x14ac:dyDescent="0.4">
      <c r="A530" s="83"/>
      <c r="B530" s="83"/>
      <c r="C530" s="83"/>
      <c r="D530" s="83"/>
      <c r="E530" s="83"/>
      <c r="F530" s="83"/>
      <c r="G530" s="83"/>
      <c r="H530" s="83"/>
      <c r="I530" s="83"/>
      <c r="J530" s="83"/>
      <c r="K530" s="83"/>
      <c r="L530" s="83"/>
      <c r="M530" s="83"/>
      <c r="N530" s="83"/>
      <c r="O530" s="83"/>
    </row>
    <row r="531" spans="1:15" ht="16" x14ac:dyDescent="0.4">
      <c r="A531" s="83"/>
      <c r="B531" s="83"/>
      <c r="C531" s="83"/>
      <c r="D531" s="83"/>
      <c r="E531" s="83"/>
      <c r="F531" s="83"/>
      <c r="G531" s="83"/>
      <c r="H531" s="83"/>
      <c r="I531" s="83"/>
      <c r="J531" s="83"/>
      <c r="K531" s="83"/>
      <c r="L531" s="83"/>
      <c r="M531" s="83"/>
      <c r="N531" s="83"/>
      <c r="O531" s="83"/>
    </row>
    <row r="532" spans="1:15" ht="16" x14ac:dyDescent="0.4">
      <c r="A532" s="83"/>
      <c r="B532" s="83"/>
      <c r="C532" s="83"/>
      <c r="D532" s="83"/>
      <c r="E532" s="83"/>
      <c r="F532" s="83"/>
      <c r="G532" s="83"/>
      <c r="H532" s="83"/>
      <c r="I532" s="83"/>
      <c r="J532" s="83"/>
      <c r="K532" s="83"/>
      <c r="L532" s="83"/>
      <c r="M532" s="83"/>
      <c r="N532" s="83"/>
      <c r="O532" s="83"/>
    </row>
    <row r="533" spans="1:15" ht="16" x14ac:dyDescent="0.4">
      <c r="A533" s="83"/>
      <c r="B533" s="83"/>
      <c r="C533" s="83"/>
      <c r="D533" s="83"/>
      <c r="E533" s="83"/>
      <c r="F533" s="83"/>
      <c r="G533" s="83"/>
      <c r="H533" s="83"/>
      <c r="I533" s="83"/>
      <c r="J533" s="83"/>
      <c r="K533" s="83"/>
      <c r="L533" s="83"/>
      <c r="M533" s="83"/>
      <c r="N533" s="83"/>
      <c r="O533" s="83"/>
    </row>
    <row r="534" spans="1:15" ht="16" x14ac:dyDescent="0.4">
      <c r="A534" s="83"/>
      <c r="B534" s="83"/>
      <c r="C534" s="83"/>
      <c r="D534" s="83"/>
      <c r="E534" s="83"/>
      <c r="F534" s="83"/>
      <c r="G534" s="83"/>
      <c r="H534" s="83"/>
      <c r="I534" s="83"/>
      <c r="J534" s="83"/>
      <c r="K534" s="83"/>
      <c r="L534" s="83"/>
      <c r="M534" s="83"/>
      <c r="N534" s="83"/>
      <c r="O534" s="83"/>
    </row>
    <row r="535" spans="1:15" ht="16" x14ac:dyDescent="0.4">
      <c r="A535" s="83"/>
      <c r="B535" s="83"/>
      <c r="C535" s="83"/>
      <c r="D535" s="83"/>
      <c r="E535" s="83"/>
      <c r="F535" s="83"/>
      <c r="G535" s="83"/>
      <c r="H535" s="83"/>
      <c r="I535" s="83"/>
      <c r="J535" s="83"/>
      <c r="K535" s="83"/>
      <c r="L535" s="83"/>
      <c r="M535" s="83"/>
      <c r="N535" s="83"/>
      <c r="O535" s="83"/>
    </row>
    <row r="536" spans="1:15" ht="16" x14ac:dyDescent="0.4">
      <c r="A536" s="83"/>
      <c r="B536" s="83"/>
      <c r="C536" s="83"/>
      <c r="D536" s="83"/>
      <c r="E536" s="83"/>
      <c r="F536" s="83"/>
      <c r="G536" s="83"/>
      <c r="H536" s="83"/>
      <c r="I536" s="83"/>
      <c r="J536" s="83"/>
      <c r="K536" s="83"/>
      <c r="L536" s="83"/>
      <c r="M536" s="83"/>
      <c r="N536" s="83"/>
      <c r="O536" s="83"/>
    </row>
    <row r="537" spans="1:15" ht="16" x14ac:dyDescent="0.4">
      <c r="A537" s="83"/>
      <c r="B537" s="83"/>
      <c r="C537" s="83"/>
      <c r="D537" s="83"/>
      <c r="E537" s="83"/>
      <c r="F537" s="83"/>
      <c r="G537" s="83"/>
      <c r="H537" s="83"/>
      <c r="I537" s="83"/>
      <c r="J537" s="83"/>
      <c r="K537" s="83"/>
      <c r="L537" s="83"/>
      <c r="M537" s="83"/>
      <c r="N537" s="83"/>
      <c r="O537" s="83"/>
    </row>
    <row r="538" spans="1:15" ht="16" x14ac:dyDescent="0.4">
      <c r="A538" s="83"/>
      <c r="B538" s="83"/>
      <c r="C538" s="83"/>
      <c r="D538" s="83"/>
      <c r="E538" s="83"/>
      <c r="F538" s="83"/>
      <c r="G538" s="83"/>
      <c r="H538" s="83"/>
      <c r="I538" s="83"/>
      <c r="J538" s="83"/>
      <c r="K538" s="83"/>
      <c r="L538" s="83"/>
      <c r="M538" s="83"/>
      <c r="N538" s="83"/>
      <c r="O538" s="83"/>
    </row>
    <row r="539" spans="1:15" ht="16" x14ac:dyDescent="0.4">
      <c r="A539" s="83"/>
      <c r="B539" s="83"/>
      <c r="C539" s="83"/>
      <c r="D539" s="83"/>
      <c r="E539" s="83"/>
      <c r="F539" s="83"/>
      <c r="G539" s="83"/>
      <c r="H539" s="83"/>
      <c r="I539" s="83"/>
      <c r="J539" s="83"/>
      <c r="K539" s="83"/>
      <c r="L539" s="83"/>
      <c r="M539" s="83"/>
      <c r="N539" s="83"/>
      <c r="O539" s="83"/>
    </row>
    <row r="540" spans="1:15" ht="16" x14ac:dyDescent="0.4">
      <c r="A540" s="83"/>
      <c r="B540" s="83"/>
      <c r="C540" s="83"/>
      <c r="D540" s="83"/>
      <c r="E540" s="83"/>
      <c r="F540" s="83"/>
      <c r="G540" s="83"/>
      <c r="H540" s="83"/>
      <c r="I540" s="83"/>
      <c r="J540" s="83"/>
      <c r="K540" s="83"/>
      <c r="L540" s="83"/>
      <c r="M540" s="83"/>
      <c r="N540" s="83"/>
      <c r="O540" s="83"/>
    </row>
    <row r="541" spans="1:15" ht="16" x14ac:dyDescent="0.4">
      <c r="A541" s="83"/>
      <c r="B541" s="83"/>
      <c r="C541" s="83"/>
      <c r="D541" s="83"/>
      <c r="E541" s="83"/>
      <c r="F541" s="83"/>
      <c r="G541" s="83"/>
      <c r="H541" s="83"/>
      <c r="I541" s="83"/>
      <c r="J541" s="83"/>
      <c r="K541" s="83"/>
      <c r="L541" s="83"/>
      <c r="M541" s="83"/>
      <c r="N541" s="83"/>
      <c r="O541" s="83"/>
    </row>
    <row r="542" spans="1:15" ht="16" x14ac:dyDescent="0.4">
      <c r="A542" s="83"/>
      <c r="B542" s="83"/>
      <c r="C542" s="83"/>
      <c r="D542" s="83"/>
      <c r="E542" s="83"/>
      <c r="F542" s="83"/>
      <c r="G542" s="83"/>
      <c r="H542" s="83"/>
      <c r="I542" s="83"/>
      <c r="J542" s="83"/>
      <c r="K542" s="83"/>
      <c r="L542" s="83"/>
      <c r="M542" s="83"/>
      <c r="N542" s="83"/>
      <c r="O542" s="83"/>
    </row>
    <row r="543" spans="1:15" ht="16" x14ac:dyDescent="0.4">
      <c r="A543" s="83"/>
      <c r="B543" s="83"/>
      <c r="C543" s="83"/>
      <c r="D543" s="83"/>
      <c r="E543" s="83"/>
      <c r="F543" s="83"/>
      <c r="G543" s="83"/>
      <c r="H543" s="83"/>
      <c r="I543" s="83"/>
      <c r="J543" s="83"/>
      <c r="K543" s="83"/>
      <c r="L543" s="83"/>
      <c r="M543" s="83"/>
      <c r="N543" s="83"/>
      <c r="O543" s="83"/>
    </row>
    <row r="544" spans="1:15" ht="16" x14ac:dyDescent="0.4">
      <c r="A544" s="83"/>
      <c r="B544" s="83"/>
      <c r="C544" s="83"/>
      <c r="D544" s="83"/>
      <c r="E544" s="83"/>
      <c r="F544" s="83"/>
      <c r="G544" s="83"/>
      <c r="H544" s="83"/>
      <c r="I544" s="83"/>
      <c r="J544" s="83"/>
      <c r="K544" s="83"/>
      <c r="L544" s="83"/>
      <c r="M544" s="83"/>
      <c r="N544" s="83"/>
      <c r="O544" s="83"/>
    </row>
    <row r="545" spans="1:15" ht="16" x14ac:dyDescent="0.4">
      <c r="A545" s="83"/>
      <c r="B545" s="83"/>
      <c r="C545" s="83"/>
      <c r="D545" s="83"/>
      <c r="E545" s="83"/>
      <c r="F545" s="83"/>
      <c r="G545" s="83"/>
      <c r="H545" s="83"/>
      <c r="I545" s="83"/>
      <c r="J545" s="83"/>
      <c r="K545" s="83"/>
      <c r="L545" s="83"/>
      <c r="M545" s="83"/>
      <c r="N545" s="83"/>
      <c r="O545" s="83"/>
    </row>
    <row r="546" spans="1:15" ht="16" x14ac:dyDescent="0.4">
      <c r="A546" s="83"/>
      <c r="B546" s="83"/>
      <c r="C546" s="83"/>
      <c r="D546" s="83"/>
      <c r="E546" s="83"/>
      <c r="F546" s="83"/>
      <c r="G546" s="83"/>
      <c r="H546" s="83"/>
      <c r="I546" s="83"/>
      <c r="J546" s="83"/>
      <c r="K546" s="83"/>
      <c r="L546" s="83"/>
      <c r="M546" s="83"/>
      <c r="N546" s="83"/>
      <c r="O546" s="83"/>
    </row>
    <row r="547" spans="1:15" ht="16" x14ac:dyDescent="0.4">
      <c r="A547" s="83"/>
      <c r="B547" s="83"/>
      <c r="C547" s="83"/>
      <c r="D547" s="83"/>
      <c r="E547" s="83"/>
      <c r="F547" s="83"/>
      <c r="G547" s="83"/>
      <c r="H547" s="83"/>
      <c r="I547" s="83"/>
      <c r="J547" s="83"/>
      <c r="K547" s="83"/>
      <c r="L547" s="83"/>
      <c r="M547" s="83"/>
      <c r="N547" s="83"/>
      <c r="O547" s="83"/>
    </row>
    <row r="548" spans="1:15" ht="16" x14ac:dyDescent="0.4">
      <c r="A548" s="83"/>
      <c r="B548" s="83"/>
      <c r="C548" s="83"/>
      <c r="D548" s="83"/>
      <c r="E548" s="83"/>
      <c r="F548" s="83"/>
      <c r="G548" s="83"/>
      <c r="H548" s="83"/>
      <c r="I548" s="83"/>
      <c r="J548" s="83"/>
      <c r="K548" s="83"/>
      <c r="L548" s="83"/>
      <c r="M548" s="83"/>
      <c r="N548" s="83"/>
      <c r="O548" s="83"/>
    </row>
    <row r="549" spans="1:15" ht="16" x14ac:dyDescent="0.4">
      <c r="A549" s="83"/>
      <c r="B549" s="83"/>
      <c r="C549" s="83"/>
      <c r="D549" s="83"/>
      <c r="E549" s="83"/>
      <c r="F549" s="83"/>
      <c r="G549" s="83"/>
      <c r="H549" s="83"/>
      <c r="I549" s="83"/>
      <c r="J549" s="83"/>
      <c r="K549" s="83"/>
      <c r="L549" s="83"/>
      <c r="M549" s="83"/>
      <c r="N549" s="83"/>
      <c r="O549" s="83"/>
    </row>
    <row r="550" spans="1:15" ht="16" x14ac:dyDescent="0.4">
      <c r="A550" s="83"/>
      <c r="B550" s="83"/>
      <c r="C550" s="83"/>
      <c r="D550" s="83"/>
      <c r="E550" s="83"/>
      <c r="F550" s="83"/>
      <c r="G550" s="83"/>
      <c r="H550" s="83"/>
      <c r="I550" s="83"/>
      <c r="J550" s="83"/>
      <c r="K550" s="83"/>
      <c r="L550" s="83"/>
      <c r="M550" s="83"/>
      <c r="N550" s="83"/>
      <c r="O550" s="83"/>
    </row>
    <row r="551" spans="1:15" ht="16" x14ac:dyDescent="0.4">
      <c r="A551" s="83"/>
      <c r="B551" s="83"/>
      <c r="C551" s="83"/>
      <c r="D551" s="83"/>
      <c r="E551" s="83"/>
      <c r="F551" s="83"/>
      <c r="G551" s="83"/>
      <c r="H551" s="83"/>
      <c r="I551" s="83"/>
      <c r="J551" s="83"/>
      <c r="K551" s="83"/>
      <c r="L551" s="83"/>
      <c r="M551" s="83"/>
      <c r="N551" s="83"/>
      <c r="O551" s="83"/>
    </row>
    <row r="552" spans="1:15" ht="16" x14ac:dyDescent="0.4">
      <c r="A552" s="83"/>
      <c r="B552" s="83"/>
      <c r="C552" s="83"/>
      <c r="D552" s="83"/>
      <c r="E552" s="83"/>
      <c r="F552" s="83"/>
      <c r="G552" s="83"/>
      <c r="H552" s="83"/>
      <c r="I552" s="83"/>
      <c r="J552" s="83"/>
      <c r="K552" s="83"/>
      <c r="L552" s="83"/>
      <c r="M552" s="83"/>
      <c r="N552" s="83"/>
      <c r="O552" s="83"/>
    </row>
    <row r="553" spans="1:15" ht="16" x14ac:dyDescent="0.4">
      <c r="A553" s="83"/>
      <c r="B553" s="83"/>
      <c r="C553" s="83"/>
      <c r="D553" s="83"/>
      <c r="E553" s="83"/>
      <c r="F553" s="83"/>
      <c r="G553" s="83"/>
      <c r="H553" s="83"/>
      <c r="I553" s="83"/>
      <c r="J553" s="83"/>
      <c r="K553" s="83"/>
      <c r="L553" s="83"/>
      <c r="M553" s="83"/>
      <c r="N553" s="83"/>
      <c r="O553" s="83"/>
    </row>
    <row r="554" spans="1:15" ht="16" x14ac:dyDescent="0.4">
      <c r="A554" s="83"/>
      <c r="B554" s="83"/>
      <c r="C554" s="83"/>
      <c r="D554" s="83"/>
      <c r="E554" s="83"/>
      <c r="F554" s="83"/>
      <c r="G554" s="83"/>
      <c r="H554" s="83"/>
      <c r="I554" s="83"/>
      <c r="J554" s="83"/>
      <c r="K554" s="83"/>
      <c r="L554" s="83"/>
      <c r="M554" s="83"/>
      <c r="N554" s="83"/>
      <c r="O554" s="83"/>
    </row>
    <row r="555" spans="1:15" ht="16" x14ac:dyDescent="0.4">
      <c r="A555" s="83"/>
      <c r="B555" s="83"/>
      <c r="C555" s="83"/>
      <c r="D555" s="83"/>
      <c r="E555" s="83"/>
      <c r="F555" s="83"/>
      <c r="G555" s="83"/>
      <c r="H555" s="83"/>
      <c r="I555" s="83"/>
      <c r="J555" s="83"/>
      <c r="K555" s="83"/>
      <c r="L555" s="83"/>
      <c r="M555" s="83"/>
      <c r="N555" s="83"/>
      <c r="O555" s="83"/>
    </row>
    <row r="556" spans="1:15" ht="16" x14ac:dyDescent="0.4">
      <c r="A556" s="83"/>
      <c r="B556" s="83"/>
      <c r="C556" s="83"/>
      <c r="D556" s="83"/>
      <c r="E556" s="83"/>
      <c r="F556" s="83"/>
      <c r="G556" s="83"/>
      <c r="H556" s="83"/>
      <c r="I556" s="83"/>
      <c r="J556" s="83"/>
      <c r="K556" s="83"/>
      <c r="L556" s="83"/>
      <c r="M556" s="83"/>
      <c r="N556" s="83"/>
      <c r="O556" s="83"/>
    </row>
    <row r="557" spans="1:15" ht="16" x14ac:dyDescent="0.4">
      <c r="A557" s="83"/>
      <c r="B557" s="83"/>
      <c r="C557" s="83"/>
      <c r="D557" s="83"/>
      <c r="E557" s="83"/>
      <c r="F557" s="83"/>
      <c r="G557" s="83"/>
      <c r="H557" s="83"/>
      <c r="I557" s="83"/>
      <c r="J557" s="83"/>
      <c r="K557" s="83"/>
      <c r="L557" s="83"/>
      <c r="M557" s="83"/>
      <c r="N557" s="83"/>
      <c r="O557" s="83"/>
    </row>
    <row r="558" spans="1:15" ht="16" x14ac:dyDescent="0.4">
      <c r="A558" s="83"/>
      <c r="B558" s="83"/>
      <c r="C558" s="83"/>
      <c r="D558" s="83"/>
      <c r="E558" s="83"/>
      <c r="F558" s="83"/>
      <c r="G558" s="83"/>
      <c r="H558" s="83"/>
      <c r="I558" s="83"/>
      <c r="J558" s="83"/>
      <c r="K558" s="83"/>
      <c r="L558" s="83"/>
      <c r="M558" s="83"/>
      <c r="N558" s="83"/>
      <c r="O558" s="83"/>
    </row>
    <row r="559" spans="1:15" ht="16" x14ac:dyDescent="0.4">
      <c r="A559" s="83"/>
      <c r="B559" s="83"/>
      <c r="C559" s="83"/>
      <c r="D559" s="83"/>
      <c r="E559" s="83"/>
      <c r="F559" s="83"/>
      <c r="G559" s="83"/>
      <c r="H559" s="83"/>
      <c r="I559" s="83"/>
      <c r="J559" s="83"/>
      <c r="K559" s="83"/>
      <c r="L559" s="83"/>
      <c r="M559" s="83"/>
      <c r="N559" s="83"/>
      <c r="O559" s="83"/>
    </row>
    <row r="560" spans="1:15" ht="16" x14ac:dyDescent="0.4">
      <c r="A560" s="83"/>
      <c r="B560" s="83"/>
      <c r="C560" s="83"/>
      <c r="D560" s="83"/>
      <c r="E560" s="83"/>
      <c r="F560" s="83"/>
      <c r="G560" s="83"/>
      <c r="H560" s="83"/>
      <c r="I560" s="83"/>
      <c r="J560" s="83"/>
      <c r="K560" s="83"/>
      <c r="L560" s="83"/>
      <c r="M560" s="83"/>
      <c r="N560" s="83"/>
      <c r="O560" s="83"/>
    </row>
    <row r="561" spans="1:15" ht="16" x14ac:dyDescent="0.4">
      <c r="A561" s="83"/>
      <c r="B561" s="83"/>
      <c r="C561" s="83"/>
      <c r="D561" s="83"/>
      <c r="E561" s="83"/>
      <c r="F561" s="83"/>
      <c r="G561" s="83"/>
      <c r="H561" s="83"/>
      <c r="I561" s="83"/>
      <c r="J561" s="83"/>
      <c r="K561" s="83"/>
      <c r="L561" s="83"/>
      <c r="M561" s="83"/>
      <c r="N561" s="83"/>
      <c r="O561" s="83"/>
    </row>
    <row r="562" spans="1:15" ht="16" x14ac:dyDescent="0.4">
      <c r="A562" s="83"/>
      <c r="B562" s="83"/>
      <c r="C562" s="83"/>
      <c r="D562" s="83"/>
      <c r="E562" s="83"/>
      <c r="F562" s="83"/>
      <c r="G562" s="83"/>
      <c r="H562" s="83"/>
      <c r="I562" s="83"/>
      <c r="J562" s="83"/>
      <c r="K562" s="83"/>
      <c r="L562" s="83"/>
      <c r="M562" s="83"/>
      <c r="N562" s="83"/>
      <c r="O562" s="83"/>
    </row>
    <row r="563" spans="1:15" ht="16" x14ac:dyDescent="0.4">
      <c r="A563" s="83"/>
      <c r="B563" s="83"/>
      <c r="C563" s="83"/>
      <c r="D563" s="83"/>
      <c r="E563" s="83"/>
      <c r="F563" s="83"/>
      <c r="G563" s="83"/>
      <c r="H563" s="83"/>
      <c r="I563" s="83"/>
      <c r="J563" s="83"/>
      <c r="K563" s="83"/>
      <c r="L563" s="83"/>
      <c r="M563" s="83"/>
      <c r="N563" s="83"/>
      <c r="O563" s="83"/>
    </row>
    <row r="564" spans="1:15" ht="16" x14ac:dyDescent="0.4">
      <c r="A564" s="83"/>
      <c r="B564" s="83"/>
      <c r="C564" s="83"/>
      <c r="D564" s="83"/>
      <c r="E564" s="83"/>
      <c r="F564" s="83"/>
      <c r="G564" s="83"/>
      <c r="H564" s="83"/>
      <c r="I564" s="83"/>
      <c r="J564" s="83"/>
      <c r="K564" s="83"/>
      <c r="L564" s="83"/>
      <c r="M564" s="83"/>
      <c r="N564" s="83"/>
      <c r="O564" s="83"/>
    </row>
    <row r="565" spans="1:15" ht="16" x14ac:dyDescent="0.4">
      <c r="A565" s="83"/>
      <c r="B565" s="83"/>
      <c r="C565" s="83"/>
      <c r="D565" s="83"/>
      <c r="E565" s="83"/>
      <c r="F565" s="83"/>
      <c r="G565" s="83"/>
      <c r="H565" s="83"/>
      <c r="I565" s="83"/>
      <c r="J565" s="83"/>
      <c r="K565" s="83"/>
      <c r="L565" s="83"/>
      <c r="M565" s="83"/>
      <c r="N565" s="83"/>
      <c r="O565" s="83"/>
    </row>
    <row r="566" spans="1:15" ht="16" x14ac:dyDescent="0.4">
      <c r="A566" s="83"/>
      <c r="B566" s="83"/>
      <c r="C566" s="83"/>
      <c r="D566" s="83"/>
      <c r="E566" s="83"/>
      <c r="F566" s="83"/>
      <c r="G566" s="83"/>
      <c r="H566" s="83"/>
      <c r="I566" s="83"/>
      <c r="J566" s="83"/>
      <c r="K566" s="83"/>
      <c r="L566" s="83"/>
      <c r="M566" s="83"/>
      <c r="N566" s="83"/>
      <c r="O566" s="83"/>
    </row>
    <row r="567" spans="1:15" ht="16" x14ac:dyDescent="0.4">
      <c r="A567" s="83"/>
      <c r="B567" s="83"/>
      <c r="C567" s="83"/>
      <c r="D567" s="83"/>
      <c r="E567" s="83"/>
      <c r="F567" s="83"/>
      <c r="G567" s="83"/>
      <c r="H567" s="83"/>
      <c r="I567" s="83"/>
      <c r="J567" s="83"/>
      <c r="K567" s="83"/>
      <c r="L567" s="83"/>
      <c r="M567" s="83"/>
      <c r="N567" s="83"/>
      <c r="O567" s="83"/>
    </row>
    <row r="568" spans="1:15" ht="16" x14ac:dyDescent="0.4">
      <c r="A568" s="83"/>
      <c r="B568" s="83"/>
      <c r="C568" s="83"/>
      <c r="D568" s="83"/>
      <c r="E568" s="83"/>
      <c r="F568" s="83"/>
      <c r="G568" s="83"/>
      <c r="H568" s="83"/>
      <c r="I568" s="83"/>
      <c r="J568" s="83"/>
      <c r="K568" s="83"/>
      <c r="L568" s="83"/>
      <c r="M568" s="83"/>
      <c r="N568" s="83"/>
      <c r="O568" s="83"/>
    </row>
    <row r="569" spans="1:15" ht="16" x14ac:dyDescent="0.4">
      <c r="A569" s="83"/>
      <c r="B569" s="83"/>
      <c r="C569" s="83"/>
      <c r="D569" s="83"/>
      <c r="E569" s="83"/>
      <c r="F569" s="83"/>
      <c r="G569" s="83"/>
      <c r="H569" s="83"/>
      <c r="I569" s="83"/>
      <c r="J569" s="83"/>
      <c r="K569" s="83"/>
      <c r="L569" s="83"/>
      <c r="M569" s="83"/>
      <c r="N569" s="83"/>
      <c r="O569" s="83"/>
    </row>
    <row r="570" spans="1:15" ht="16" x14ac:dyDescent="0.4">
      <c r="A570" s="83"/>
      <c r="B570" s="83"/>
      <c r="C570" s="83"/>
      <c r="D570" s="83"/>
      <c r="E570" s="83"/>
      <c r="F570" s="83"/>
      <c r="G570" s="83"/>
      <c r="H570" s="83"/>
      <c r="I570" s="83"/>
      <c r="J570" s="83"/>
      <c r="K570" s="83"/>
      <c r="L570" s="83"/>
      <c r="M570" s="83"/>
      <c r="N570" s="83"/>
      <c r="O570" s="83"/>
    </row>
    <row r="571" spans="1:15" ht="16" x14ac:dyDescent="0.4">
      <c r="A571" s="83"/>
      <c r="B571" s="83"/>
      <c r="C571" s="83"/>
      <c r="D571" s="83"/>
      <c r="E571" s="83"/>
      <c r="F571" s="83"/>
      <c r="G571" s="83"/>
      <c r="H571" s="83"/>
      <c r="I571" s="83"/>
      <c r="J571" s="83"/>
      <c r="K571" s="83"/>
      <c r="L571" s="83"/>
      <c r="M571" s="83"/>
      <c r="N571" s="83"/>
      <c r="O571" s="83"/>
    </row>
    <row r="572" spans="1:15" ht="16" x14ac:dyDescent="0.4">
      <c r="A572" s="83"/>
      <c r="B572" s="83"/>
      <c r="C572" s="83"/>
      <c r="D572" s="83"/>
      <c r="E572" s="83"/>
      <c r="F572" s="83"/>
      <c r="G572" s="83"/>
      <c r="H572" s="83"/>
      <c r="I572" s="83"/>
      <c r="J572" s="83"/>
      <c r="K572" s="83"/>
      <c r="L572" s="83"/>
      <c r="M572" s="83"/>
      <c r="N572" s="83"/>
      <c r="O572" s="83"/>
    </row>
    <row r="573" spans="1:15" ht="16" x14ac:dyDescent="0.4">
      <c r="A573" s="83"/>
      <c r="B573" s="83"/>
      <c r="C573" s="83"/>
      <c r="D573" s="83"/>
      <c r="E573" s="83"/>
      <c r="F573" s="83"/>
      <c r="G573" s="83"/>
      <c r="H573" s="83"/>
      <c r="I573" s="83"/>
      <c r="J573" s="83"/>
      <c r="K573" s="83"/>
      <c r="L573" s="83"/>
      <c r="M573" s="83"/>
      <c r="N573" s="83"/>
      <c r="O573" s="83"/>
    </row>
    <row r="574" spans="1:15" ht="16" x14ac:dyDescent="0.4">
      <c r="A574" s="83"/>
      <c r="B574" s="83"/>
      <c r="C574" s="83"/>
      <c r="D574" s="83"/>
      <c r="E574" s="83"/>
      <c r="F574" s="83"/>
      <c r="G574" s="83"/>
      <c r="H574" s="83"/>
      <c r="I574" s="83"/>
      <c r="J574" s="83"/>
      <c r="K574" s="83"/>
      <c r="L574" s="83"/>
      <c r="M574" s="83"/>
      <c r="N574" s="83"/>
      <c r="O574" s="83"/>
    </row>
    <row r="575" spans="1:15" ht="16" x14ac:dyDescent="0.4">
      <c r="A575" s="83"/>
      <c r="B575" s="83"/>
      <c r="C575" s="83"/>
      <c r="D575" s="83"/>
      <c r="E575" s="83"/>
      <c r="F575" s="83"/>
      <c r="G575" s="83"/>
      <c r="H575" s="83"/>
      <c r="I575" s="83"/>
      <c r="J575" s="83"/>
      <c r="K575" s="83"/>
      <c r="L575" s="83"/>
      <c r="M575" s="83"/>
      <c r="N575" s="83"/>
      <c r="O575" s="83"/>
    </row>
    <row r="576" spans="1:15" ht="16" x14ac:dyDescent="0.4">
      <c r="A576" s="83"/>
      <c r="B576" s="83"/>
      <c r="C576" s="83"/>
      <c r="D576" s="83"/>
      <c r="E576" s="83"/>
      <c r="F576" s="83"/>
      <c r="G576" s="83"/>
      <c r="H576" s="83"/>
      <c r="I576" s="83"/>
      <c r="J576" s="83"/>
      <c r="K576" s="83"/>
      <c r="L576" s="83"/>
      <c r="M576" s="83"/>
      <c r="N576" s="83"/>
      <c r="O576" s="83"/>
    </row>
    <row r="577" spans="1:15" ht="16" x14ac:dyDescent="0.4">
      <c r="A577" s="83"/>
      <c r="B577" s="83"/>
      <c r="C577" s="83"/>
      <c r="D577" s="83"/>
      <c r="E577" s="83"/>
      <c r="F577" s="83"/>
      <c r="G577" s="83"/>
      <c r="H577" s="83"/>
      <c r="I577" s="83"/>
      <c r="J577" s="83"/>
      <c r="K577" s="83"/>
      <c r="L577" s="83"/>
      <c r="M577" s="83"/>
      <c r="N577" s="83"/>
      <c r="O577" s="83"/>
    </row>
    <row r="578" spans="1:15" ht="16" x14ac:dyDescent="0.4">
      <c r="A578" s="83"/>
      <c r="B578" s="83"/>
      <c r="C578" s="83"/>
      <c r="D578" s="83"/>
      <c r="E578" s="83"/>
      <c r="F578" s="83"/>
      <c r="G578" s="83"/>
      <c r="H578" s="83"/>
      <c r="I578" s="83"/>
      <c r="J578" s="83"/>
      <c r="K578" s="83"/>
      <c r="L578" s="83"/>
      <c r="M578" s="83"/>
      <c r="N578" s="83"/>
      <c r="O578" s="83"/>
    </row>
    <row r="579" spans="1:15" ht="16" x14ac:dyDescent="0.4">
      <c r="A579" s="83"/>
      <c r="B579" s="83"/>
      <c r="C579" s="83"/>
      <c r="D579" s="83"/>
      <c r="E579" s="83"/>
      <c r="F579" s="83"/>
      <c r="G579" s="83"/>
      <c r="H579" s="83"/>
      <c r="I579" s="83"/>
      <c r="J579" s="83"/>
      <c r="K579" s="83"/>
      <c r="L579" s="83"/>
      <c r="M579" s="83"/>
      <c r="N579" s="83"/>
      <c r="O579" s="83"/>
    </row>
    <row r="580" spans="1:15" ht="16" x14ac:dyDescent="0.4">
      <c r="A580" s="83"/>
      <c r="B580" s="83"/>
      <c r="C580" s="83"/>
      <c r="D580" s="83"/>
      <c r="E580" s="83"/>
      <c r="F580" s="83"/>
      <c r="G580" s="83"/>
      <c r="H580" s="83"/>
      <c r="I580" s="83"/>
      <c r="J580" s="83"/>
      <c r="K580" s="83"/>
      <c r="L580" s="83"/>
      <c r="M580" s="83"/>
      <c r="N580" s="83"/>
      <c r="O580" s="83"/>
    </row>
    <row r="581" spans="1:15" ht="16" x14ac:dyDescent="0.4">
      <c r="A581" s="83"/>
      <c r="B581" s="83"/>
      <c r="C581" s="83"/>
      <c r="D581" s="83"/>
      <c r="E581" s="83"/>
      <c r="F581" s="83"/>
      <c r="G581" s="83"/>
      <c r="H581" s="83"/>
      <c r="I581" s="83"/>
      <c r="J581" s="83"/>
      <c r="K581" s="83"/>
      <c r="L581" s="83"/>
      <c r="M581" s="83"/>
      <c r="N581" s="83"/>
      <c r="O581" s="83"/>
    </row>
    <row r="582" spans="1:15" ht="16" x14ac:dyDescent="0.4">
      <c r="A582" s="83"/>
      <c r="B582" s="83"/>
      <c r="C582" s="83"/>
      <c r="D582" s="83"/>
      <c r="E582" s="83"/>
      <c r="F582" s="83"/>
      <c r="G582" s="83"/>
      <c r="H582" s="83"/>
      <c r="I582" s="83"/>
      <c r="J582" s="83"/>
      <c r="K582" s="83"/>
      <c r="L582" s="83"/>
      <c r="M582" s="83"/>
      <c r="N582" s="83"/>
      <c r="O582" s="83"/>
    </row>
    <row r="583" spans="1:15" ht="16" x14ac:dyDescent="0.4">
      <c r="A583" s="83"/>
      <c r="B583" s="83"/>
      <c r="C583" s="83"/>
      <c r="D583" s="83"/>
      <c r="E583" s="83"/>
      <c r="F583" s="83"/>
      <c r="G583" s="83"/>
      <c r="H583" s="83"/>
      <c r="I583" s="83"/>
      <c r="J583" s="83"/>
      <c r="K583" s="83"/>
      <c r="L583" s="83"/>
      <c r="M583" s="83"/>
      <c r="N583" s="83"/>
      <c r="O583" s="83"/>
    </row>
    <row r="584" spans="1:15" ht="16" x14ac:dyDescent="0.4">
      <c r="A584" s="83"/>
      <c r="B584" s="83"/>
      <c r="C584" s="83"/>
      <c r="D584" s="83"/>
      <c r="E584" s="83"/>
      <c r="F584" s="83"/>
      <c r="G584" s="83"/>
      <c r="H584" s="83"/>
      <c r="I584" s="83"/>
      <c r="J584" s="83"/>
      <c r="K584" s="83"/>
      <c r="L584" s="83"/>
      <c r="M584" s="83"/>
      <c r="N584" s="83"/>
      <c r="O584" s="83"/>
    </row>
    <row r="585" spans="1:15" ht="16" x14ac:dyDescent="0.4">
      <c r="A585" s="83"/>
      <c r="B585" s="83"/>
      <c r="C585" s="83"/>
      <c r="D585" s="83"/>
      <c r="E585" s="83"/>
      <c r="F585" s="83"/>
      <c r="G585" s="83"/>
      <c r="H585" s="83"/>
      <c r="I585" s="83"/>
      <c r="J585" s="83"/>
      <c r="K585" s="83"/>
      <c r="L585" s="83"/>
      <c r="M585" s="83"/>
      <c r="N585" s="83"/>
      <c r="O585" s="83"/>
    </row>
    <row r="586" spans="1:15" ht="16" x14ac:dyDescent="0.4">
      <c r="A586" s="83"/>
      <c r="B586" s="83"/>
      <c r="C586" s="83"/>
      <c r="D586" s="83"/>
      <c r="E586" s="83"/>
      <c r="F586" s="83"/>
      <c r="G586" s="83"/>
      <c r="H586" s="83"/>
      <c r="I586" s="83"/>
      <c r="J586" s="83"/>
      <c r="K586" s="83"/>
      <c r="L586" s="83"/>
      <c r="M586" s="83"/>
      <c r="N586" s="83"/>
      <c r="O586" s="83"/>
    </row>
    <row r="587" spans="1:15" ht="16" x14ac:dyDescent="0.4">
      <c r="A587" s="83"/>
      <c r="B587" s="83"/>
      <c r="C587" s="83"/>
      <c r="D587" s="83"/>
      <c r="E587" s="83"/>
      <c r="F587" s="83"/>
      <c r="G587" s="83"/>
      <c r="H587" s="83"/>
      <c r="I587" s="83"/>
      <c r="J587" s="83"/>
      <c r="K587" s="83"/>
      <c r="L587" s="83"/>
      <c r="M587" s="83"/>
      <c r="N587" s="83"/>
      <c r="O587" s="83"/>
    </row>
    <row r="588" spans="1:15" ht="16" x14ac:dyDescent="0.4">
      <c r="A588" s="83"/>
      <c r="B588" s="83"/>
      <c r="C588" s="83"/>
      <c r="D588" s="83"/>
      <c r="E588" s="83"/>
      <c r="F588" s="83"/>
      <c r="G588" s="83"/>
      <c r="H588" s="83"/>
      <c r="I588" s="83"/>
      <c r="J588" s="83"/>
      <c r="K588" s="83"/>
      <c r="L588" s="83"/>
      <c r="M588" s="83"/>
      <c r="N588" s="83"/>
      <c r="O588" s="83"/>
    </row>
    <row r="589" spans="1:15" ht="16" x14ac:dyDescent="0.4">
      <c r="A589" s="83"/>
      <c r="B589" s="83"/>
      <c r="C589" s="83"/>
      <c r="D589" s="83"/>
      <c r="E589" s="83"/>
      <c r="F589" s="83"/>
      <c r="G589" s="83"/>
      <c r="H589" s="83"/>
      <c r="I589" s="83"/>
      <c r="J589" s="83"/>
      <c r="K589" s="83"/>
      <c r="L589" s="83"/>
      <c r="M589" s="83"/>
      <c r="N589" s="83"/>
      <c r="O589" s="83"/>
    </row>
    <row r="590" spans="1:15" ht="16" x14ac:dyDescent="0.4">
      <c r="A590" s="83"/>
      <c r="B590" s="83"/>
      <c r="C590" s="83"/>
      <c r="D590" s="83"/>
      <c r="E590" s="83"/>
      <c r="F590" s="83"/>
      <c r="G590" s="83"/>
      <c r="H590" s="83"/>
      <c r="I590" s="83"/>
      <c r="J590" s="83"/>
      <c r="K590" s="83"/>
      <c r="L590" s="83"/>
      <c r="M590" s="83"/>
      <c r="N590" s="83"/>
      <c r="O590" s="83"/>
    </row>
    <row r="591" spans="1:15" ht="16" x14ac:dyDescent="0.4">
      <c r="A591" s="83"/>
      <c r="B591" s="83"/>
      <c r="C591" s="83"/>
      <c r="D591" s="83"/>
      <c r="E591" s="83"/>
      <c r="F591" s="83"/>
      <c r="G591" s="83"/>
      <c r="H591" s="83"/>
      <c r="I591" s="83"/>
      <c r="J591" s="83"/>
      <c r="K591" s="83"/>
      <c r="L591" s="83"/>
      <c r="M591" s="83"/>
      <c r="N591" s="83"/>
      <c r="O591" s="83"/>
    </row>
    <row r="592" spans="1:15" ht="16" x14ac:dyDescent="0.4">
      <c r="A592" s="83"/>
      <c r="B592" s="83"/>
      <c r="C592" s="83"/>
      <c r="D592" s="83"/>
      <c r="E592" s="83"/>
      <c r="F592" s="83"/>
      <c r="G592" s="83"/>
      <c r="H592" s="83"/>
      <c r="I592" s="83"/>
      <c r="J592" s="83"/>
      <c r="K592" s="83"/>
      <c r="L592" s="83"/>
      <c r="M592" s="83"/>
      <c r="N592" s="83"/>
      <c r="O592" s="83"/>
    </row>
    <row r="593" spans="1:15" ht="16" x14ac:dyDescent="0.4">
      <c r="A593" s="83"/>
      <c r="B593" s="83"/>
      <c r="C593" s="83"/>
      <c r="D593" s="83"/>
      <c r="E593" s="83"/>
      <c r="F593" s="83"/>
      <c r="G593" s="83"/>
      <c r="H593" s="83"/>
      <c r="I593" s="83"/>
      <c r="J593" s="83"/>
      <c r="K593" s="83"/>
      <c r="L593" s="83"/>
      <c r="M593" s="83"/>
      <c r="N593" s="83"/>
      <c r="O593" s="83"/>
    </row>
    <row r="594" spans="1:15" ht="16" x14ac:dyDescent="0.4">
      <c r="A594" s="83"/>
      <c r="B594" s="83"/>
      <c r="C594" s="83"/>
      <c r="D594" s="83"/>
      <c r="E594" s="83"/>
      <c r="F594" s="83"/>
      <c r="G594" s="83"/>
      <c r="H594" s="83"/>
      <c r="I594" s="83"/>
      <c r="J594" s="83"/>
      <c r="K594" s="83"/>
      <c r="L594" s="83"/>
      <c r="M594" s="83"/>
      <c r="N594" s="83"/>
      <c r="O594" s="83"/>
    </row>
    <row r="595" spans="1:15" ht="16" x14ac:dyDescent="0.4">
      <c r="A595" s="83"/>
      <c r="B595" s="83"/>
      <c r="C595" s="83"/>
      <c r="D595" s="83"/>
      <c r="E595" s="83"/>
      <c r="F595" s="83"/>
      <c r="G595" s="83"/>
      <c r="H595" s="83"/>
      <c r="I595" s="83"/>
      <c r="J595" s="83"/>
      <c r="K595" s="83"/>
      <c r="L595" s="83"/>
      <c r="M595" s="83"/>
      <c r="N595" s="83"/>
      <c r="O595" s="83"/>
    </row>
    <row r="596" spans="1:15" ht="16" x14ac:dyDescent="0.4">
      <c r="A596" s="83"/>
      <c r="B596" s="83"/>
      <c r="C596" s="83"/>
      <c r="D596" s="83"/>
      <c r="E596" s="83"/>
      <c r="F596" s="83"/>
      <c r="G596" s="83"/>
      <c r="H596" s="83"/>
      <c r="I596" s="83"/>
      <c r="J596" s="83"/>
      <c r="K596" s="83"/>
      <c r="L596" s="83"/>
      <c r="M596" s="83"/>
      <c r="N596" s="83"/>
      <c r="O596" s="83"/>
    </row>
    <row r="597" spans="1:15" ht="16" x14ac:dyDescent="0.4">
      <c r="A597" s="83"/>
      <c r="B597" s="83"/>
      <c r="C597" s="83"/>
      <c r="D597" s="83"/>
      <c r="E597" s="83"/>
      <c r="F597" s="83"/>
      <c r="G597" s="83"/>
      <c r="H597" s="83"/>
      <c r="I597" s="83"/>
      <c r="J597" s="83"/>
      <c r="K597" s="83"/>
      <c r="L597" s="83"/>
      <c r="M597" s="83"/>
      <c r="N597" s="83"/>
      <c r="O597" s="83"/>
    </row>
    <row r="598" spans="1:15" ht="16" x14ac:dyDescent="0.4">
      <c r="A598" s="83"/>
      <c r="B598" s="83"/>
      <c r="C598" s="83"/>
      <c r="D598" s="83"/>
      <c r="E598" s="83"/>
      <c r="F598" s="83"/>
      <c r="G598" s="83"/>
      <c r="H598" s="83"/>
      <c r="I598" s="83"/>
      <c r="J598" s="83"/>
      <c r="K598" s="83"/>
      <c r="L598" s="83"/>
      <c r="M598" s="83"/>
      <c r="N598" s="83"/>
      <c r="O598" s="83"/>
    </row>
    <row r="599" spans="1:15" ht="16" x14ac:dyDescent="0.4">
      <c r="A599" s="83"/>
      <c r="B599" s="83"/>
      <c r="C599" s="83"/>
      <c r="D599" s="83"/>
      <c r="E599" s="83"/>
      <c r="F599" s="83"/>
      <c r="G599" s="83"/>
      <c r="H599" s="83"/>
      <c r="I599" s="83"/>
      <c r="J599" s="83"/>
      <c r="K599" s="83"/>
      <c r="L599" s="83"/>
      <c r="M599" s="83"/>
      <c r="N599" s="83"/>
      <c r="O599" s="83"/>
    </row>
    <row r="600" spans="1:15" ht="16" x14ac:dyDescent="0.4">
      <c r="A600" s="83"/>
      <c r="B600" s="83"/>
      <c r="C600" s="83"/>
      <c r="D600" s="83"/>
      <c r="E600" s="83"/>
      <c r="F600" s="83"/>
      <c r="G600" s="83"/>
      <c r="H600" s="83"/>
      <c r="I600" s="83"/>
      <c r="J600" s="83"/>
      <c r="K600" s="83"/>
      <c r="L600" s="83"/>
      <c r="M600" s="83"/>
      <c r="N600" s="83"/>
      <c r="O600" s="83"/>
    </row>
    <row r="601" spans="1:15" ht="16" x14ac:dyDescent="0.4">
      <c r="A601" s="83"/>
      <c r="B601" s="83"/>
      <c r="C601" s="83"/>
      <c r="D601" s="83"/>
      <c r="E601" s="83"/>
      <c r="F601" s="83"/>
      <c r="G601" s="83"/>
      <c r="H601" s="83"/>
      <c r="I601" s="83"/>
      <c r="J601" s="83"/>
      <c r="K601" s="83"/>
      <c r="L601" s="83"/>
      <c r="M601" s="83"/>
      <c r="N601" s="83"/>
      <c r="O601" s="83"/>
    </row>
    <row r="602" spans="1:15" ht="16" x14ac:dyDescent="0.4">
      <c r="A602" s="83"/>
      <c r="B602" s="83"/>
      <c r="C602" s="83"/>
      <c r="D602" s="83"/>
      <c r="E602" s="83"/>
      <c r="F602" s="83"/>
      <c r="G602" s="83"/>
      <c r="H602" s="83"/>
      <c r="I602" s="83"/>
      <c r="J602" s="83"/>
      <c r="K602" s="83"/>
      <c r="L602" s="83"/>
      <c r="M602" s="83"/>
      <c r="N602" s="83"/>
      <c r="O602" s="83"/>
    </row>
    <row r="603" spans="1:15" ht="16" x14ac:dyDescent="0.4">
      <c r="A603" s="83"/>
      <c r="B603" s="83"/>
      <c r="C603" s="83"/>
      <c r="D603" s="83"/>
      <c r="E603" s="83"/>
      <c r="F603" s="83"/>
      <c r="G603" s="83"/>
      <c r="H603" s="83"/>
      <c r="I603" s="83"/>
      <c r="J603" s="83"/>
      <c r="K603" s="83"/>
      <c r="L603" s="83"/>
      <c r="M603" s="83"/>
      <c r="N603" s="83"/>
      <c r="O603" s="83"/>
    </row>
    <row r="604" spans="1:15" ht="16" x14ac:dyDescent="0.4">
      <c r="A604" s="83"/>
      <c r="B604" s="83"/>
      <c r="C604" s="83"/>
      <c r="D604" s="83"/>
      <c r="E604" s="83"/>
      <c r="F604" s="83"/>
      <c r="G604" s="83"/>
      <c r="H604" s="83"/>
      <c r="I604" s="83"/>
      <c r="J604" s="83"/>
      <c r="K604" s="83"/>
      <c r="L604" s="83"/>
      <c r="M604" s="83"/>
      <c r="N604" s="83"/>
      <c r="O604" s="83"/>
    </row>
    <row r="605" spans="1:15" ht="16" x14ac:dyDescent="0.4">
      <c r="A605" s="83"/>
      <c r="B605" s="83"/>
      <c r="C605" s="83"/>
      <c r="D605" s="83"/>
      <c r="E605" s="83"/>
      <c r="F605" s="83"/>
      <c r="G605" s="83"/>
      <c r="H605" s="83"/>
      <c r="I605" s="83"/>
      <c r="J605" s="83"/>
      <c r="K605" s="83"/>
      <c r="L605" s="83"/>
      <c r="M605" s="83"/>
      <c r="N605" s="83"/>
      <c r="O605" s="83"/>
    </row>
    <row r="606" spans="1:15" ht="16" x14ac:dyDescent="0.4">
      <c r="A606" s="83"/>
      <c r="B606" s="83"/>
      <c r="C606" s="83"/>
      <c r="D606" s="83"/>
      <c r="E606" s="83"/>
      <c r="F606" s="83"/>
      <c r="G606" s="83"/>
      <c r="H606" s="83"/>
      <c r="I606" s="83"/>
      <c r="J606" s="83"/>
      <c r="K606" s="83"/>
      <c r="L606" s="83"/>
      <c r="M606" s="83"/>
      <c r="N606" s="83"/>
      <c r="O606" s="83"/>
    </row>
    <row r="607" spans="1:15" ht="16" x14ac:dyDescent="0.4">
      <c r="A607" s="83"/>
      <c r="B607" s="83"/>
      <c r="C607" s="83"/>
      <c r="D607" s="83"/>
      <c r="E607" s="83"/>
      <c r="F607" s="83"/>
      <c r="G607" s="83"/>
      <c r="H607" s="83"/>
      <c r="I607" s="83"/>
      <c r="J607" s="83"/>
      <c r="K607" s="83"/>
      <c r="L607" s="83"/>
      <c r="M607" s="83"/>
      <c r="N607" s="83"/>
      <c r="O607" s="83"/>
    </row>
    <row r="608" spans="1:15" ht="16" x14ac:dyDescent="0.4">
      <c r="A608" s="83"/>
      <c r="B608" s="83"/>
      <c r="C608" s="83"/>
      <c r="D608" s="83"/>
      <c r="E608" s="83"/>
      <c r="F608" s="83"/>
      <c r="G608" s="83"/>
      <c r="H608" s="83"/>
      <c r="I608" s="83"/>
      <c r="J608" s="83"/>
      <c r="K608" s="83"/>
      <c r="L608" s="83"/>
      <c r="M608" s="83"/>
      <c r="N608" s="83"/>
      <c r="O608" s="83"/>
    </row>
    <row r="609" spans="1:15" ht="16" x14ac:dyDescent="0.4">
      <c r="A609" s="83"/>
      <c r="B609" s="83"/>
      <c r="C609" s="83"/>
      <c r="D609" s="83"/>
      <c r="E609" s="83"/>
      <c r="F609" s="83"/>
      <c r="G609" s="83"/>
      <c r="H609" s="83"/>
      <c r="I609" s="83"/>
      <c r="J609" s="83"/>
      <c r="K609" s="83"/>
      <c r="L609" s="83"/>
      <c r="M609" s="83"/>
      <c r="N609" s="83"/>
      <c r="O609" s="83"/>
    </row>
    <row r="610" spans="1:15" ht="16" x14ac:dyDescent="0.4">
      <c r="A610" s="83"/>
      <c r="B610" s="83"/>
      <c r="C610" s="83"/>
      <c r="D610" s="83"/>
      <c r="E610" s="83"/>
      <c r="F610" s="83"/>
      <c r="G610" s="83"/>
      <c r="H610" s="83"/>
      <c r="I610" s="83"/>
      <c r="J610" s="83"/>
      <c r="K610" s="83"/>
      <c r="L610" s="83"/>
      <c r="M610" s="83"/>
      <c r="N610" s="83"/>
      <c r="O610" s="83"/>
    </row>
    <row r="611" spans="1:15" ht="16" x14ac:dyDescent="0.4">
      <c r="A611" s="83"/>
      <c r="B611" s="83"/>
      <c r="C611" s="83"/>
      <c r="D611" s="83"/>
      <c r="E611" s="83"/>
      <c r="F611" s="83"/>
      <c r="G611" s="83"/>
      <c r="H611" s="83"/>
      <c r="I611" s="83"/>
      <c r="J611" s="83"/>
      <c r="K611" s="83"/>
      <c r="L611" s="83"/>
      <c r="M611" s="83"/>
      <c r="N611" s="83"/>
      <c r="O611" s="83"/>
    </row>
    <row r="612" spans="1:15" ht="16" x14ac:dyDescent="0.4">
      <c r="A612" s="83"/>
      <c r="B612" s="83"/>
      <c r="C612" s="83"/>
      <c r="D612" s="83"/>
      <c r="E612" s="83"/>
      <c r="F612" s="83"/>
      <c r="G612" s="83"/>
      <c r="H612" s="83"/>
      <c r="I612" s="83"/>
      <c r="J612" s="83"/>
      <c r="K612" s="83"/>
      <c r="L612" s="83"/>
      <c r="M612" s="83"/>
      <c r="N612" s="83"/>
      <c r="O612" s="83"/>
    </row>
    <row r="613" spans="1:15" ht="16" x14ac:dyDescent="0.4">
      <c r="A613" s="83"/>
      <c r="B613" s="83"/>
      <c r="C613" s="83"/>
      <c r="D613" s="83"/>
      <c r="E613" s="83"/>
      <c r="F613" s="83"/>
      <c r="G613" s="83"/>
      <c r="H613" s="83"/>
      <c r="I613" s="83"/>
      <c r="J613" s="83"/>
      <c r="K613" s="83"/>
      <c r="L613" s="83"/>
      <c r="M613" s="83"/>
      <c r="N613" s="83"/>
      <c r="O613" s="83"/>
    </row>
    <row r="614" spans="1:15" ht="16" x14ac:dyDescent="0.4">
      <c r="A614" s="83"/>
      <c r="B614" s="83"/>
      <c r="C614" s="83"/>
      <c r="D614" s="83"/>
      <c r="E614" s="83"/>
      <c r="F614" s="83"/>
      <c r="G614" s="83"/>
      <c r="H614" s="83"/>
      <c r="I614" s="83"/>
      <c r="J614" s="83"/>
      <c r="K614" s="83"/>
      <c r="L614" s="83"/>
      <c r="M614" s="83"/>
      <c r="N614" s="83"/>
      <c r="O614" s="83"/>
    </row>
    <row r="615" spans="1:15" ht="16" x14ac:dyDescent="0.4">
      <c r="A615" s="83"/>
      <c r="B615" s="83"/>
      <c r="C615" s="83"/>
      <c r="D615" s="83"/>
      <c r="E615" s="83"/>
      <c r="F615" s="83"/>
      <c r="G615" s="83"/>
      <c r="H615" s="83"/>
      <c r="I615" s="83"/>
      <c r="J615" s="83"/>
      <c r="K615" s="83"/>
      <c r="L615" s="83"/>
      <c r="M615" s="83"/>
      <c r="N615" s="83"/>
      <c r="O615" s="83"/>
    </row>
    <row r="616" spans="1:15" ht="16" x14ac:dyDescent="0.4">
      <c r="A616" s="83"/>
      <c r="B616" s="83"/>
      <c r="C616" s="83"/>
      <c r="D616" s="83"/>
      <c r="E616" s="83"/>
      <c r="F616" s="83"/>
      <c r="G616" s="83"/>
      <c r="H616" s="83"/>
      <c r="I616" s="83"/>
      <c r="J616" s="83"/>
      <c r="K616" s="83"/>
      <c r="L616" s="83"/>
      <c r="M616" s="83"/>
      <c r="N616" s="83"/>
      <c r="O616" s="83"/>
    </row>
    <row r="617" spans="1:15" ht="16" x14ac:dyDescent="0.4">
      <c r="A617" s="83"/>
      <c r="B617" s="83"/>
      <c r="C617" s="83"/>
      <c r="D617" s="83"/>
      <c r="E617" s="83"/>
      <c r="F617" s="83"/>
      <c r="G617" s="83"/>
      <c r="H617" s="83"/>
      <c r="I617" s="83"/>
      <c r="J617" s="83"/>
      <c r="K617" s="83"/>
      <c r="L617" s="83"/>
      <c r="M617" s="83"/>
      <c r="N617" s="83"/>
      <c r="O617" s="83"/>
    </row>
    <row r="618" spans="1:15" ht="16" x14ac:dyDescent="0.4">
      <c r="A618" s="83"/>
      <c r="B618" s="83"/>
      <c r="C618" s="83"/>
      <c r="D618" s="83"/>
      <c r="E618" s="83"/>
      <c r="F618" s="83"/>
      <c r="G618" s="83"/>
      <c r="H618" s="83"/>
      <c r="I618" s="83"/>
      <c r="J618" s="83"/>
      <c r="K618" s="83"/>
      <c r="L618" s="83"/>
      <c r="M618" s="83"/>
      <c r="N618" s="83"/>
      <c r="O618" s="83"/>
    </row>
    <row r="619" spans="1:15" ht="16" x14ac:dyDescent="0.4">
      <c r="A619" s="83"/>
      <c r="B619" s="83"/>
      <c r="C619" s="83"/>
      <c r="D619" s="83"/>
      <c r="E619" s="83"/>
      <c r="F619" s="83"/>
      <c r="G619" s="83"/>
      <c r="H619" s="83"/>
      <c r="I619" s="83"/>
      <c r="J619" s="83"/>
      <c r="K619" s="83"/>
      <c r="L619" s="83"/>
      <c r="M619" s="83"/>
      <c r="N619" s="83"/>
      <c r="O619" s="83"/>
    </row>
    <row r="620" spans="1:15" ht="16" x14ac:dyDescent="0.4">
      <c r="A620" s="83"/>
      <c r="B620" s="83"/>
      <c r="C620" s="83"/>
      <c r="D620" s="83"/>
      <c r="E620" s="83"/>
      <c r="F620" s="83"/>
      <c r="G620" s="83"/>
      <c r="H620" s="83"/>
      <c r="I620" s="83"/>
      <c r="J620" s="83"/>
      <c r="K620" s="83"/>
      <c r="L620" s="83"/>
      <c r="M620" s="83"/>
      <c r="N620" s="83"/>
      <c r="O620" s="83"/>
    </row>
    <row r="621" spans="1:15" ht="16" x14ac:dyDescent="0.4">
      <c r="A621" s="83"/>
      <c r="B621" s="83"/>
      <c r="C621" s="83"/>
      <c r="D621" s="83"/>
      <c r="E621" s="83"/>
      <c r="F621" s="83"/>
      <c r="G621" s="83"/>
      <c r="H621" s="83"/>
      <c r="I621" s="83"/>
      <c r="J621" s="83"/>
      <c r="K621" s="83"/>
      <c r="L621" s="83"/>
      <c r="M621" s="83"/>
      <c r="N621" s="83"/>
      <c r="O621" s="83"/>
    </row>
    <row r="622" spans="1:15" ht="16" x14ac:dyDescent="0.4">
      <c r="A622" s="83"/>
      <c r="B622" s="83"/>
      <c r="C622" s="83"/>
      <c r="D622" s="83"/>
      <c r="E622" s="83"/>
      <c r="F622" s="83"/>
      <c r="G622" s="83"/>
      <c r="H622" s="83"/>
      <c r="I622" s="83"/>
      <c r="J622" s="83"/>
      <c r="K622" s="83"/>
      <c r="L622" s="83"/>
      <c r="M622" s="83"/>
      <c r="N622" s="83"/>
      <c r="O622" s="83"/>
    </row>
    <row r="623" spans="1:15" ht="16" x14ac:dyDescent="0.4">
      <c r="A623" s="83"/>
      <c r="B623" s="83"/>
      <c r="C623" s="83"/>
      <c r="D623" s="83"/>
      <c r="E623" s="83"/>
      <c r="F623" s="83"/>
      <c r="G623" s="83"/>
      <c r="H623" s="83"/>
      <c r="I623" s="83"/>
      <c r="J623" s="83"/>
      <c r="K623" s="83"/>
      <c r="L623" s="83"/>
      <c r="M623" s="83"/>
      <c r="N623" s="83"/>
      <c r="O623" s="83"/>
    </row>
    <row r="624" spans="1:15" ht="16" x14ac:dyDescent="0.4">
      <c r="A624" s="83"/>
      <c r="B624" s="83"/>
      <c r="C624" s="83"/>
      <c r="D624" s="83"/>
      <c r="E624" s="83"/>
      <c r="F624" s="83"/>
      <c r="G624" s="83"/>
      <c r="H624" s="83"/>
      <c r="I624" s="83"/>
      <c r="J624" s="83"/>
      <c r="K624" s="83"/>
      <c r="L624" s="83"/>
      <c r="M624" s="83"/>
      <c r="N624" s="83"/>
      <c r="O624" s="83"/>
    </row>
    <row r="625" spans="1:15" ht="16" x14ac:dyDescent="0.4">
      <c r="A625" s="83"/>
      <c r="B625" s="83"/>
      <c r="C625" s="83"/>
      <c r="D625" s="83"/>
      <c r="E625" s="83"/>
      <c r="F625" s="83"/>
      <c r="G625" s="83"/>
      <c r="H625" s="83"/>
      <c r="I625" s="83"/>
      <c r="J625" s="83"/>
      <c r="K625" s="83"/>
      <c r="L625" s="83"/>
      <c r="M625" s="83"/>
      <c r="N625" s="83"/>
      <c r="O625" s="83"/>
    </row>
    <row r="626" spans="1:15" ht="16" x14ac:dyDescent="0.4">
      <c r="A626" s="83"/>
      <c r="B626" s="83"/>
      <c r="C626" s="83"/>
      <c r="D626" s="83"/>
      <c r="E626" s="83"/>
      <c r="F626" s="83"/>
      <c r="G626" s="83"/>
      <c r="H626" s="83"/>
      <c r="I626" s="83"/>
      <c r="J626" s="83"/>
      <c r="K626" s="83"/>
      <c r="L626" s="83"/>
      <c r="M626" s="83"/>
      <c r="N626" s="83"/>
      <c r="O626" s="83"/>
    </row>
    <row r="627" spans="1:15" ht="16" x14ac:dyDescent="0.4">
      <c r="A627" s="83"/>
      <c r="B627" s="83"/>
      <c r="C627" s="83"/>
      <c r="D627" s="83"/>
      <c r="E627" s="83"/>
      <c r="F627" s="83"/>
      <c r="G627" s="83"/>
      <c r="H627" s="83"/>
      <c r="I627" s="83"/>
      <c r="J627" s="83"/>
      <c r="K627" s="83"/>
      <c r="L627" s="83"/>
      <c r="M627" s="83"/>
      <c r="N627" s="83"/>
      <c r="O627" s="83"/>
    </row>
    <row r="628" spans="1:15" ht="16" x14ac:dyDescent="0.4">
      <c r="A628" s="83"/>
      <c r="B628" s="83"/>
      <c r="C628" s="83"/>
      <c r="D628" s="83"/>
      <c r="E628" s="83"/>
      <c r="F628" s="83"/>
      <c r="G628" s="83"/>
      <c r="H628" s="83"/>
      <c r="I628" s="83"/>
      <c r="J628" s="83"/>
      <c r="K628" s="83"/>
      <c r="L628" s="83"/>
      <c r="M628" s="83"/>
      <c r="N628" s="83"/>
      <c r="O628" s="83"/>
    </row>
    <row r="629" spans="1:15" ht="16" x14ac:dyDescent="0.4">
      <c r="A629" s="83"/>
      <c r="B629" s="83"/>
      <c r="C629" s="83"/>
      <c r="D629" s="83"/>
      <c r="E629" s="83"/>
      <c r="F629" s="83"/>
      <c r="G629" s="83"/>
      <c r="H629" s="83"/>
      <c r="I629" s="83"/>
      <c r="J629" s="83"/>
      <c r="K629" s="83"/>
      <c r="L629" s="83"/>
      <c r="M629" s="83"/>
      <c r="N629" s="83"/>
      <c r="O629" s="83"/>
    </row>
    <row r="630" spans="1:15" ht="16" x14ac:dyDescent="0.4">
      <c r="A630" s="83"/>
      <c r="B630" s="83"/>
      <c r="C630" s="83"/>
      <c r="D630" s="83"/>
      <c r="E630" s="83"/>
      <c r="F630" s="83"/>
      <c r="G630" s="83"/>
      <c r="H630" s="83"/>
      <c r="I630" s="83"/>
      <c r="J630" s="83"/>
      <c r="K630" s="83"/>
      <c r="L630" s="83"/>
      <c r="M630" s="83"/>
      <c r="N630" s="83"/>
      <c r="O630" s="83"/>
    </row>
    <row r="631" spans="1:15" ht="16" x14ac:dyDescent="0.4">
      <c r="A631" s="83"/>
      <c r="B631" s="83"/>
      <c r="C631" s="83"/>
      <c r="D631" s="83"/>
      <c r="E631" s="83"/>
      <c r="F631" s="83"/>
      <c r="G631" s="83"/>
      <c r="H631" s="83"/>
      <c r="I631" s="83"/>
      <c r="J631" s="83"/>
      <c r="K631" s="83"/>
      <c r="L631" s="83"/>
      <c r="M631" s="83"/>
      <c r="N631" s="83"/>
      <c r="O631" s="83"/>
    </row>
    <row r="632" spans="1:15" ht="16" x14ac:dyDescent="0.4">
      <c r="A632" s="83"/>
      <c r="B632" s="83"/>
      <c r="C632" s="83"/>
      <c r="D632" s="83"/>
      <c r="E632" s="83"/>
      <c r="F632" s="83"/>
      <c r="G632" s="83"/>
      <c r="H632" s="83"/>
      <c r="I632" s="83"/>
      <c r="J632" s="83"/>
      <c r="K632" s="83"/>
      <c r="L632" s="83"/>
      <c r="M632" s="83"/>
      <c r="N632" s="83"/>
      <c r="O632" s="83"/>
    </row>
    <row r="633" spans="1:15" ht="16" x14ac:dyDescent="0.4">
      <c r="A633" s="83"/>
      <c r="B633" s="83"/>
      <c r="C633" s="83"/>
      <c r="D633" s="83"/>
      <c r="E633" s="83"/>
      <c r="F633" s="83"/>
      <c r="G633" s="83"/>
      <c r="H633" s="83"/>
      <c r="I633" s="83"/>
      <c r="J633" s="83"/>
      <c r="K633" s="83"/>
      <c r="L633" s="83"/>
      <c r="M633" s="83"/>
      <c r="N633" s="83"/>
      <c r="O633" s="83"/>
    </row>
    <row r="634" spans="1:15" ht="16" x14ac:dyDescent="0.4">
      <c r="A634" s="83"/>
      <c r="B634" s="83"/>
      <c r="C634" s="83"/>
      <c r="D634" s="83"/>
      <c r="E634" s="83"/>
      <c r="F634" s="83"/>
      <c r="G634" s="83"/>
      <c r="H634" s="83"/>
      <c r="I634" s="83"/>
      <c r="J634" s="83"/>
      <c r="K634" s="83"/>
      <c r="L634" s="83"/>
      <c r="M634" s="83"/>
      <c r="N634" s="83"/>
      <c r="O634" s="83"/>
    </row>
    <row r="635" spans="1:15" ht="16" x14ac:dyDescent="0.4">
      <c r="A635" s="83"/>
      <c r="B635" s="83"/>
      <c r="C635" s="83"/>
      <c r="D635" s="83"/>
      <c r="E635" s="83"/>
      <c r="F635" s="83"/>
      <c r="G635" s="83"/>
      <c r="H635" s="83"/>
      <c r="I635" s="83"/>
      <c r="J635" s="83"/>
      <c r="K635" s="83"/>
      <c r="L635" s="83"/>
      <c r="M635" s="83"/>
      <c r="N635" s="83"/>
      <c r="O635" s="83"/>
    </row>
    <row r="636" spans="1:15" ht="16" x14ac:dyDescent="0.4">
      <c r="A636" s="83"/>
      <c r="B636" s="83"/>
      <c r="C636" s="83"/>
      <c r="D636" s="83"/>
      <c r="E636" s="83"/>
      <c r="F636" s="83"/>
      <c r="G636" s="83"/>
      <c r="H636" s="83"/>
      <c r="I636" s="83"/>
      <c r="J636" s="83"/>
      <c r="K636" s="83"/>
      <c r="L636" s="83"/>
      <c r="M636" s="83"/>
      <c r="N636" s="83"/>
      <c r="O636" s="83"/>
    </row>
    <row r="637" spans="1:15" ht="16" x14ac:dyDescent="0.4">
      <c r="A637" s="83"/>
      <c r="B637" s="83"/>
      <c r="C637" s="83"/>
      <c r="D637" s="83"/>
      <c r="E637" s="83"/>
      <c r="F637" s="83"/>
      <c r="G637" s="83"/>
      <c r="H637" s="83"/>
      <c r="I637" s="83"/>
      <c r="J637" s="83"/>
      <c r="K637" s="83"/>
      <c r="L637" s="83"/>
      <c r="M637" s="83"/>
      <c r="N637" s="83"/>
      <c r="O637" s="83"/>
    </row>
    <row r="638" spans="1:15" ht="16" x14ac:dyDescent="0.4">
      <c r="A638" s="83"/>
      <c r="B638" s="83"/>
      <c r="C638" s="83"/>
      <c r="D638" s="83"/>
      <c r="E638" s="83"/>
      <c r="F638" s="83"/>
      <c r="G638" s="83"/>
      <c r="H638" s="83"/>
      <c r="I638" s="83"/>
      <c r="J638" s="83"/>
      <c r="K638" s="83"/>
      <c r="L638" s="83"/>
      <c r="M638" s="83"/>
      <c r="N638" s="83"/>
      <c r="O638" s="83"/>
    </row>
    <row r="639" spans="1:15" ht="16" x14ac:dyDescent="0.4">
      <c r="A639" s="83"/>
      <c r="B639" s="83"/>
      <c r="C639" s="83"/>
      <c r="D639" s="83"/>
      <c r="E639" s="83"/>
      <c r="F639" s="83"/>
      <c r="G639" s="83"/>
      <c r="H639" s="83"/>
      <c r="I639" s="83"/>
      <c r="J639" s="83"/>
      <c r="K639" s="83"/>
      <c r="L639" s="83"/>
      <c r="M639" s="83"/>
      <c r="N639" s="83"/>
      <c r="O639" s="83"/>
    </row>
    <row r="640" spans="1:15" ht="16" x14ac:dyDescent="0.4">
      <c r="A640" s="83"/>
      <c r="B640" s="83"/>
      <c r="C640" s="83"/>
      <c r="D640" s="83"/>
      <c r="E640" s="83"/>
      <c r="F640" s="83"/>
      <c r="G640" s="83"/>
      <c r="H640" s="83"/>
      <c r="I640" s="83"/>
      <c r="J640" s="83"/>
      <c r="K640" s="83"/>
      <c r="L640" s="83"/>
      <c r="M640" s="83"/>
      <c r="N640" s="83"/>
      <c r="O640" s="83"/>
    </row>
    <row r="641" spans="1:15" ht="16" x14ac:dyDescent="0.4">
      <c r="A641" s="83"/>
      <c r="B641" s="83"/>
      <c r="C641" s="83"/>
      <c r="D641" s="83"/>
      <c r="E641" s="83"/>
      <c r="F641" s="83"/>
      <c r="G641" s="83"/>
      <c r="H641" s="83"/>
      <c r="I641" s="83"/>
      <c r="J641" s="83"/>
      <c r="K641" s="83"/>
      <c r="L641" s="83"/>
      <c r="M641" s="83"/>
      <c r="N641" s="83"/>
      <c r="O641" s="83"/>
    </row>
    <row r="642" spans="1:15" ht="16" x14ac:dyDescent="0.4">
      <c r="A642" s="83"/>
      <c r="B642" s="83"/>
      <c r="C642" s="83"/>
      <c r="D642" s="83"/>
      <c r="E642" s="83"/>
      <c r="F642" s="83"/>
      <c r="G642" s="83"/>
      <c r="H642" s="83"/>
      <c r="I642" s="83"/>
      <c r="J642" s="83"/>
      <c r="K642" s="83"/>
      <c r="L642" s="83"/>
      <c r="M642" s="83"/>
      <c r="N642" s="83"/>
      <c r="O642" s="83"/>
    </row>
    <row r="643" spans="1:15" ht="16" x14ac:dyDescent="0.4">
      <c r="A643" s="83"/>
      <c r="B643" s="83"/>
      <c r="C643" s="83"/>
      <c r="D643" s="83"/>
      <c r="E643" s="83"/>
      <c r="F643" s="83"/>
      <c r="G643" s="83"/>
      <c r="H643" s="83"/>
      <c r="I643" s="83"/>
      <c r="J643" s="83"/>
      <c r="K643" s="83"/>
      <c r="L643" s="83"/>
      <c r="M643" s="83"/>
      <c r="N643" s="83"/>
      <c r="O643" s="83"/>
    </row>
    <row r="644" spans="1:15" ht="16" x14ac:dyDescent="0.4">
      <c r="A644" s="83"/>
      <c r="B644" s="83"/>
      <c r="C644" s="83"/>
      <c r="D644" s="83"/>
      <c r="E644" s="83"/>
      <c r="F644" s="83"/>
      <c r="G644" s="83"/>
      <c r="H644" s="83"/>
      <c r="I644" s="83"/>
      <c r="J644" s="83"/>
      <c r="K644" s="83"/>
      <c r="L644" s="83"/>
      <c r="M644" s="83"/>
      <c r="N644" s="83"/>
      <c r="O644" s="83"/>
    </row>
    <row r="645" spans="1:15" ht="16" x14ac:dyDescent="0.4">
      <c r="A645" s="83"/>
      <c r="B645" s="83"/>
      <c r="C645" s="83"/>
      <c r="D645" s="83"/>
      <c r="E645" s="83"/>
      <c r="F645" s="83"/>
      <c r="G645" s="83"/>
      <c r="H645" s="83"/>
      <c r="I645" s="83"/>
      <c r="J645" s="83"/>
      <c r="K645" s="83"/>
      <c r="L645" s="83"/>
      <c r="M645" s="83"/>
      <c r="N645" s="83"/>
      <c r="O645" s="83"/>
    </row>
    <row r="646" spans="1:15" ht="16" x14ac:dyDescent="0.4">
      <c r="A646" s="83"/>
      <c r="B646" s="83"/>
      <c r="C646" s="83"/>
      <c r="D646" s="83"/>
      <c r="E646" s="83"/>
      <c r="F646" s="83"/>
      <c r="G646" s="83"/>
      <c r="H646" s="83"/>
      <c r="I646" s="83"/>
      <c r="J646" s="83"/>
      <c r="K646" s="83"/>
      <c r="L646" s="83"/>
      <c r="M646" s="83"/>
      <c r="N646" s="83"/>
      <c r="O646" s="83"/>
    </row>
    <row r="647" spans="1:15" ht="16" x14ac:dyDescent="0.4">
      <c r="A647" s="83"/>
      <c r="B647" s="83"/>
      <c r="C647" s="83"/>
      <c r="D647" s="83"/>
      <c r="E647" s="83"/>
      <c r="F647" s="83"/>
      <c r="G647" s="83"/>
      <c r="H647" s="83"/>
      <c r="I647" s="83"/>
      <c r="J647" s="83"/>
      <c r="K647" s="83"/>
      <c r="L647" s="83"/>
      <c r="M647" s="83"/>
      <c r="N647" s="83"/>
      <c r="O647" s="83"/>
    </row>
    <row r="648" spans="1:15" ht="16" x14ac:dyDescent="0.4">
      <c r="A648" s="83"/>
      <c r="B648" s="83"/>
      <c r="C648" s="83"/>
      <c r="D648" s="83"/>
      <c r="E648" s="83"/>
      <c r="F648" s="83"/>
      <c r="G648" s="83"/>
      <c r="H648" s="83"/>
      <c r="I648" s="83"/>
      <c r="J648" s="83"/>
      <c r="K648" s="83"/>
      <c r="L648" s="83"/>
      <c r="M648" s="83"/>
      <c r="N648" s="83"/>
      <c r="O648" s="83"/>
    </row>
    <row r="649" spans="1:15" ht="16" x14ac:dyDescent="0.4">
      <c r="A649" s="83"/>
      <c r="B649" s="83"/>
      <c r="C649" s="83"/>
      <c r="D649" s="83"/>
      <c r="E649" s="83"/>
      <c r="F649" s="83"/>
      <c r="G649" s="83"/>
      <c r="H649" s="83"/>
      <c r="I649" s="83"/>
      <c r="J649" s="83"/>
      <c r="K649" s="83"/>
      <c r="L649" s="83"/>
      <c r="M649" s="83"/>
      <c r="N649" s="83"/>
      <c r="O649" s="83"/>
    </row>
    <row r="650" spans="1:15" ht="16" x14ac:dyDescent="0.4">
      <c r="A650" s="83"/>
      <c r="B650" s="83"/>
      <c r="C650" s="83"/>
      <c r="D650" s="83"/>
      <c r="E650" s="83"/>
      <c r="F650" s="83"/>
      <c r="G650" s="83"/>
      <c r="H650" s="83"/>
      <c r="I650" s="83"/>
      <c r="J650" s="83"/>
      <c r="K650" s="83"/>
      <c r="L650" s="83"/>
      <c r="M650" s="83"/>
      <c r="N650" s="83"/>
      <c r="O650" s="83"/>
    </row>
    <row r="651" spans="1:15" ht="16" x14ac:dyDescent="0.4">
      <c r="A651" s="83"/>
      <c r="B651" s="83"/>
      <c r="C651" s="83"/>
      <c r="D651" s="83"/>
      <c r="E651" s="83"/>
      <c r="F651" s="83"/>
      <c r="G651" s="83"/>
      <c r="H651" s="83"/>
      <c r="I651" s="83"/>
      <c r="J651" s="83"/>
      <c r="K651" s="83"/>
      <c r="L651" s="83"/>
      <c r="M651" s="83"/>
      <c r="N651" s="83"/>
      <c r="O651" s="83"/>
    </row>
    <row r="652" spans="1:15" ht="16" x14ac:dyDescent="0.4">
      <c r="A652" s="83"/>
      <c r="B652" s="83"/>
      <c r="C652" s="83"/>
      <c r="D652" s="83"/>
      <c r="E652" s="83"/>
      <c r="F652" s="83"/>
      <c r="G652" s="83"/>
      <c r="H652" s="83"/>
      <c r="I652" s="83"/>
      <c r="J652" s="83"/>
      <c r="K652" s="83"/>
      <c r="L652" s="83"/>
      <c r="M652" s="83"/>
      <c r="N652" s="83"/>
      <c r="O652" s="83"/>
    </row>
    <row r="653" spans="1:15" ht="16" x14ac:dyDescent="0.4">
      <c r="A653" s="83"/>
      <c r="B653" s="83"/>
      <c r="C653" s="83"/>
      <c r="D653" s="83"/>
      <c r="E653" s="83"/>
      <c r="F653" s="83"/>
      <c r="G653" s="83"/>
      <c r="H653" s="83"/>
      <c r="I653" s="83"/>
      <c r="J653" s="83"/>
      <c r="K653" s="83"/>
      <c r="L653" s="83"/>
      <c r="M653" s="83"/>
      <c r="N653" s="83"/>
      <c r="O653" s="83"/>
    </row>
    <row r="654" spans="1:15" ht="16" x14ac:dyDescent="0.4">
      <c r="A654" s="83"/>
      <c r="B654" s="83"/>
      <c r="C654" s="83"/>
      <c r="D654" s="83"/>
      <c r="E654" s="83"/>
      <c r="F654" s="83"/>
      <c r="G654" s="83"/>
      <c r="H654" s="83"/>
      <c r="I654" s="83"/>
      <c r="J654" s="83"/>
      <c r="K654" s="83"/>
      <c r="L654" s="83"/>
      <c r="M654" s="83"/>
      <c r="N654" s="83"/>
      <c r="O654" s="83"/>
    </row>
    <row r="655" spans="1:15" ht="16" x14ac:dyDescent="0.4">
      <c r="A655" s="83"/>
      <c r="B655" s="83"/>
      <c r="C655" s="83"/>
      <c r="D655" s="83"/>
      <c r="E655" s="83"/>
      <c r="F655" s="83"/>
      <c r="G655" s="83"/>
      <c r="H655" s="83"/>
      <c r="I655" s="83"/>
      <c r="J655" s="83"/>
      <c r="K655" s="83"/>
      <c r="L655" s="83"/>
      <c r="M655" s="83"/>
      <c r="N655" s="83"/>
      <c r="O655" s="83"/>
    </row>
    <row r="656" spans="1:15" ht="16" x14ac:dyDescent="0.4">
      <c r="A656" s="83"/>
      <c r="B656" s="83"/>
      <c r="C656" s="83"/>
      <c r="D656" s="83"/>
      <c r="E656" s="83"/>
      <c r="F656" s="83"/>
      <c r="G656" s="83"/>
      <c r="H656" s="83"/>
      <c r="I656" s="83"/>
      <c r="J656" s="83"/>
      <c r="K656" s="83"/>
      <c r="L656" s="83"/>
      <c r="M656" s="83"/>
      <c r="N656" s="83"/>
      <c r="O656" s="83"/>
    </row>
    <row r="657" spans="1:15" ht="16" x14ac:dyDescent="0.4">
      <c r="A657" s="83"/>
      <c r="B657" s="83"/>
      <c r="C657" s="83"/>
      <c r="D657" s="83"/>
      <c r="E657" s="83"/>
      <c r="F657" s="83"/>
      <c r="G657" s="83"/>
      <c r="H657" s="83"/>
      <c r="I657" s="83"/>
      <c r="J657" s="83"/>
      <c r="K657" s="83"/>
      <c r="L657" s="83"/>
      <c r="M657" s="83"/>
      <c r="N657" s="83"/>
      <c r="O657" s="83"/>
    </row>
    <row r="658" spans="1:15" ht="16" x14ac:dyDescent="0.4">
      <c r="A658" s="83"/>
      <c r="B658" s="83"/>
      <c r="C658" s="83"/>
      <c r="D658" s="83"/>
      <c r="E658" s="83"/>
      <c r="F658" s="83"/>
      <c r="G658" s="83"/>
      <c r="H658" s="83"/>
      <c r="I658" s="83"/>
      <c r="J658" s="83"/>
      <c r="K658" s="83"/>
      <c r="L658" s="83"/>
      <c r="M658" s="83"/>
      <c r="N658" s="83"/>
      <c r="O658" s="83"/>
    </row>
    <row r="659" spans="1:15" ht="16" x14ac:dyDescent="0.4">
      <c r="A659" s="83"/>
      <c r="B659" s="83"/>
      <c r="C659" s="83"/>
      <c r="D659" s="83"/>
      <c r="E659" s="83"/>
      <c r="F659" s="83"/>
      <c r="G659" s="83"/>
      <c r="H659" s="83"/>
      <c r="I659" s="83"/>
      <c r="J659" s="83"/>
      <c r="K659" s="83"/>
      <c r="L659" s="83"/>
      <c r="M659" s="83"/>
      <c r="N659" s="83"/>
      <c r="O659" s="83"/>
    </row>
    <row r="660" spans="1:15" ht="16" x14ac:dyDescent="0.4">
      <c r="A660" s="83"/>
      <c r="B660" s="83"/>
      <c r="C660" s="83"/>
      <c r="D660" s="83"/>
      <c r="E660" s="83"/>
      <c r="F660" s="83"/>
      <c r="G660" s="83"/>
      <c r="H660" s="83"/>
      <c r="I660" s="83"/>
      <c r="J660" s="83"/>
      <c r="K660" s="83"/>
      <c r="L660" s="83"/>
      <c r="M660" s="83"/>
      <c r="N660" s="83"/>
      <c r="O660" s="83"/>
    </row>
    <row r="661" spans="1:15" ht="16" x14ac:dyDescent="0.4">
      <c r="A661" s="83"/>
      <c r="B661" s="83"/>
      <c r="C661" s="83"/>
      <c r="D661" s="83"/>
      <c r="E661" s="83"/>
      <c r="F661" s="83"/>
      <c r="G661" s="83"/>
      <c r="H661" s="83"/>
      <c r="I661" s="83"/>
      <c r="J661" s="83"/>
      <c r="K661" s="83"/>
      <c r="L661" s="83"/>
      <c r="M661" s="83"/>
      <c r="N661" s="83"/>
      <c r="O661" s="83"/>
    </row>
    <row r="662" spans="1:15" ht="16" x14ac:dyDescent="0.4">
      <c r="A662" s="83"/>
      <c r="B662" s="83"/>
      <c r="C662" s="83"/>
      <c r="D662" s="83"/>
      <c r="E662" s="83"/>
      <c r="F662" s="83"/>
      <c r="G662" s="83"/>
      <c r="H662" s="83"/>
      <c r="I662" s="83"/>
      <c r="J662" s="83"/>
      <c r="K662" s="83"/>
      <c r="L662" s="83"/>
      <c r="M662" s="83"/>
      <c r="N662" s="83"/>
      <c r="O662" s="83"/>
    </row>
    <row r="663" spans="1:15" ht="16" x14ac:dyDescent="0.4">
      <c r="A663" s="83"/>
      <c r="B663" s="83"/>
      <c r="C663" s="83"/>
      <c r="D663" s="83"/>
      <c r="E663" s="83"/>
      <c r="F663" s="83"/>
      <c r="G663" s="83"/>
      <c r="H663" s="83"/>
      <c r="I663" s="83"/>
      <c r="J663" s="83"/>
      <c r="K663" s="83"/>
      <c r="L663" s="83"/>
      <c r="M663" s="83"/>
      <c r="N663" s="83"/>
      <c r="O663" s="83"/>
    </row>
    <row r="664" spans="1:15" ht="16" x14ac:dyDescent="0.4">
      <c r="A664" s="83"/>
      <c r="B664" s="83"/>
      <c r="C664" s="83"/>
      <c r="D664" s="83"/>
      <c r="E664" s="83"/>
      <c r="F664" s="83"/>
      <c r="G664" s="83"/>
      <c r="H664" s="83"/>
      <c r="I664" s="83"/>
      <c r="J664" s="83"/>
      <c r="K664" s="83"/>
      <c r="L664" s="83"/>
      <c r="M664" s="83"/>
      <c r="N664" s="83"/>
      <c r="O664" s="83"/>
    </row>
    <row r="665" spans="1:15" ht="16" x14ac:dyDescent="0.4">
      <c r="A665" s="83"/>
      <c r="B665" s="83"/>
      <c r="C665" s="83"/>
      <c r="D665" s="83"/>
      <c r="E665" s="83"/>
      <c r="F665" s="83"/>
      <c r="G665" s="83"/>
      <c r="H665" s="83"/>
      <c r="I665" s="83"/>
      <c r="J665" s="83"/>
      <c r="K665" s="83"/>
      <c r="L665" s="83"/>
      <c r="M665" s="83"/>
      <c r="N665" s="83"/>
      <c r="O665" s="83"/>
    </row>
    <row r="666" spans="1:15" ht="16" x14ac:dyDescent="0.4">
      <c r="A666" s="83"/>
      <c r="B666" s="83"/>
      <c r="C666" s="83"/>
      <c r="D666" s="83"/>
      <c r="E666" s="83"/>
      <c r="F666" s="83"/>
      <c r="G666" s="83"/>
      <c r="H666" s="83"/>
      <c r="I666" s="83"/>
      <c r="J666" s="83"/>
      <c r="K666" s="83"/>
      <c r="L666" s="83"/>
      <c r="M666" s="83"/>
      <c r="N666" s="83"/>
      <c r="O666" s="83"/>
    </row>
    <row r="667" spans="1:15" ht="16" x14ac:dyDescent="0.4">
      <c r="A667" s="83"/>
      <c r="B667" s="83"/>
      <c r="C667" s="83"/>
      <c r="D667" s="83"/>
      <c r="E667" s="83"/>
      <c r="F667" s="83"/>
      <c r="G667" s="83"/>
      <c r="H667" s="83"/>
      <c r="I667" s="83"/>
      <c r="J667" s="83"/>
      <c r="K667" s="83"/>
      <c r="L667" s="83"/>
      <c r="M667" s="83"/>
      <c r="N667" s="83"/>
      <c r="O667" s="83"/>
    </row>
    <row r="668" spans="1:15" ht="16" x14ac:dyDescent="0.4">
      <c r="A668" s="83"/>
      <c r="B668" s="83"/>
      <c r="C668" s="83"/>
      <c r="D668" s="83"/>
      <c r="E668" s="83"/>
      <c r="F668" s="83"/>
      <c r="G668" s="83"/>
      <c r="H668" s="83"/>
      <c r="I668" s="83"/>
      <c r="J668" s="83"/>
      <c r="K668" s="83"/>
      <c r="L668" s="83"/>
      <c r="M668" s="83"/>
      <c r="N668" s="83"/>
      <c r="O668" s="83"/>
    </row>
    <row r="669" spans="1:15" ht="16" x14ac:dyDescent="0.4">
      <c r="A669" s="83"/>
      <c r="B669" s="83"/>
      <c r="C669" s="83"/>
      <c r="D669" s="83"/>
      <c r="E669" s="83"/>
      <c r="F669" s="83"/>
      <c r="G669" s="83"/>
      <c r="H669" s="83"/>
      <c r="I669" s="83"/>
      <c r="J669" s="83"/>
      <c r="K669" s="83"/>
      <c r="L669" s="83"/>
      <c r="M669" s="83"/>
      <c r="N669" s="83"/>
      <c r="O669" s="83"/>
    </row>
    <row r="670" spans="1:15" ht="16" x14ac:dyDescent="0.4">
      <c r="A670" s="83"/>
      <c r="B670" s="83"/>
      <c r="C670" s="83"/>
      <c r="D670" s="83"/>
      <c r="E670" s="83"/>
      <c r="F670" s="83"/>
      <c r="G670" s="83"/>
      <c r="H670" s="83"/>
      <c r="I670" s="83"/>
      <c r="J670" s="83"/>
      <c r="K670" s="83"/>
      <c r="L670" s="83"/>
      <c r="M670" s="83"/>
      <c r="N670" s="83"/>
      <c r="O670" s="83"/>
    </row>
    <row r="671" spans="1:15" ht="16" x14ac:dyDescent="0.4">
      <c r="A671" s="83"/>
      <c r="B671" s="83"/>
      <c r="C671" s="83"/>
      <c r="D671" s="83"/>
      <c r="E671" s="83"/>
      <c r="F671" s="83"/>
      <c r="G671" s="83"/>
      <c r="H671" s="83"/>
      <c r="I671" s="83"/>
      <c r="J671" s="83"/>
      <c r="K671" s="83"/>
      <c r="L671" s="83"/>
      <c r="M671" s="83"/>
      <c r="N671" s="83"/>
      <c r="O671" s="83"/>
    </row>
    <row r="672" spans="1:15" ht="16" x14ac:dyDescent="0.4">
      <c r="A672" s="83"/>
      <c r="B672" s="83"/>
      <c r="C672" s="83"/>
      <c r="D672" s="83"/>
      <c r="E672" s="83"/>
      <c r="F672" s="83"/>
      <c r="G672" s="83"/>
      <c r="H672" s="83"/>
      <c r="I672" s="83"/>
      <c r="J672" s="83"/>
      <c r="K672" s="83"/>
      <c r="L672" s="83"/>
      <c r="M672" s="83"/>
      <c r="N672" s="83"/>
      <c r="O672" s="83"/>
    </row>
    <row r="673" spans="1:15" ht="16" x14ac:dyDescent="0.4">
      <c r="A673" s="83"/>
      <c r="B673" s="83"/>
      <c r="C673" s="83"/>
      <c r="D673" s="83"/>
      <c r="E673" s="83"/>
      <c r="F673" s="83"/>
      <c r="G673" s="83"/>
      <c r="H673" s="83"/>
      <c r="I673" s="83"/>
      <c r="J673" s="83"/>
      <c r="K673" s="83"/>
      <c r="L673" s="83"/>
      <c r="M673" s="83"/>
      <c r="N673" s="83"/>
      <c r="O673" s="83"/>
    </row>
    <row r="674" spans="1:15" ht="16" x14ac:dyDescent="0.4">
      <c r="A674" s="83"/>
      <c r="B674" s="83"/>
      <c r="C674" s="83"/>
      <c r="D674" s="83"/>
      <c r="E674" s="83"/>
      <c r="F674" s="83"/>
      <c r="G674" s="83"/>
      <c r="H674" s="83"/>
      <c r="I674" s="83"/>
      <c r="J674" s="83"/>
      <c r="K674" s="83"/>
      <c r="L674" s="83"/>
      <c r="M674" s="83"/>
      <c r="N674" s="83"/>
      <c r="O674" s="83"/>
    </row>
    <row r="675" spans="1:15" ht="16" x14ac:dyDescent="0.4">
      <c r="A675" s="83"/>
      <c r="B675" s="83"/>
      <c r="C675" s="83"/>
      <c r="D675" s="83"/>
      <c r="E675" s="83"/>
      <c r="F675" s="83"/>
      <c r="G675" s="83"/>
      <c r="H675" s="83"/>
      <c r="I675" s="83"/>
      <c r="J675" s="83"/>
      <c r="K675" s="83"/>
      <c r="L675" s="83"/>
      <c r="M675" s="83"/>
      <c r="N675" s="83"/>
      <c r="O675" s="83"/>
    </row>
    <row r="676" spans="1:15" ht="16" x14ac:dyDescent="0.4">
      <c r="A676" s="83"/>
      <c r="B676" s="83"/>
      <c r="C676" s="83"/>
      <c r="D676" s="83"/>
      <c r="E676" s="83"/>
      <c r="F676" s="83"/>
      <c r="G676" s="83"/>
      <c r="H676" s="83"/>
      <c r="I676" s="83"/>
      <c r="J676" s="83"/>
      <c r="K676" s="83"/>
      <c r="L676" s="83"/>
      <c r="M676" s="83"/>
      <c r="N676" s="83"/>
      <c r="O676" s="83"/>
    </row>
    <row r="677" spans="1:15" ht="16" x14ac:dyDescent="0.4">
      <c r="A677" s="83"/>
      <c r="B677" s="83"/>
      <c r="C677" s="83"/>
      <c r="D677" s="83"/>
      <c r="E677" s="83"/>
      <c r="F677" s="83"/>
      <c r="G677" s="83"/>
      <c r="H677" s="83"/>
      <c r="I677" s="83"/>
      <c r="J677" s="83"/>
      <c r="K677" s="83"/>
      <c r="L677" s="83"/>
      <c r="M677" s="83"/>
      <c r="N677" s="83"/>
      <c r="O677" s="83"/>
    </row>
    <row r="678" spans="1:15" ht="16" x14ac:dyDescent="0.4">
      <c r="A678" s="83"/>
      <c r="B678" s="83"/>
      <c r="C678" s="83"/>
      <c r="D678" s="83"/>
      <c r="E678" s="83"/>
      <c r="F678" s="83"/>
      <c r="G678" s="83"/>
      <c r="H678" s="83"/>
      <c r="I678" s="83"/>
      <c r="J678" s="83"/>
      <c r="K678" s="83"/>
      <c r="L678" s="83"/>
      <c r="M678" s="83"/>
      <c r="N678" s="83"/>
      <c r="O678" s="83"/>
    </row>
    <row r="679" spans="1:15" ht="16" x14ac:dyDescent="0.4">
      <c r="A679" s="83"/>
      <c r="B679" s="83"/>
      <c r="C679" s="83"/>
      <c r="D679" s="83"/>
      <c r="E679" s="83"/>
      <c r="F679" s="83"/>
      <c r="G679" s="83"/>
      <c r="H679" s="83"/>
      <c r="I679" s="83"/>
      <c r="J679" s="83"/>
      <c r="K679" s="83"/>
      <c r="L679" s="83"/>
      <c r="M679" s="83"/>
      <c r="N679" s="83"/>
      <c r="O679" s="83"/>
    </row>
    <row r="680" spans="1:15" ht="16" x14ac:dyDescent="0.4">
      <c r="A680" s="83"/>
      <c r="B680" s="83"/>
      <c r="C680" s="83"/>
      <c r="D680" s="83"/>
      <c r="E680" s="83"/>
      <c r="F680" s="83"/>
      <c r="G680" s="83"/>
      <c r="H680" s="83"/>
      <c r="I680" s="83"/>
      <c r="J680" s="83"/>
      <c r="K680" s="83"/>
      <c r="L680" s="83"/>
      <c r="M680" s="83"/>
      <c r="N680" s="83"/>
      <c r="O680" s="83"/>
    </row>
    <row r="681" spans="1:15" ht="16" x14ac:dyDescent="0.4">
      <c r="A681" s="83"/>
      <c r="B681" s="83"/>
      <c r="C681" s="83"/>
      <c r="D681" s="83"/>
      <c r="E681" s="83"/>
      <c r="F681" s="83"/>
      <c r="G681" s="83"/>
      <c r="H681" s="83"/>
      <c r="I681" s="83"/>
      <c r="J681" s="83"/>
      <c r="K681" s="83"/>
      <c r="L681" s="83"/>
      <c r="M681" s="83"/>
      <c r="N681" s="83"/>
      <c r="O681" s="83"/>
    </row>
    <row r="682" spans="1:15" ht="16" x14ac:dyDescent="0.4">
      <c r="A682" s="83"/>
      <c r="B682" s="83"/>
      <c r="C682" s="83"/>
      <c r="D682" s="83"/>
      <c r="E682" s="83"/>
      <c r="F682" s="83"/>
      <c r="G682" s="83"/>
      <c r="H682" s="83"/>
      <c r="I682" s="83"/>
      <c r="J682" s="83"/>
      <c r="K682" s="83"/>
      <c r="L682" s="83"/>
      <c r="M682" s="83"/>
      <c r="N682" s="83"/>
      <c r="O682" s="83"/>
    </row>
    <row r="683" spans="1:15" ht="16" x14ac:dyDescent="0.4">
      <c r="A683" s="83"/>
      <c r="B683" s="83"/>
      <c r="C683" s="83"/>
      <c r="D683" s="83"/>
      <c r="E683" s="83"/>
      <c r="F683" s="83"/>
      <c r="G683" s="83"/>
      <c r="H683" s="83"/>
      <c r="I683" s="83"/>
      <c r="J683" s="83"/>
      <c r="K683" s="83"/>
      <c r="L683" s="83"/>
      <c r="M683" s="83"/>
      <c r="N683" s="83"/>
      <c r="O683" s="83"/>
    </row>
    <row r="684" spans="1:15" ht="16" x14ac:dyDescent="0.4">
      <c r="A684" s="83"/>
      <c r="B684" s="83"/>
      <c r="C684" s="83"/>
      <c r="D684" s="83"/>
      <c r="E684" s="83"/>
      <c r="F684" s="83"/>
      <c r="G684" s="83"/>
      <c r="H684" s="83"/>
      <c r="I684" s="83"/>
      <c r="J684" s="83"/>
      <c r="K684" s="83"/>
      <c r="L684" s="83"/>
      <c r="M684" s="83"/>
      <c r="N684" s="83"/>
      <c r="O684" s="83"/>
    </row>
    <row r="685" spans="1:15" ht="16" x14ac:dyDescent="0.4">
      <c r="A685" s="83"/>
      <c r="B685" s="83"/>
      <c r="C685" s="83"/>
      <c r="D685" s="83"/>
      <c r="E685" s="83"/>
      <c r="F685" s="83"/>
      <c r="G685" s="83"/>
      <c r="H685" s="83"/>
      <c r="I685" s="83"/>
      <c r="J685" s="83"/>
      <c r="K685" s="83"/>
      <c r="L685" s="83"/>
      <c r="M685" s="83"/>
      <c r="N685" s="83"/>
      <c r="O685" s="83"/>
    </row>
    <row r="686" spans="1:15" ht="16" x14ac:dyDescent="0.4">
      <c r="A686" s="83"/>
      <c r="B686" s="83"/>
      <c r="C686" s="83"/>
      <c r="D686" s="83"/>
      <c r="E686" s="83"/>
      <c r="F686" s="83"/>
      <c r="G686" s="83"/>
      <c r="H686" s="83"/>
      <c r="I686" s="83"/>
      <c r="J686" s="83"/>
      <c r="K686" s="83"/>
      <c r="L686" s="83"/>
      <c r="M686" s="83"/>
      <c r="N686" s="83"/>
      <c r="O686" s="83"/>
    </row>
    <row r="687" spans="1:15" ht="16" x14ac:dyDescent="0.4">
      <c r="A687" s="83"/>
      <c r="B687" s="83"/>
      <c r="C687" s="83"/>
      <c r="D687" s="83"/>
      <c r="E687" s="83"/>
      <c r="F687" s="83"/>
      <c r="G687" s="83"/>
      <c r="H687" s="83"/>
      <c r="I687" s="83"/>
      <c r="J687" s="83"/>
      <c r="K687" s="83"/>
      <c r="L687" s="83"/>
      <c r="M687" s="83"/>
      <c r="N687" s="83"/>
      <c r="O687" s="83"/>
    </row>
    <row r="688" spans="1:15" ht="16" x14ac:dyDescent="0.4">
      <c r="A688" s="83"/>
      <c r="B688" s="83"/>
      <c r="C688" s="83"/>
      <c r="D688" s="83"/>
      <c r="E688" s="83"/>
      <c r="F688" s="83"/>
      <c r="G688" s="83"/>
      <c r="H688" s="83"/>
      <c r="I688" s="83"/>
      <c r="J688" s="83"/>
      <c r="K688" s="83"/>
      <c r="L688" s="83"/>
      <c r="M688" s="83"/>
      <c r="N688" s="83"/>
      <c r="O688" s="83"/>
    </row>
    <row r="689" spans="1:15" ht="16" x14ac:dyDescent="0.4">
      <c r="A689" s="83"/>
      <c r="B689" s="83"/>
      <c r="C689" s="83"/>
      <c r="D689" s="83"/>
      <c r="E689" s="83"/>
      <c r="F689" s="83"/>
      <c r="G689" s="83"/>
      <c r="H689" s="83"/>
      <c r="I689" s="83"/>
      <c r="J689" s="83"/>
      <c r="K689" s="83"/>
      <c r="L689" s="83"/>
      <c r="M689" s="83"/>
      <c r="N689" s="83"/>
      <c r="O689" s="83"/>
    </row>
    <row r="690" spans="1:15" ht="16" x14ac:dyDescent="0.4">
      <c r="A690" s="83"/>
      <c r="B690" s="83"/>
      <c r="C690" s="83"/>
      <c r="D690" s="83"/>
      <c r="E690" s="83"/>
      <c r="F690" s="83"/>
      <c r="G690" s="83"/>
      <c r="H690" s="83"/>
      <c r="I690" s="83"/>
      <c r="J690" s="83"/>
      <c r="K690" s="83"/>
      <c r="L690" s="83"/>
      <c r="M690" s="83"/>
      <c r="N690" s="83"/>
      <c r="O690" s="83"/>
    </row>
    <row r="691" spans="1:15" ht="16" x14ac:dyDescent="0.4">
      <c r="A691" s="83"/>
      <c r="B691" s="83"/>
      <c r="C691" s="83"/>
      <c r="D691" s="83"/>
      <c r="E691" s="83"/>
      <c r="F691" s="83"/>
      <c r="G691" s="83"/>
      <c r="H691" s="83"/>
      <c r="I691" s="83"/>
      <c r="J691" s="83"/>
      <c r="K691" s="83"/>
      <c r="L691" s="83"/>
      <c r="M691" s="83"/>
      <c r="N691" s="83"/>
      <c r="O691" s="83"/>
    </row>
    <row r="692" spans="1:15" ht="16" x14ac:dyDescent="0.4">
      <c r="A692" s="83"/>
      <c r="B692" s="83"/>
      <c r="C692" s="83"/>
      <c r="D692" s="83"/>
      <c r="E692" s="83"/>
      <c r="F692" s="83"/>
      <c r="G692" s="83"/>
      <c r="H692" s="83"/>
      <c r="I692" s="83"/>
      <c r="J692" s="83"/>
      <c r="K692" s="83"/>
      <c r="L692" s="83"/>
      <c r="M692" s="83"/>
      <c r="N692" s="83"/>
      <c r="O692" s="83"/>
    </row>
    <row r="693" spans="1:15" ht="16" x14ac:dyDescent="0.4">
      <c r="A693" s="83"/>
      <c r="B693" s="83"/>
      <c r="C693" s="83"/>
      <c r="D693" s="83"/>
      <c r="E693" s="83"/>
      <c r="F693" s="83"/>
      <c r="G693" s="83"/>
      <c r="H693" s="83"/>
      <c r="I693" s="83"/>
      <c r="J693" s="83"/>
      <c r="K693" s="83"/>
      <c r="L693" s="83"/>
      <c r="M693" s="83"/>
      <c r="N693" s="83"/>
      <c r="O693" s="83"/>
    </row>
    <row r="694" spans="1:15" ht="16" x14ac:dyDescent="0.4">
      <c r="A694" s="83"/>
      <c r="B694" s="83"/>
      <c r="C694" s="83"/>
      <c r="D694" s="83"/>
      <c r="E694" s="83"/>
      <c r="F694" s="83"/>
      <c r="G694" s="83"/>
      <c r="H694" s="83"/>
      <c r="I694" s="83"/>
      <c r="J694" s="83"/>
      <c r="K694" s="83"/>
      <c r="L694" s="83"/>
      <c r="M694" s="83"/>
      <c r="N694" s="83"/>
      <c r="O694" s="83"/>
    </row>
    <row r="695" spans="1:15" ht="16" x14ac:dyDescent="0.4">
      <c r="A695" s="83"/>
      <c r="B695" s="83"/>
      <c r="C695" s="83"/>
      <c r="D695" s="83"/>
      <c r="E695" s="83"/>
      <c r="F695" s="83"/>
      <c r="G695" s="83"/>
      <c r="H695" s="83"/>
      <c r="I695" s="83"/>
      <c r="J695" s="83"/>
      <c r="K695" s="83"/>
      <c r="L695" s="83"/>
      <c r="M695" s="83"/>
      <c r="N695" s="83"/>
      <c r="O695" s="83"/>
    </row>
    <row r="696" spans="1:15" ht="16" x14ac:dyDescent="0.4">
      <c r="A696" s="83"/>
      <c r="B696" s="83"/>
      <c r="C696" s="83"/>
      <c r="D696" s="83"/>
      <c r="E696" s="83"/>
      <c r="F696" s="83"/>
      <c r="G696" s="83"/>
      <c r="H696" s="83"/>
      <c r="I696" s="83"/>
      <c r="J696" s="83"/>
      <c r="K696" s="83"/>
      <c r="L696" s="83"/>
      <c r="M696" s="83"/>
      <c r="N696" s="83"/>
      <c r="O696" s="83"/>
    </row>
    <row r="697" spans="1:15" ht="16" x14ac:dyDescent="0.4">
      <c r="A697" s="83"/>
      <c r="B697" s="83"/>
      <c r="C697" s="83"/>
      <c r="D697" s="83"/>
      <c r="E697" s="83"/>
      <c r="F697" s="83"/>
      <c r="G697" s="83"/>
      <c r="H697" s="83"/>
      <c r="I697" s="83"/>
      <c r="J697" s="83"/>
      <c r="K697" s="83"/>
      <c r="L697" s="83"/>
      <c r="M697" s="83"/>
      <c r="N697" s="83"/>
      <c r="O697" s="83"/>
    </row>
    <row r="698" spans="1:15" ht="16" x14ac:dyDescent="0.4">
      <c r="A698" s="83"/>
      <c r="B698" s="83"/>
      <c r="C698" s="83"/>
      <c r="D698" s="83"/>
      <c r="E698" s="83"/>
      <c r="F698" s="83"/>
      <c r="G698" s="83"/>
      <c r="H698" s="83"/>
      <c r="I698" s="83"/>
      <c r="J698" s="83"/>
      <c r="K698" s="83"/>
      <c r="L698" s="83"/>
      <c r="M698" s="83"/>
      <c r="N698" s="83"/>
      <c r="O698" s="83"/>
    </row>
    <row r="699" spans="1:15" ht="16" x14ac:dyDescent="0.4">
      <c r="A699" s="83"/>
      <c r="B699" s="83"/>
      <c r="C699" s="83"/>
      <c r="D699" s="83"/>
      <c r="E699" s="83"/>
      <c r="F699" s="83"/>
      <c r="G699" s="83"/>
      <c r="H699" s="83"/>
      <c r="I699" s="83"/>
      <c r="J699" s="83"/>
      <c r="K699" s="83"/>
      <c r="L699" s="83"/>
      <c r="M699" s="83"/>
      <c r="N699" s="83"/>
      <c r="O699" s="83"/>
    </row>
    <row r="700" spans="1:15" ht="16" x14ac:dyDescent="0.4">
      <c r="A700" s="83"/>
      <c r="B700" s="83"/>
      <c r="C700" s="83"/>
      <c r="D700" s="83"/>
      <c r="E700" s="83"/>
      <c r="F700" s="83"/>
      <c r="G700" s="83"/>
      <c r="H700" s="83"/>
      <c r="I700" s="83"/>
      <c r="J700" s="83"/>
      <c r="K700" s="83"/>
      <c r="L700" s="83"/>
      <c r="M700" s="83"/>
      <c r="N700" s="83"/>
      <c r="O700" s="83"/>
    </row>
    <row r="701" spans="1:15" ht="16" x14ac:dyDescent="0.4">
      <c r="A701" s="83"/>
      <c r="B701" s="83"/>
      <c r="C701" s="83"/>
      <c r="D701" s="83"/>
      <c r="E701" s="83"/>
      <c r="F701" s="83"/>
      <c r="G701" s="83"/>
      <c r="H701" s="83"/>
      <c r="I701" s="83"/>
      <c r="J701" s="83"/>
      <c r="K701" s="83"/>
      <c r="L701" s="83"/>
      <c r="M701" s="83"/>
      <c r="N701" s="83"/>
      <c r="O701" s="83"/>
    </row>
    <row r="702" spans="1:15" ht="16" x14ac:dyDescent="0.4">
      <c r="A702" s="83"/>
      <c r="B702" s="83"/>
      <c r="C702" s="83"/>
      <c r="D702" s="83"/>
      <c r="E702" s="83"/>
      <c r="F702" s="83"/>
      <c r="G702" s="83"/>
      <c r="H702" s="83"/>
      <c r="I702" s="83"/>
      <c r="J702" s="83"/>
      <c r="K702" s="83"/>
      <c r="L702" s="83"/>
      <c r="M702" s="83"/>
      <c r="N702" s="83"/>
      <c r="O702" s="83"/>
    </row>
    <row r="703" spans="1:15" ht="16" x14ac:dyDescent="0.4">
      <c r="A703" s="83"/>
      <c r="B703" s="83"/>
      <c r="C703" s="83"/>
      <c r="D703" s="83"/>
      <c r="E703" s="83"/>
      <c r="F703" s="83"/>
      <c r="G703" s="83"/>
      <c r="H703" s="83"/>
      <c r="I703" s="83"/>
      <c r="J703" s="83"/>
      <c r="K703" s="83"/>
      <c r="L703" s="83"/>
      <c r="M703" s="83"/>
      <c r="N703" s="83"/>
      <c r="O703" s="83"/>
    </row>
    <row r="704" spans="1:15" ht="16" x14ac:dyDescent="0.4">
      <c r="A704" s="83"/>
      <c r="B704" s="83"/>
      <c r="C704" s="83"/>
      <c r="D704" s="83"/>
      <c r="E704" s="83"/>
      <c r="F704" s="83"/>
      <c r="G704" s="83"/>
      <c r="H704" s="83"/>
      <c r="I704" s="83"/>
      <c r="J704" s="83"/>
      <c r="K704" s="83"/>
      <c r="L704" s="83"/>
      <c r="M704" s="83"/>
      <c r="N704" s="83"/>
      <c r="O704" s="83"/>
    </row>
    <row r="705" spans="1:15" ht="16" x14ac:dyDescent="0.4">
      <c r="A705" s="83"/>
      <c r="B705" s="83"/>
      <c r="C705" s="83"/>
      <c r="D705" s="83"/>
      <c r="E705" s="83"/>
      <c r="F705" s="83"/>
      <c r="G705" s="83"/>
      <c r="H705" s="83"/>
      <c r="I705" s="83"/>
      <c r="J705" s="83"/>
      <c r="K705" s="83"/>
      <c r="L705" s="83"/>
      <c r="M705" s="83"/>
      <c r="N705" s="83"/>
      <c r="O705" s="83"/>
    </row>
    <row r="706" spans="1:15" ht="16" x14ac:dyDescent="0.4">
      <c r="A706" s="83"/>
      <c r="B706" s="83"/>
      <c r="C706" s="83"/>
      <c r="D706" s="83"/>
      <c r="E706" s="83"/>
      <c r="F706" s="83"/>
      <c r="G706" s="83"/>
      <c r="H706" s="83"/>
      <c r="I706" s="83"/>
      <c r="J706" s="83"/>
      <c r="K706" s="83"/>
      <c r="L706" s="83"/>
      <c r="M706" s="83"/>
      <c r="N706" s="83"/>
      <c r="O706" s="83"/>
    </row>
    <row r="707" spans="1:15" ht="16" x14ac:dyDescent="0.4">
      <c r="A707" s="83"/>
      <c r="B707" s="83"/>
      <c r="C707" s="83"/>
      <c r="D707" s="83"/>
      <c r="E707" s="83"/>
      <c r="F707" s="83"/>
      <c r="G707" s="83"/>
      <c r="H707" s="83"/>
      <c r="I707" s="83"/>
      <c r="J707" s="83"/>
      <c r="K707" s="83"/>
      <c r="L707" s="83"/>
      <c r="M707" s="83"/>
      <c r="N707" s="83"/>
      <c r="O707" s="83"/>
    </row>
    <row r="708" spans="1:15" ht="16" x14ac:dyDescent="0.4">
      <c r="A708" s="83"/>
      <c r="B708" s="83"/>
      <c r="C708" s="83"/>
      <c r="D708" s="83"/>
      <c r="E708" s="83"/>
      <c r="F708" s="83"/>
      <c r="G708" s="83"/>
      <c r="H708" s="83"/>
      <c r="I708" s="83"/>
      <c r="J708" s="83"/>
      <c r="K708" s="83"/>
      <c r="L708" s="83"/>
      <c r="M708" s="83"/>
      <c r="N708" s="83"/>
      <c r="O708" s="83"/>
    </row>
    <row r="709" spans="1:15" ht="16" x14ac:dyDescent="0.4">
      <c r="A709" s="83"/>
      <c r="B709" s="83"/>
      <c r="C709" s="83"/>
      <c r="D709" s="83"/>
      <c r="E709" s="83"/>
      <c r="F709" s="83"/>
      <c r="G709" s="83"/>
      <c r="H709" s="83"/>
      <c r="I709" s="83"/>
      <c r="J709" s="83"/>
      <c r="K709" s="83"/>
      <c r="L709" s="83"/>
      <c r="M709" s="83"/>
      <c r="N709" s="83"/>
      <c r="O709" s="83"/>
    </row>
    <row r="710" spans="1:15" ht="16" x14ac:dyDescent="0.4">
      <c r="A710" s="83"/>
      <c r="B710" s="83"/>
      <c r="C710" s="83"/>
      <c r="D710" s="83"/>
      <c r="E710" s="83"/>
      <c r="F710" s="83"/>
      <c r="G710" s="83"/>
      <c r="H710" s="83"/>
      <c r="I710" s="83"/>
      <c r="J710" s="83"/>
      <c r="K710" s="83"/>
      <c r="L710" s="83"/>
      <c r="M710" s="83"/>
      <c r="N710" s="83"/>
      <c r="O710" s="83"/>
    </row>
    <row r="711" spans="1:15" ht="16" x14ac:dyDescent="0.4">
      <c r="A711" s="83"/>
      <c r="B711" s="83"/>
      <c r="C711" s="83"/>
      <c r="D711" s="83"/>
      <c r="E711" s="83"/>
      <c r="F711" s="83"/>
      <c r="G711" s="83"/>
      <c r="H711" s="83"/>
      <c r="I711" s="83"/>
      <c r="J711" s="83"/>
      <c r="K711" s="83"/>
      <c r="L711" s="83"/>
      <c r="M711" s="83"/>
      <c r="N711" s="83"/>
      <c r="O711" s="83"/>
    </row>
    <row r="712" spans="1:15" ht="16" x14ac:dyDescent="0.4">
      <c r="A712" s="83"/>
      <c r="B712" s="83"/>
      <c r="C712" s="83"/>
      <c r="D712" s="83"/>
      <c r="E712" s="83"/>
      <c r="F712" s="83"/>
      <c r="G712" s="83"/>
      <c r="H712" s="83"/>
      <c r="I712" s="83"/>
      <c r="J712" s="83"/>
      <c r="K712" s="83"/>
      <c r="L712" s="83"/>
      <c r="M712" s="83"/>
      <c r="N712" s="83"/>
      <c r="O712" s="83"/>
    </row>
    <row r="713" spans="1:15" ht="16" x14ac:dyDescent="0.4">
      <c r="A713" s="83"/>
      <c r="B713" s="83"/>
      <c r="C713" s="83"/>
      <c r="D713" s="83"/>
      <c r="E713" s="83"/>
      <c r="F713" s="83"/>
      <c r="G713" s="83"/>
      <c r="H713" s="83"/>
      <c r="I713" s="83"/>
      <c r="J713" s="83"/>
      <c r="K713" s="83"/>
      <c r="L713" s="83"/>
      <c r="M713" s="83"/>
      <c r="N713" s="83"/>
      <c r="O713" s="83"/>
    </row>
    <row r="714" spans="1:15" ht="16" x14ac:dyDescent="0.4">
      <c r="A714" s="83"/>
      <c r="B714" s="83"/>
      <c r="C714" s="83"/>
      <c r="D714" s="83"/>
      <c r="E714" s="83"/>
      <c r="F714" s="83"/>
      <c r="G714" s="83"/>
      <c r="H714" s="83"/>
      <c r="I714" s="83"/>
      <c r="J714" s="83"/>
      <c r="K714" s="83"/>
      <c r="L714" s="83"/>
      <c r="M714" s="83"/>
      <c r="N714" s="83"/>
      <c r="O714" s="83"/>
    </row>
    <row r="715" spans="1:15" ht="16" x14ac:dyDescent="0.4">
      <c r="A715" s="83"/>
      <c r="B715" s="83"/>
      <c r="C715" s="83"/>
      <c r="D715" s="83"/>
      <c r="E715" s="83"/>
      <c r="F715" s="83"/>
      <c r="G715" s="83"/>
      <c r="H715" s="83"/>
      <c r="I715" s="83"/>
      <c r="J715" s="83"/>
      <c r="K715" s="83"/>
      <c r="L715" s="83"/>
      <c r="M715" s="83"/>
      <c r="N715" s="83"/>
      <c r="O715" s="83"/>
    </row>
    <row r="716" spans="1:15" ht="16" x14ac:dyDescent="0.4">
      <c r="A716" s="83"/>
      <c r="B716" s="83"/>
      <c r="C716" s="83"/>
      <c r="D716" s="83"/>
      <c r="E716" s="83"/>
      <c r="F716" s="83"/>
      <c r="G716" s="83"/>
      <c r="H716" s="83"/>
      <c r="I716" s="83"/>
      <c r="J716" s="83"/>
      <c r="K716" s="83"/>
      <c r="L716" s="83"/>
      <c r="M716" s="83"/>
      <c r="N716" s="83"/>
      <c r="O716" s="83"/>
    </row>
    <row r="717" spans="1:15" ht="16" x14ac:dyDescent="0.4">
      <c r="A717" s="83"/>
      <c r="B717" s="83"/>
      <c r="C717" s="83"/>
      <c r="D717" s="83"/>
      <c r="E717" s="83"/>
      <c r="F717" s="83"/>
      <c r="G717" s="83"/>
      <c r="H717" s="83"/>
      <c r="I717" s="83"/>
      <c r="J717" s="83"/>
      <c r="K717" s="83"/>
      <c r="L717" s="83"/>
      <c r="M717" s="83"/>
      <c r="N717" s="83"/>
      <c r="O717" s="83"/>
    </row>
    <row r="718" spans="1:15" ht="16" x14ac:dyDescent="0.4">
      <c r="A718" s="83"/>
      <c r="B718" s="83"/>
      <c r="C718" s="83"/>
      <c r="D718" s="83"/>
      <c r="E718" s="83"/>
      <c r="F718" s="83"/>
      <c r="G718" s="83"/>
      <c r="H718" s="83"/>
      <c r="I718" s="83"/>
      <c r="J718" s="83"/>
      <c r="K718" s="83"/>
      <c r="L718" s="83"/>
      <c r="M718" s="83"/>
      <c r="N718" s="83"/>
      <c r="O718" s="83"/>
    </row>
    <row r="719" spans="1:15" ht="16" x14ac:dyDescent="0.4">
      <c r="A719" s="83"/>
      <c r="B719" s="83"/>
      <c r="C719" s="83"/>
      <c r="D719" s="83"/>
      <c r="E719" s="83"/>
      <c r="F719" s="83"/>
      <c r="G719" s="83"/>
      <c r="H719" s="83"/>
      <c r="I719" s="83"/>
      <c r="J719" s="83"/>
      <c r="K719" s="83"/>
      <c r="L719" s="83"/>
      <c r="M719" s="83"/>
      <c r="N719" s="83"/>
      <c r="O719" s="83"/>
    </row>
    <row r="720" spans="1:15" ht="16" x14ac:dyDescent="0.4">
      <c r="A720" s="83"/>
      <c r="B720" s="83"/>
      <c r="C720" s="83"/>
      <c r="D720" s="83"/>
      <c r="E720" s="83"/>
      <c r="F720" s="83"/>
      <c r="G720" s="83"/>
      <c r="H720" s="83"/>
      <c r="I720" s="83"/>
      <c r="J720" s="83"/>
      <c r="K720" s="83"/>
      <c r="L720" s="83"/>
      <c r="M720" s="83"/>
      <c r="N720" s="83"/>
      <c r="O720" s="83"/>
    </row>
    <row r="721" spans="1:15" ht="16" x14ac:dyDescent="0.4">
      <c r="A721" s="83"/>
      <c r="B721" s="83"/>
      <c r="C721" s="83"/>
      <c r="D721" s="83"/>
      <c r="E721" s="83"/>
      <c r="F721" s="83"/>
      <c r="G721" s="83"/>
      <c r="H721" s="83"/>
      <c r="I721" s="83"/>
      <c r="J721" s="83"/>
      <c r="K721" s="83"/>
      <c r="L721" s="83"/>
      <c r="M721" s="83"/>
      <c r="N721" s="83"/>
      <c r="O721" s="83"/>
    </row>
    <row r="722" spans="1:15" ht="16" x14ac:dyDescent="0.4">
      <c r="A722" s="83"/>
      <c r="B722" s="83"/>
      <c r="C722" s="83"/>
      <c r="D722" s="83"/>
      <c r="E722" s="83"/>
      <c r="F722" s="83"/>
      <c r="G722" s="83"/>
      <c r="H722" s="83"/>
      <c r="I722" s="83"/>
      <c r="J722" s="83"/>
      <c r="K722" s="83"/>
      <c r="L722" s="83"/>
      <c r="M722" s="83"/>
      <c r="N722" s="83"/>
      <c r="O722" s="83"/>
    </row>
    <row r="723" spans="1:15" ht="16" x14ac:dyDescent="0.4">
      <c r="A723" s="83"/>
      <c r="B723" s="83"/>
      <c r="C723" s="83"/>
      <c r="D723" s="83"/>
      <c r="E723" s="83"/>
      <c r="F723" s="83"/>
      <c r="G723" s="83"/>
      <c r="H723" s="83"/>
      <c r="I723" s="83"/>
      <c r="J723" s="83"/>
      <c r="K723" s="83"/>
      <c r="L723" s="83"/>
      <c r="M723" s="83"/>
      <c r="N723" s="83"/>
      <c r="O723" s="83"/>
    </row>
    <row r="724" spans="1:15" ht="16" x14ac:dyDescent="0.4">
      <c r="A724" s="83"/>
      <c r="B724" s="83"/>
      <c r="C724" s="83"/>
      <c r="D724" s="83"/>
      <c r="E724" s="83"/>
      <c r="F724" s="83"/>
      <c r="G724" s="83"/>
      <c r="H724" s="83"/>
      <c r="I724" s="83"/>
      <c r="J724" s="83"/>
      <c r="K724" s="83"/>
      <c r="L724" s="83"/>
      <c r="M724" s="83"/>
      <c r="N724" s="83"/>
      <c r="O724" s="83"/>
    </row>
    <row r="725" spans="1:15" ht="16" x14ac:dyDescent="0.4">
      <c r="A725" s="83"/>
      <c r="B725" s="83"/>
      <c r="C725" s="83"/>
      <c r="D725" s="83"/>
      <c r="E725" s="83"/>
      <c r="F725" s="83"/>
      <c r="G725" s="83"/>
      <c r="H725" s="83"/>
      <c r="I725" s="83"/>
      <c r="J725" s="83"/>
      <c r="K725" s="83"/>
      <c r="L725" s="83"/>
      <c r="M725" s="83"/>
      <c r="N725" s="83"/>
      <c r="O725" s="83"/>
    </row>
    <row r="726" spans="1:15" ht="16" x14ac:dyDescent="0.4">
      <c r="A726" s="83"/>
      <c r="B726" s="83"/>
      <c r="C726" s="83"/>
      <c r="D726" s="83"/>
      <c r="E726" s="83"/>
      <c r="F726" s="83"/>
      <c r="G726" s="83"/>
      <c r="H726" s="83"/>
      <c r="I726" s="83"/>
      <c r="J726" s="83"/>
      <c r="K726" s="83"/>
      <c r="L726" s="83"/>
      <c r="M726" s="83"/>
      <c r="N726" s="83"/>
      <c r="O726" s="83"/>
    </row>
    <row r="727" spans="1:15" ht="16" x14ac:dyDescent="0.4">
      <c r="A727" s="83"/>
      <c r="B727" s="83"/>
      <c r="C727" s="83"/>
      <c r="D727" s="83"/>
      <c r="E727" s="83"/>
      <c r="F727" s="83"/>
      <c r="G727" s="83"/>
      <c r="H727" s="83"/>
      <c r="I727" s="83"/>
      <c r="J727" s="83"/>
      <c r="K727" s="83"/>
      <c r="L727" s="83"/>
      <c r="M727" s="83"/>
      <c r="N727" s="83"/>
      <c r="O727" s="83"/>
    </row>
    <row r="728" spans="1:15" ht="16" x14ac:dyDescent="0.4">
      <c r="A728" s="83"/>
      <c r="B728" s="83"/>
      <c r="C728" s="83"/>
      <c r="D728" s="83"/>
      <c r="E728" s="83"/>
      <c r="F728" s="83"/>
      <c r="G728" s="83"/>
      <c r="H728" s="83"/>
      <c r="I728" s="83"/>
      <c r="J728" s="83"/>
      <c r="K728" s="83"/>
      <c r="L728" s="83"/>
      <c r="M728" s="83"/>
      <c r="N728" s="83"/>
      <c r="O728" s="83"/>
    </row>
    <row r="729" spans="1:15" ht="16" x14ac:dyDescent="0.4">
      <c r="A729" s="83"/>
      <c r="B729" s="83"/>
      <c r="C729" s="83"/>
      <c r="D729" s="83"/>
      <c r="E729" s="83"/>
      <c r="F729" s="83"/>
      <c r="G729" s="83"/>
      <c r="H729" s="83"/>
      <c r="I729" s="83"/>
      <c r="J729" s="83"/>
      <c r="K729" s="83"/>
      <c r="L729" s="83"/>
      <c r="M729" s="83"/>
      <c r="N729" s="83"/>
      <c r="O729" s="83"/>
    </row>
    <row r="730" spans="1:15" ht="16" x14ac:dyDescent="0.4">
      <c r="A730" s="83"/>
      <c r="B730" s="83"/>
      <c r="C730" s="83"/>
      <c r="D730" s="83"/>
      <c r="E730" s="83"/>
      <c r="F730" s="83"/>
      <c r="G730" s="83"/>
      <c r="H730" s="83"/>
      <c r="I730" s="83"/>
      <c r="J730" s="83"/>
      <c r="K730" s="83"/>
      <c r="L730" s="83"/>
      <c r="M730" s="83"/>
      <c r="N730" s="83"/>
      <c r="O730" s="83"/>
    </row>
    <row r="731" spans="1:15" ht="16" x14ac:dyDescent="0.4">
      <c r="A731" s="83"/>
      <c r="B731" s="83"/>
      <c r="C731" s="83"/>
      <c r="D731" s="83"/>
      <c r="E731" s="83"/>
      <c r="F731" s="83"/>
      <c r="G731" s="83"/>
      <c r="H731" s="83"/>
      <c r="I731" s="83"/>
      <c r="J731" s="83"/>
      <c r="K731" s="83"/>
      <c r="L731" s="83"/>
      <c r="M731" s="83"/>
      <c r="N731" s="83"/>
      <c r="O731" s="83"/>
    </row>
    <row r="732" spans="1:15" ht="16" x14ac:dyDescent="0.4">
      <c r="A732" s="83"/>
      <c r="B732" s="83"/>
      <c r="C732" s="83"/>
      <c r="D732" s="83"/>
      <c r="E732" s="83"/>
      <c r="F732" s="83"/>
      <c r="G732" s="83"/>
      <c r="H732" s="83"/>
      <c r="I732" s="83"/>
      <c r="J732" s="83"/>
      <c r="K732" s="83"/>
      <c r="L732" s="83"/>
      <c r="M732" s="83"/>
      <c r="N732" s="83"/>
      <c r="O732" s="83"/>
    </row>
    <row r="733" spans="1:15" ht="16" x14ac:dyDescent="0.4">
      <c r="A733" s="83"/>
      <c r="B733" s="83"/>
      <c r="C733" s="83"/>
      <c r="D733" s="83"/>
      <c r="E733" s="83"/>
      <c r="F733" s="83"/>
      <c r="G733" s="83"/>
      <c r="H733" s="83"/>
      <c r="I733" s="83"/>
      <c r="J733" s="83"/>
      <c r="K733" s="83"/>
      <c r="L733" s="83"/>
      <c r="M733" s="83"/>
      <c r="N733" s="83"/>
      <c r="O733" s="83"/>
    </row>
    <row r="734" spans="1:15" ht="16" x14ac:dyDescent="0.4">
      <c r="A734" s="83"/>
      <c r="B734" s="83"/>
      <c r="C734" s="83"/>
      <c r="D734" s="83"/>
      <c r="E734" s="83"/>
      <c r="F734" s="83"/>
      <c r="G734" s="83"/>
      <c r="H734" s="83"/>
      <c r="I734" s="83"/>
      <c r="J734" s="83"/>
      <c r="K734" s="83"/>
      <c r="L734" s="83"/>
      <c r="M734" s="83"/>
      <c r="N734" s="83"/>
      <c r="O734" s="83"/>
    </row>
    <row r="735" spans="1:15" ht="16" x14ac:dyDescent="0.4">
      <c r="A735" s="83"/>
      <c r="B735" s="83"/>
      <c r="C735" s="83"/>
      <c r="D735" s="83"/>
      <c r="E735" s="83"/>
      <c r="F735" s="83"/>
      <c r="G735" s="83"/>
      <c r="H735" s="83"/>
      <c r="I735" s="83"/>
      <c r="J735" s="83"/>
      <c r="K735" s="83"/>
      <c r="L735" s="83"/>
      <c r="M735" s="83"/>
      <c r="N735" s="83"/>
      <c r="O735" s="83"/>
    </row>
    <row r="736" spans="1:15" ht="16" x14ac:dyDescent="0.4">
      <c r="A736" s="83"/>
      <c r="B736" s="83"/>
      <c r="C736" s="83"/>
      <c r="D736" s="83"/>
      <c r="E736" s="83"/>
      <c r="F736" s="83"/>
      <c r="G736" s="83"/>
      <c r="H736" s="83"/>
      <c r="I736" s="83"/>
      <c r="J736" s="83"/>
      <c r="K736" s="83"/>
      <c r="L736" s="83"/>
      <c r="M736" s="83"/>
      <c r="N736" s="83"/>
      <c r="O736" s="83"/>
    </row>
    <row r="737" spans="1:15" ht="16" x14ac:dyDescent="0.4">
      <c r="A737" s="83"/>
      <c r="B737" s="83"/>
      <c r="C737" s="83"/>
      <c r="D737" s="83"/>
      <c r="E737" s="83"/>
      <c r="F737" s="83"/>
      <c r="G737" s="83"/>
      <c r="H737" s="83"/>
      <c r="I737" s="83"/>
      <c r="J737" s="83"/>
      <c r="K737" s="83"/>
      <c r="L737" s="83"/>
      <c r="M737" s="83"/>
      <c r="N737" s="83"/>
      <c r="O737" s="83"/>
    </row>
    <row r="738" spans="1:15" ht="16" x14ac:dyDescent="0.4">
      <c r="A738" s="83"/>
      <c r="B738" s="83"/>
      <c r="C738" s="83"/>
      <c r="D738" s="83"/>
      <c r="E738" s="83"/>
      <c r="F738" s="83"/>
      <c r="G738" s="83"/>
      <c r="H738" s="83"/>
      <c r="I738" s="83"/>
      <c r="J738" s="83"/>
      <c r="K738" s="83"/>
      <c r="L738" s="83"/>
      <c r="M738" s="83"/>
      <c r="N738" s="83"/>
      <c r="O738" s="83"/>
    </row>
    <row r="739" spans="1:15" ht="16" x14ac:dyDescent="0.4">
      <c r="A739" s="83"/>
      <c r="B739" s="83"/>
      <c r="C739" s="83"/>
      <c r="D739" s="83"/>
      <c r="E739" s="83"/>
      <c r="F739" s="83"/>
      <c r="G739" s="83"/>
      <c r="H739" s="83"/>
      <c r="I739" s="83"/>
      <c r="J739" s="83"/>
      <c r="K739" s="83"/>
      <c r="L739" s="83"/>
      <c r="M739" s="83"/>
      <c r="N739" s="83"/>
      <c r="O739" s="83"/>
    </row>
    <row r="740" spans="1:15" ht="16" x14ac:dyDescent="0.4">
      <c r="A740" s="83"/>
      <c r="B740" s="83"/>
      <c r="C740" s="83"/>
      <c r="D740" s="83"/>
      <c r="E740" s="83"/>
      <c r="F740" s="83"/>
      <c r="G740" s="83"/>
      <c r="H740" s="83"/>
      <c r="I740" s="83"/>
      <c r="J740" s="83"/>
      <c r="K740" s="83"/>
      <c r="L740" s="83"/>
      <c r="M740" s="83"/>
      <c r="N740" s="83"/>
      <c r="O740" s="83"/>
    </row>
    <row r="741" spans="1:15" ht="16" x14ac:dyDescent="0.4">
      <c r="A741" s="83"/>
      <c r="B741" s="83"/>
      <c r="C741" s="83"/>
      <c r="D741" s="83"/>
      <c r="E741" s="83"/>
      <c r="F741" s="83"/>
      <c r="G741" s="83"/>
      <c r="H741" s="83"/>
      <c r="I741" s="83"/>
      <c r="J741" s="83"/>
      <c r="K741" s="83"/>
      <c r="L741" s="83"/>
      <c r="M741" s="83"/>
      <c r="N741" s="83"/>
      <c r="O741" s="83"/>
    </row>
    <row r="742" spans="1:15" ht="16" x14ac:dyDescent="0.4">
      <c r="A742" s="83"/>
      <c r="B742" s="83"/>
      <c r="C742" s="83"/>
      <c r="D742" s="83"/>
      <c r="E742" s="83"/>
      <c r="F742" s="83"/>
      <c r="G742" s="83"/>
      <c r="H742" s="83"/>
      <c r="I742" s="83"/>
      <c r="J742" s="83"/>
      <c r="K742" s="83"/>
      <c r="L742" s="83"/>
      <c r="M742" s="83"/>
      <c r="N742" s="83"/>
      <c r="O742" s="83"/>
    </row>
    <row r="743" spans="1:15" ht="16" x14ac:dyDescent="0.4">
      <c r="A743" s="83"/>
      <c r="B743" s="83"/>
      <c r="C743" s="83"/>
      <c r="D743" s="83"/>
      <c r="E743" s="83"/>
      <c r="F743" s="83"/>
      <c r="G743" s="83"/>
      <c r="H743" s="83"/>
      <c r="I743" s="83"/>
      <c r="J743" s="83"/>
      <c r="K743" s="83"/>
      <c r="L743" s="83"/>
      <c r="M743" s="83"/>
      <c r="N743" s="83"/>
      <c r="O743" s="83"/>
    </row>
    <row r="744" spans="1:15" ht="16" x14ac:dyDescent="0.4">
      <c r="A744" s="83"/>
      <c r="B744" s="83"/>
      <c r="C744" s="83"/>
      <c r="D744" s="83"/>
      <c r="E744" s="83"/>
      <c r="F744" s="83"/>
      <c r="G744" s="83"/>
      <c r="H744" s="83"/>
      <c r="I744" s="83"/>
      <c r="J744" s="83"/>
      <c r="K744" s="83"/>
      <c r="L744" s="83"/>
      <c r="M744" s="83"/>
      <c r="N744" s="83"/>
      <c r="O744" s="83"/>
    </row>
    <row r="745" spans="1:15" ht="16" x14ac:dyDescent="0.4">
      <c r="A745" s="83"/>
      <c r="B745" s="83"/>
      <c r="C745" s="83"/>
      <c r="D745" s="83"/>
      <c r="E745" s="83"/>
      <c r="F745" s="83"/>
      <c r="G745" s="83"/>
      <c r="H745" s="83"/>
      <c r="I745" s="83"/>
      <c r="J745" s="83"/>
      <c r="K745" s="83"/>
      <c r="L745" s="83"/>
      <c r="M745" s="83"/>
      <c r="N745" s="83"/>
      <c r="O745" s="83"/>
    </row>
    <row r="746" spans="1:15" ht="16" x14ac:dyDescent="0.4">
      <c r="A746" s="83"/>
      <c r="B746" s="83"/>
      <c r="C746" s="83"/>
      <c r="D746" s="83"/>
      <c r="E746" s="83"/>
      <c r="F746" s="83"/>
      <c r="G746" s="83"/>
      <c r="H746" s="83"/>
      <c r="I746" s="83"/>
      <c r="J746" s="83"/>
      <c r="K746" s="83"/>
      <c r="L746" s="83"/>
      <c r="M746" s="83"/>
      <c r="N746" s="83"/>
      <c r="O746" s="83"/>
    </row>
    <row r="747" spans="1:15" ht="16" x14ac:dyDescent="0.4">
      <c r="A747" s="83"/>
      <c r="B747" s="83"/>
      <c r="C747" s="83"/>
      <c r="D747" s="83"/>
      <c r="E747" s="83"/>
      <c r="F747" s="83"/>
      <c r="G747" s="83"/>
      <c r="H747" s="83"/>
      <c r="I747" s="83"/>
      <c r="J747" s="83"/>
      <c r="K747" s="83"/>
      <c r="L747" s="83"/>
      <c r="M747" s="83"/>
      <c r="N747" s="83"/>
      <c r="O747" s="83"/>
    </row>
    <row r="748" spans="1:15" ht="16" x14ac:dyDescent="0.4">
      <c r="A748" s="83"/>
      <c r="B748" s="83"/>
      <c r="C748" s="83"/>
      <c r="D748" s="83"/>
      <c r="E748" s="83"/>
      <c r="F748" s="83"/>
      <c r="G748" s="83"/>
      <c r="H748" s="83"/>
      <c r="I748" s="83"/>
      <c r="J748" s="83"/>
      <c r="K748" s="83"/>
      <c r="L748" s="83"/>
      <c r="M748" s="83"/>
      <c r="N748" s="83"/>
      <c r="O748" s="83"/>
    </row>
    <row r="749" spans="1:15" ht="16" x14ac:dyDescent="0.4">
      <c r="A749" s="83"/>
      <c r="B749" s="83"/>
      <c r="C749" s="83"/>
      <c r="D749" s="83"/>
      <c r="E749" s="83"/>
      <c r="F749" s="83"/>
      <c r="G749" s="83"/>
      <c r="H749" s="83"/>
      <c r="I749" s="83"/>
      <c r="J749" s="83"/>
      <c r="K749" s="83"/>
      <c r="L749" s="83"/>
      <c r="M749" s="83"/>
      <c r="N749" s="83"/>
      <c r="O749" s="83"/>
    </row>
    <row r="750" spans="1:15" ht="16" x14ac:dyDescent="0.4">
      <c r="A750" s="83"/>
      <c r="B750" s="83"/>
      <c r="C750" s="83"/>
      <c r="D750" s="83"/>
      <c r="E750" s="83"/>
      <c r="F750" s="83"/>
      <c r="G750" s="83"/>
      <c r="H750" s="83"/>
      <c r="I750" s="83"/>
      <c r="J750" s="83"/>
      <c r="K750" s="83"/>
      <c r="L750" s="83"/>
      <c r="M750" s="83"/>
      <c r="N750" s="83"/>
      <c r="O750" s="83"/>
    </row>
    <row r="751" spans="1:15" ht="16" x14ac:dyDescent="0.4">
      <c r="A751" s="83"/>
      <c r="B751" s="83"/>
      <c r="C751" s="83"/>
      <c r="D751" s="83"/>
      <c r="E751" s="83"/>
      <c r="F751" s="83"/>
      <c r="G751" s="83"/>
      <c r="H751" s="83"/>
      <c r="I751" s="83"/>
      <c r="J751" s="83"/>
      <c r="K751" s="83"/>
      <c r="L751" s="83"/>
      <c r="M751" s="83"/>
      <c r="N751" s="83"/>
      <c r="O751" s="83"/>
    </row>
    <row r="752" spans="1:15" ht="16" x14ac:dyDescent="0.4">
      <c r="A752" s="83"/>
      <c r="B752" s="83"/>
      <c r="C752" s="83"/>
      <c r="D752" s="83"/>
      <c r="E752" s="83"/>
      <c r="F752" s="83"/>
      <c r="G752" s="83"/>
      <c r="H752" s="83"/>
      <c r="I752" s="83"/>
      <c r="J752" s="83"/>
      <c r="K752" s="83"/>
      <c r="L752" s="83"/>
      <c r="M752" s="83"/>
      <c r="N752" s="83"/>
      <c r="O752" s="83"/>
    </row>
    <row r="753" spans="1:15" ht="16" x14ac:dyDescent="0.4">
      <c r="A753" s="83"/>
      <c r="B753" s="83"/>
      <c r="C753" s="83"/>
      <c r="D753" s="83"/>
      <c r="E753" s="83"/>
      <c r="F753" s="83"/>
      <c r="G753" s="83"/>
      <c r="H753" s="83"/>
      <c r="I753" s="83"/>
      <c r="J753" s="83"/>
      <c r="K753" s="83"/>
      <c r="L753" s="83"/>
      <c r="M753" s="83"/>
      <c r="N753" s="83"/>
      <c r="O753" s="83"/>
    </row>
    <row r="754" spans="1:15" ht="16" x14ac:dyDescent="0.4">
      <c r="A754" s="83"/>
      <c r="B754" s="83"/>
      <c r="C754" s="83"/>
      <c r="D754" s="83"/>
      <c r="E754" s="83"/>
      <c r="F754" s="83"/>
      <c r="G754" s="83"/>
      <c r="H754" s="83"/>
      <c r="I754" s="83"/>
      <c r="J754" s="83"/>
      <c r="K754" s="83"/>
      <c r="L754" s="83"/>
      <c r="M754" s="83"/>
      <c r="N754" s="83"/>
      <c r="O754" s="83"/>
    </row>
    <row r="755" spans="1:15" ht="16" x14ac:dyDescent="0.4">
      <c r="A755" s="83"/>
      <c r="B755" s="83"/>
      <c r="C755" s="83"/>
      <c r="D755" s="83"/>
      <c r="E755" s="83"/>
      <c r="F755" s="83"/>
      <c r="G755" s="83"/>
      <c r="H755" s="83"/>
      <c r="I755" s="83"/>
      <c r="J755" s="83"/>
      <c r="K755" s="83"/>
      <c r="L755" s="83"/>
      <c r="M755" s="83"/>
      <c r="N755" s="83"/>
      <c r="O755" s="83"/>
    </row>
    <row r="756" spans="1:15" ht="16" x14ac:dyDescent="0.4">
      <c r="A756" s="83"/>
      <c r="B756" s="83"/>
      <c r="C756" s="83"/>
      <c r="D756" s="83"/>
      <c r="E756" s="83"/>
      <c r="F756" s="83"/>
      <c r="G756" s="83"/>
      <c r="H756" s="83"/>
      <c r="I756" s="83"/>
      <c r="J756" s="83"/>
      <c r="K756" s="83"/>
      <c r="L756" s="83"/>
      <c r="M756" s="83"/>
      <c r="N756" s="83"/>
      <c r="O756" s="83"/>
    </row>
    <row r="757" spans="1:15" ht="16" x14ac:dyDescent="0.4">
      <c r="A757" s="83"/>
      <c r="B757" s="83"/>
      <c r="C757" s="83"/>
      <c r="D757" s="83"/>
      <c r="E757" s="83"/>
      <c r="F757" s="83"/>
      <c r="G757" s="83"/>
      <c r="H757" s="83"/>
      <c r="I757" s="83"/>
      <c r="J757" s="83"/>
      <c r="K757" s="83"/>
      <c r="L757" s="83"/>
      <c r="M757" s="83"/>
      <c r="N757" s="83"/>
      <c r="O757" s="83"/>
    </row>
    <row r="758" spans="1:15" ht="16" x14ac:dyDescent="0.4">
      <c r="A758" s="83"/>
      <c r="B758" s="83"/>
      <c r="C758" s="83"/>
      <c r="D758" s="83"/>
      <c r="E758" s="83"/>
      <c r="F758" s="83"/>
      <c r="G758" s="83"/>
      <c r="H758" s="83"/>
      <c r="I758" s="83"/>
      <c r="J758" s="83"/>
      <c r="K758" s="83"/>
      <c r="L758" s="83"/>
      <c r="M758" s="83"/>
      <c r="N758" s="83"/>
      <c r="O758" s="83"/>
    </row>
    <row r="759" spans="1:15" ht="16" x14ac:dyDescent="0.4">
      <c r="A759" s="83"/>
      <c r="B759" s="83"/>
      <c r="C759" s="83"/>
      <c r="D759" s="83"/>
      <c r="E759" s="83"/>
      <c r="F759" s="83"/>
      <c r="G759" s="83"/>
      <c r="H759" s="83"/>
      <c r="I759" s="83"/>
      <c r="J759" s="83"/>
      <c r="K759" s="83"/>
      <c r="L759" s="83"/>
      <c r="M759" s="83"/>
      <c r="N759" s="83"/>
      <c r="O759" s="83"/>
    </row>
    <row r="760" spans="1:15" ht="16" x14ac:dyDescent="0.4">
      <c r="A760" s="83"/>
      <c r="B760" s="83"/>
      <c r="C760" s="83"/>
      <c r="D760" s="83"/>
      <c r="E760" s="83"/>
      <c r="F760" s="83"/>
      <c r="G760" s="83"/>
      <c r="H760" s="83"/>
      <c r="I760" s="83"/>
      <c r="J760" s="83"/>
      <c r="K760" s="83"/>
      <c r="L760" s="83"/>
      <c r="M760" s="83"/>
      <c r="N760" s="83"/>
      <c r="O760" s="83"/>
    </row>
    <row r="761" spans="1:15" ht="16" x14ac:dyDescent="0.4">
      <c r="A761" s="83"/>
      <c r="B761" s="83"/>
      <c r="C761" s="83"/>
      <c r="D761" s="83"/>
      <c r="E761" s="83"/>
      <c r="F761" s="83"/>
      <c r="G761" s="83"/>
      <c r="H761" s="83"/>
      <c r="I761" s="83"/>
      <c r="J761" s="83"/>
      <c r="K761" s="83"/>
      <c r="L761" s="83"/>
      <c r="M761" s="83"/>
      <c r="N761" s="83"/>
      <c r="O761" s="83"/>
    </row>
    <row r="762" spans="1:15" ht="16" x14ac:dyDescent="0.4">
      <c r="A762" s="83"/>
      <c r="B762" s="83"/>
      <c r="C762" s="83"/>
      <c r="D762" s="83"/>
      <c r="E762" s="83"/>
      <c r="F762" s="83"/>
      <c r="G762" s="83"/>
      <c r="H762" s="83"/>
      <c r="I762" s="83"/>
      <c r="J762" s="83"/>
      <c r="K762" s="83"/>
      <c r="L762" s="83"/>
      <c r="M762" s="83"/>
      <c r="N762" s="83"/>
      <c r="O762" s="83"/>
    </row>
    <row r="763" spans="1:15" ht="16" x14ac:dyDescent="0.4">
      <c r="A763" s="83"/>
      <c r="B763" s="83"/>
      <c r="C763" s="83"/>
      <c r="D763" s="83"/>
      <c r="E763" s="83"/>
      <c r="F763" s="83"/>
      <c r="G763" s="83"/>
      <c r="H763" s="83"/>
      <c r="I763" s="83"/>
      <c r="J763" s="83"/>
      <c r="K763" s="83"/>
      <c r="L763" s="83"/>
      <c r="M763" s="83"/>
      <c r="N763" s="83"/>
      <c r="O763" s="83"/>
    </row>
    <row r="764" spans="1:15" ht="16" x14ac:dyDescent="0.4">
      <c r="A764" s="83"/>
      <c r="B764" s="83"/>
      <c r="C764" s="83"/>
      <c r="D764" s="83"/>
      <c r="E764" s="83"/>
      <c r="F764" s="83"/>
      <c r="G764" s="83"/>
      <c r="H764" s="83"/>
      <c r="I764" s="83"/>
      <c r="J764" s="83"/>
      <c r="K764" s="83"/>
      <c r="L764" s="83"/>
      <c r="M764" s="83"/>
      <c r="N764" s="83"/>
      <c r="O764" s="83"/>
    </row>
    <row r="765" spans="1:15" ht="16" x14ac:dyDescent="0.4">
      <c r="A765" s="83"/>
      <c r="B765" s="83"/>
      <c r="C765" s="83"/>
      <c r="D765" s="83"/>
      <c r="E765" s="83"/>
      <c r="F765" s="83"/>
      <c r="G765" s="83"/>
      <c r="H765" s="83"/>
      <c r="I765" s="83"/>
      <c r="J765" s="83"/>
      <c r="K765" s="83"/>
      <c r="L765" s="83"/>
      <c r="M765" s="83"/>
      <c r="N765" s="83"/>
      <c r="O765" s="83"/>
    </row>
    <row r="766" spans="1:15" ht="16" x14ac:dyDescent="0.4">
      <c r="A766" s="83"/>
      <c r="B766" s="83"/>
      <c r="C766" s="83"/>
      <c r="D766" s="83"/>
      <c r="E766" s="83"/>
      <c r="F766" s="83"/>
      <c r="G766" s="83"/>
      <c r="H766" s="83"/>
      <c r="I766" s="83"/>
      <c r="J766" s="83"/>
      <c r="K766" s="83"/>
      <c r="L766" s="83"/>
      <c r="M766" s="83"/>
      <c r="N766" s="83"/>
      <c r="O766" s="83"/>
    </row>
    <row r="767" spans="1:15" ht="16" x14ac:dyDescent="0.4">
      <c r="A767" s="83"/>
      <c r="B767" s="83"/>
      <c r="C767" s="83"/>
      <c r="D767" s="83"/>
      <c r="E767" s="83"/>
      <c r="F767" s="83"/>
      <c r="G767" s="83"/>
      <c r="H767" s="83"/>
      <c r="I767" s="83"/>
      <c r="J767" s="83"/>
      <c r="K767" s="83"/>
      <c r="L767" s="83"/>
      <c r="M767" s="83"/>
      <c r="N767" s="83"/>
      <c r="O767" s="83"/>
    </row>
    <row r="768" spans="1:15" ht="16" x14ac:dyDescent="0.4">
      <c r="A768" s="83"/>
      <c r="B768" s="83"/>
      <c r="C768" s="83"/>
      <c r="D768" s="83"/>
      <c r="E768" s="83"/>
      <c r="F768" s="83"/>
      <c r="G768" s="83"/>
      <c r="H768" s="83"/>
      <c r="I768" s="83"/>
      <c r="J768" s="83"/>
      <c r="K768" s="83"/>
      <c r="L768" s="83"/>
      <c r="M768" s="83"/>
      <c r="N768" s="83"/>
      <c r="O768" s="83"/>
    </row>
    <row r="769" spans="1:15" ht="16" x14ac:dyDescent="0.4">
      <c r="A769" s="83"/>
      <c r="B769" s="83"/>
      <c r="C769" s="83"/>
      <c r="D769" s="83"/>
      <c r="E769" s="83"/>
      <c r="F769" s="83"/>
      <c r="G769" s="83"/>
      <c r="H769" s="83"/>
      <c r="I769" s="83"/>
      <c r="J769" s="83"/>
      <c r="K769" s="83"/>
      <c r="L769" s="83"/>
      <c r="M769" s="83"/>
      <c r="N769" s="83"/>
      <c r="O769" s="83"/>
    </row>
    <row r="770" spans="1:15" ht="16" x14ac:dyDescent="0.4">
      <c r="A770" s="83"/>
      <c r="B770" s="83"/>
      <c r="C770" s="83"/>
      <c r="D770" s="83"/>
      <c r="E770" s="83"/>
      <c r="F770" s="83"/>
      <c r="G770" s="83"/>
      <c r="H770" s="83"/>
      <c r="I770" s="83"/>
      <c r="J770" s="83"/>
      <c r="K770" s="83"/>
      <c r="L770" s="83"/>
      <c r="M770" s="83"/>
      <c r="N770" s="83"/>
      <c r="O770" s="83"/>
    </row>
    <row r="771" spans="1:15" ht="16" x14ac:dyDescent="0.4">
      <c r="A771" s="83"/>
      <c r="B771" s="83"/>
      <c r="C771" s="83"/>
      <c r="D771" s="83"/>
      <c r="E771" s="83"/>
      <c r="F771" s="83"/>
      <c r="G771" s="83"/>
      <c r="H771" s="83"/>
      <c r="I771" s="83"/>
      <c r="J771" s="83"/>
      <c r="K771" s="83"/>
      <c r="L771" s="83"/>
      <c r="M771" s="83"/>
      <c r="N771" s="83"/>
      <c r="O771" s="83"/>
    </row>
    <row r="772" spans="1:15" ht="16" x14ac:dyDescent="0.4">
      <c r="A772" s="83"/>
      <c r="B772" s="83"/>
      <c r="C772" s="83"/>
      <c r="D772" s="83"/>
      <c r="E772" s="83"/>
      <c r="F772" s="83"/>
      <c r="G772" s="83"/>
      <c r="H772" s="83"/>
      <c r="I772" s="83"/>
      <c r="J772" s="83"/>
      <c r="K772" s="83"/>
      <c r="L772" s="83"/>
      <c r="M772" s="83"/>
      <c r="N772" s="83"/>
      <c r="O772" s="83"/>
    </row>
    <row r="773" spans="1:15" ht="16" x14ac:dyDescent="0.4">
      <c r="A773" s="83"/>
      <c r="B773" s="83"/>
      <c r="C773" s="83"/>
      <c r="D773" s="83"/>
      <c r="E773" s="83"/>
      <c r="F773" s="83"/>
      <c r="G773" s="83"/>
      <c r="H773" s="83"/>
      <c r="I773" s="83"/>
      <c r="J773" s="83"/>
      <c r="K773" s="83"/>
      <c r="L773" s="83"/>
      <c r="M773" s="83"/>
      <c r="N773" s="83"/>
      <c r="O773" s="83"/>
    </row>
    <row r="774" spans="1:15" ht="16" x14ac:dyDescent="0.4">
      <c r="A774" s="83"/>
      <c r="B774" s="83"/>
      <c r="C774" s="83"/>
      <c r="D774" s="83"/>
      <c r="E774" s="83"/>
      <c r="F774" s="83"/>
      <c r="G774" s="83"/>
      <c r="H774" s="83"/>
      <c r="I774" s="83"/>
      <c r="J774" s="83"/>
      <c r="K774" s="83"/>
      <c r="L774" s="83"/>
      <c r="M774" s="83"/>
      <c r="N774" s="83"/>
      <c r="O774" s="83"/>
    </row>
    <row r="775" spans="1:15" ht="16" x14ac:dyDescent="0.4">
      <c r="A775" s="83"/>
      <c r="B775" s="83"/>
      <c r="C775" s="83"/>
      <c r="D775" s="83"/>
      <c r="E775" s="83"/>
      <c r="F775" s="83"/>
      <c r="G775" s="83"/>
      <c r="H775" s="83"/>
      <c r="I775" s="83"/>
      <c r="J775" s="83"/>
      <c r="K775" s="83"/>
      <c r="L775" s="83"/>
      <c r="M775" s="83"/>
      <c r="N775" s="83"/>
      <c r="O775" s="83"/>
    </row>
    <row r="776" spans="1:15" ht="16" x14ac:dyDescent="0.4">
      <c r="A776" s="83"/>
      <c r="B776" s="83"/>
      <c r="C776" s="83"/>
      <c r="D776" s="83"/>
      <c r="E776" s="83"/>
      <c r="F776" s="83"/>
      <c r="G776" s="83"/>
      <c r="H776" s="83"/>
      <c r="I776" s="83"/>
      <c r="J776" s="83"/>
      <c r="K776" s="83"/>
      <c r="L776" s="83"/>
      <c r="M776" s="83"/>
      <c r="N776" s="83"/>
      <c r="O776" s="83"/>
    </row>
    <row r="777" spans="1:15" ht="16" x14ac:dyDescent="0.4">
      <c r="A777" s="83"/>
      <c r="B777" s="83"/>
      <c r="C777" s="83"/>
      <c r="D777" s="83"/>
      <c r="E777" s="83"/>
      <c r="F777" s="83"/>
      <c r="G777" s="83"/>
      <c r="H777" s="83"/>
      <c r="I777" s="83"/>
      <c r="J777" s="83"/>
      <c r="K777" s="83"/>
      <c r="L777" s="83"/>
      <c r="M777" s="83"/>
      <c r="N777" s="83"/>
      <c r="O777" s="83"/>
    </row>
    <row r="778" spans="1:15" ht="16" x14ac:dyDescent="0.4">
      <c r="A778" s="83"/>
      <c r="B778" s="83"/>
      <c r="C778" s="83"/>
      <c r="D778" s="83"/>
      <c r="E778" s="83"/>
      <c r="F778" s="83"/>
      <c r="G778" s="83"/>
      <c r="H778" s="83"/>
      <c r="I778" s="83"/>
      <c r="J778" s="83"/>
      <c r="K778" s="83"/>
      <c r="L778" s="83"/>
      <c r="M778" s="83"/>
      <c r="N778" s="83"/>
      <c r="O778" s="83"/>
    </row>
    <row r="779" spans="1:15" ht="16" x14ac:dyDescent="0.4">
      <c r="A779" s="83"/>
      <c r="B779" s="83"/>
      <c r="C779" s="83"/>
      <c r="D779" s="83"/>
      <c r="E779" s="83"/>
      <c r="F779" s="83"/>
      <c r="G779" s="83"/>
      <c r="H779" s="83"/>
      <c r="I779" s="83"/>
      <c r="J779" s="83"/>
      <c r="K779" s="83"/>
      <c r="L779" s="83"/>
      <c r="M779" s="83"/>
      <c r="N779" s="83"/>
      <c r="O779" s="83"/>
    </row>
    <row r="780" spans="1:15" ht="16" x14ac:dyDescent="0.4">
      <c r="A780" s="83"/>
      <c r="B780" s="83"/>
      <c r="C780" s="83"/>
      <c r="D780" s="83"/>
      <c r="E780" s="83"/>
      <c r="F780" s="83"/>
      <c r="G780" s="83"/>
      <c r="H780" s="83"/>
      <c r="I780" s="83"/>
      <c r="J780" s="83"/>
      <c r="K780" s="83"/>
      <c r="L780" s="83"/>
      <c r="M780" s="83"/>
      <c r="N780" s="83"/>
      <c r="O780" s="83"/>
    </row>
    <row r="781" spans="1:15" ht="16" x14ac:dyDescent="0.4">
      <c r="A781" s="83"/>
      <c r="B781" s="83"/>
      <c r="C781" s="83"/>
      <c r="D781" s="83"/>
      <c r="E781" s="83"/>
      <c r="F781" s="83"/>
      <c r="G781" s="83"/>
      <c r="H781" s="83"/>
      <c r="I781" s="83"/>
      <c r="J781" s="83"/>
      <c r="K781" s="83"/>
      <c r="L781" s="83"/>
      <c r="M781" s="83"/>
      <c r="N781" s="83"/>
      <c r="O781" s="83"/>
    </row>
    <row r="782" spans="1:15" ht="16" x14ac:dyDescent="0.4">
      <c r="A782" s="83"/>
      <c r="B782" s="83"/>
      <c r="C782" s="83"/>
      <c r="D782" s="83"/>
      <c r="E782" s="83"/>
      <c r="F782" s="83"/>
      <c r="G782" s="83"/>
      <c r="H782" s="83"/>
      <c r="I782" s="83"/>
      <c r="J782" s="83"/>
      <c r="K782" s="83"/>
      <c r="L782" s="83"/>
      <c r="M782" s="83"/>
      <c r="N782" s="83"/>
      <c r="O782" s="83"/>
    </row>
    <row r="783" spans="1:15" ht="16" x14ac:dyDescent="0.4">
      <c r="A783" s="83"/>
      <c r="B783" s="83"/>
      <c r="C783" s="83"/>
      <c r="D783" s="83"/>
      <c r="E783" s="83"/>
      <c r="F783" s="83"/>
      <c r="G783" s="83"/>
      <c r="H783" s="83"/>
      <c r="I783" s="83"/>
      <c r="J783" s="83"/>
      <c r="K783" s="83"/>
      <c r="L783" s="83"/>
      <c r="M783" s="83"/>
      <c r="N783" s="83"/>
      <c r="O783" s="83"/>
    </row>
    <row r="784" spans="1:15" ht="16" x14ac:dyDescent="0.4">
      <c r="A784" s="83"/>
      <c r="B784" s="83"/>
      <c r="C784" s="83"/>
      <c r="D784" s="83"/>
      <c r="E784" s="83"/>
      <c r="F784" s="83"/>
      <c r="G784" s="83"/>
      <c r="H784" s="83"/>
      <c r="I784" s="83"/>
      <c r="J784" s="83"/>
      <c r="K784" s="83"/>
      <c r="L784" s="83"/>
      <c r="M784" s="83"/>
      <c r="N784" s="83"/>
      <c r="O784" s="83"/>
    </row>
    <row r="785" spans="1:15" ht="16" x14ac:dyDescent="0.4">
      <c r="A785" s="83"/>
      <c r="B785" s="83"/>
      <c r="C785" s="83"/>
      <c r="D785" s="83"/>
      <c r="E785" s="83"/>
      <c r="F785" s="83"/>
      <c r="G785" s="83"/>
      <c r="H785" s="83"/>
      <c r="I785" s="83"/>
      <c r="J785" s="83"/>
      <c r="K785" s="83"/>
      <c r="L785" s="83"/>
      <c r="M785" s="83"/>
      <c r="N785" s="83"/>
      <c r="O785" s="83"/>
    </row>
    <row r="786" spans="1:15" ht="16" x14ac:dyDescent="0.4">
      <c r="A786" s="83"/>
      <c r="B786" s="83"/>
      <c r="C786" s="83"/>
      <c r="D786" s="83"/>
      <c r="E786" s="83"/>
      <c r="F786" s="83"/>
      <c r="G786" s="83"/>
      <c r="H786" s="83"/>
      <c r="I786" s="83"/>
      <c r="J786" s="83"/>
      <c r="K786" s="83"/>
      <c r="L786" s="83"/>
      <c r="M786" s="83"/>
      <c r="N786" s="83"/>
      <c r="O786" s="83"/>
    </row>
    <row r="787" spans="1:15" ht="16" x14ac:dyDescent="0.4">
      <c r="A787" s="83"/>
      <c r="B787" s="83"/>
      <c r="C787" s="83"/>
      <c r="D787" s="83"/>
      <c r="E787" s="83"/>
      <c r="F787" s="83"/>
      <c r="G787" s="83"/>
      <c r="H787" s="83"/>
      <c r="I787" s="83"/>
      <c r="J787" s="83"/>
      <c r="K787" s="83"/>
      <c r="L787" s="83"/>
      <c r="M787" s="83"/>
      <c r="N787" s="83"/>
      <c r="O787" s="83"/>
    </row>
    <row r="788" spans="1:15" ht="16" x14ac:dyDescent="0.4">
      <c r="A788" s="83"/>
      <c r="B788" s="83"/>
      <c r="C788" s="83"/>
      <c r="D788" s="83"/>
      <c r="E788" s="83"/>
      <c r="F788" s="83"/>
      <c r="G788" s="83"/>
      <c r="H788" s="83"/>
      <c r="I788" s="83"/>
      <c r="J788" s="83"/>
      <c r="K788" s="83"/>
      <c r="L788" s="83"/>
      <c r="M788" s="83"/>
      <c r="N788" s="83"/>
      <c r="O788" s="83"/>
    </row>
    <row r="789" spans="1:15" ht="16" x14ac:dyDescent="0.4">
      <c r="A789" s="83"/>
      <c r="B789" s="83"/>
      <c r="C789" s="83"/>
      <c r="D789" s="83"/>
      <c r="E789" s="83"/>
      <c r="F789" s="83"/>
      <c r="G789" s="83"/>
      <c r="H789" s="83"/>
      <c r="I789" s="83"/>
      <c r="J789" s="83"/>
      <c r="K789" s="83"/>
      <c r="L789" s="83"/>
      <c r="M789" s="83"/>
      <c r="N789" s="83"/>
      <c r="O789" s="83"/>
    </row>
    <row r="790" spans="1:15" ht="16" x14ac:dyDescent="0.4">
      <c r="A790" s="83"/>
      <c r="B790" s="83"/>
      <c r="C790" s="83"/>
      <c r="D790" s="83"/>
      <c r="E790" s="83"/>
      <c r="F790" s="83"/>
      <c r="G790" s="83"/>
      <c r="H790" s="83"/>
      <c r="I790" s="83"/>
      <c r="J790" s="83"/>
      <c r="K790" s="83"/>
      <c r="L790" s="83"/>
      <c r="M790" s="83"/>
      <c r="N790" s="83"/>
      <c r="O790" s="83"/>
    </row>
    <row r="791" spans="1:15" ht="16" x14ac:dyDescent="0.4">
      <c r="A791" s="83"/>
      <c r="B791" s="83"/>
      <c r="C791" s="83"/>
      <c r="D791" s="83"/>
      <c r="E791" s="83"/>
      <c r="F791" s="83"/>
      <c r="G791" s="83"/>
      <c r="H791" s="83"/>
      <c r="I791" s="83"/>
      <c r="J791" s="83"/>
      <c r="K791" s="83"/>
      <c r="L791" s="83"/>
      <c r="M791" s="83"/>
      <c r="N791" s="83"/>
      <c r="O791" s="83"/>
    </row>
    <row r="792" spans="1:15" ht="16" x14ac:dyDescent="0.4">
      <c r="A792" s="83"/>
      <c r="B792" s="83"/>
      <c r="C792" s="83"/>
      <c r="D792" s="83"/>
      <c r="E792" s="83"/>
      <c r="F792" s="83"/>
      <c r="G792" s="83"/>
      <c r="H792" s="83"/>
      <c r="I792" s="83"/>
      <c r="J792" s="83"/>
      <c r="K792" s="83"/>
      <c r="L792" s="83"/>
      <c r="M792" s="83"/>
      <c r="N792" s="83"/>
      <c r="O792" s="83"/>
    </row>
    <row r="793" spans="1:15" ht="16" x14ac:dyDescent="0.4">
      <c r="A793" s="83"/>
      <c r="B793" s="83"/>
      <c r="C793" s="83"/>
      <c r="D793" s="83"/>
      <c r="E793" s="83"/>
      <c r="F793" s="83"/>
      <c r="G793" s="83"/>
      <c r="H793" s="83"/>
      <c r="I793" s="83"/>
      <c r="J793" s="83"/>
      <c r="K793" s="83"/>
      <c r="L793" s="83"/>
      <c r="M793" s="83"/>
      <c r="N793" s="83"/>
      <c r="O793" s="83"/>
    </row>
    <row r="794" spans="1:15" ht="16" x14ac:dyDescent="0.4">
      <c r="A794" s="83"/>
      <c r="B794" s="83"/>
      <c r="C794" s="83"/>
      <c r="D794" s="83"/>
      <c r="E794" s="83"/>
      <c r="F794" s="83"/>
      <c r="G794" s="83"/>
      <c r="H794" s="83"/>
      <c r="I794" s="83"/>
      <c r="J794" s="83"/>
      <c r="K794" s="83"/>
      <c r="L794" s="83"/>
      <c r="M794" s="83"/>
      <c r="N794" s="83"/>
      <c r="O794" s="83"/>
    </row>
    <row r="795" spans="1:15" ht="16" x14ac:dyDescent="0.4">
      <c r="A795" s="83"/>
      <c r="B795" s="83"/>
      <c r="C795" s="83"/>
      <c r="D795" s="83"/>
      <c r="E795" s="83"/>
      <c r="F795" s="83"/>
      <c r="G795" s="83"/>
      <c r="H795" s="83"/>
      <c r="I795" s="83"/>
      <c r="J795" s="83"/>
      <c r="K795" s="83"/>
      <c r="L795" s="83"/>
      <c r="M795" s="83"/>
      <c r="N795" s="83"/>
      <c r="O795" s="83"/>
    </row>
    <row r="796" spans="1:15" ht="16" x14ac:dyDescent="0.4">
      <c r="A796" s="83"/>
      <c r="B796" s="83"/>
      <c r="C796" s="83"/>
      <c r="D796" s="83"/>
      <c r="E796" s="83"/>
      <c r="F796" s="83"/>
      <c r="G796" s="83"/>
      <c r="H796" s="83"/>
      <c r="I796" s="83"/>
      <c r="J796" s="83"/>
      <c r="K796" s="83"/>
      <c r="L796" s="83"/>
      <c r="M796" s="83"/>
      <c r="N796" s="83"/>
      <c r="O796" s="83"/>
    </row>
    <row r="797" spans="1:15" ht="16" x14ac:dyDescent="0.4">
      <c r="A797" s="83"/>
      <c r="B797" s="83"/>
      <c r="C797" s="83"/>
      <c r="D797" s="83"/>
      <c r="E797" s="83"/>
      <c r="F797" s="83"/>
      <c r="G797" s="83"/>
      <c r="H797" s="83"/>
      <c r="I797" s="83"/>
      <c r="J797" s="83"/>
      <c r="K797" s="83"/>
      <c r="L797" s="83"/>
      <c r="M797" s="83"/>
      <c r="N797" s="83"/>
      <c r="O797" s="83"/>
    </row>
    <row r="798" spans="1:15" ht="16" x14ac:dyDescent="0.4">
      <c r="A798" s="83"/>
      <c r="B798" s="83"/>
      <c r="C798" s="83"/>
      <c r="D798" s="83"/>
      <c r="E798" s="83"/>
      <c r="F798" s="83"/>
      <c r="G798" s="83"/>
      <c r="H798" s="83"/>
      <c r="I798" s="83"/>
      <c r="J798" s="83"/>
      <c r="K798" s="83"/>
      <c r="L798" s="83"/>
      <c r="M798" s="83"/>
      <c r="N798" s="83"/>
      <c r="O798" s="83"/>
    </row>
    <row r="799" spans="1:15" ht="16" x14ac:dyDescent="0.4">
      <c r="A799" s="83"/>
      <c r="B799" s="83"/>
      <c r="C799" s="83"/>
      <c r="D799" s="83"/>
      <c r="E799" s="83"/>
      <c r="F799" s="83"/>
      <c r="G799" s="83"/>
      <c r="H799" s="83"/>
      <c r="I799" s="83"/>
      <c r="J799" s="83"/>
      <c r="K799" s="83"/>
      <c r="L799" s="83"/>
      <c r="M799" s="83"/>
      <c r="N799" s="83"/>
      <c r="O799" s="83"/>
    </row>
    <row r="800" spans="1:15" ht="16" x14ac:dyDescent="0.4">
      <c r="A800" s="83"/>
      <c r="B800" s="83"/>
      <c r="C800" s="83"/>
      <c r="D800" s="83"/>
      <c r="E800" s="83"/>
      <c r="F800" s="83"/>
      <c r="G800" s="83"/>
      <c r="H800" s="83"/>
      <c r="I800" s="83"/>
      <c r="J800" s="83"/>
      <c r="K800" s="83"/>
      <c r="L800" s="83"/>
      <c r="M800" s="83"/>
      <c r="N800" s="83"/>
      <c r="O800" s="83"/>
    </row>
    <row r="801" spans="1:15" ht="16" x14ac:dyDescent="0.4">
      <c r="A801" s="83"/>
      <c r="B801" s="83"/>
      <c r="C801" s="83"/>
      <c r="D801" s="83"/>
      <c r="E801" s="83"/>
      <c r="F801" s="83"/>
      <c r="G801" s="83"/>
      <c r="H801" s="83"/>
      <c r="I801" s="83"/>
      <c r="J801" s="83"/>
      <c r="K801" s="83"/>
      <c r="L801" s="83"/>
      <c r="M801" s="83"/>
      <c r="N801" s="83"/>
      <c r="O801" s="83"/>
    </row>
    <row r="802" spans="1:15" ht="16" x14ac:dyDescent="0.4">
      <c r="A802" s="83"/>
      <c r="B802" s="83"/>
      <c r="C802" s="83"/>
      <c r="D802" s="83"/>
      <c r="E802" s="83"/>
      <c r="F802" s="83"/>
      <c r="G802" s="83"/>
      <c r="H802" s="83"/>
      <c r="I802" s="83"/>
      <c r="J802" s="83"/>
      <c r="K802" s="83"/>
      <c r="L802" s="83"/>
      <c r="M802" s="83"/>
      <c r="N802" s="83"/>
      <c r="O802" s="83"/>
    </row>
    <row r="803" spans="1:15" ht="16" x14ac:dyDescent="0.4">
      <c r="A803" s="83"/>
      <c r="B803" s="83"/>
      <c r="C803" s="83"/>
      <c r="D803" s="83"/>
      <c r="E803" s="83"/>
      <c r="F803" s="83"/>
      <c r="G803" s="83"/>
      <c r="H803" s="83"/>
      <c r="I803" s="83"/>
      <c r="J803" s="83"/>
      <c r="K803" s="83"/>
      <c r="L803" s="83"/>
      <c r="M803" s="83"/>
      <c r="N803" s="83"/>
      <c r="O803" s="83"/>
    </row>
    <row r="804" spans="1:15" ht="16" x14ac:dyDescent="0.4">
      <c r="A804" s="83"/>
      <c r="B804" s="83"/>
      <c r="C804" s="83"/>
      <c r="D804" s="83"/>
      <c r="E804" s="83"/>
      <c r="F804" s="83"/>
      <c r="G804" s="83"/>
      <c r="H804" s="83"/>
      <c r="I804" s="83"/>
      <c r="J804" s="83"/>
      <c r="K804" s="83"/>
      <c r="L804" s="83"/>
      <c r="M804" s="83"/>
      <c r="N804" s="83"/>
      <c r="O804" s="83"/>
    </row>
    <row r="805" spans="1:15" ht="16" x14ac:dyDescent="0.4">
      <c r="A805" s="83"/>
      <c r="B805" s="83"/>
      <c r="C805" s="83"/>
      <c r="D805" s="83"/>
      <c r="E805" s="83"/>
      <c r="F805" s="83"/>
      <c r="G805" s="83"/>
      <c r="H805" s="83"/>
      <c r="I805" s="83"/>
      <c r="J805" s="83"/>
      <c r="K805" s="83"/>
      <c r="L805" s="83"/>
      <c r="M805" s="83"/>
      <c r="N805" s="83"/>
      <c r="O805" s="83"/>
    </row>
    <row r="806" spans="1:15" ht="16" x14ac:dyDescent="0.4">
      <c r="A806" s="83"/>
      <c r="B806" s="83"/>
      <c r="C806" s="83"/>
      <c r="D806" s="83"/>
      <c r="E806" s="83"/>
      <c r="F806" s="83"/>
      <c r="G806" s="83"/>
      <c r="H806" s="83"/>
      <c r="I806" s="83"/>
      <c r="J806" s="83"/>
      <c r="K806" s="83"/>
      <c r="L806" s="83"/>
      <c r="M806" s="83"/>
      <c r="N806" s="83"/>
      <c r="O806" s="83"/>
    </row>
    <row r="807" spans="1:15" ht="16" x14ac:dyDescent="0.4">
      <c r="A807" s="83"/>
      <c r="B807" s="83"/>
      <c r="C807" s="83"/>
      <c r="D807" s="83"/>
      <c r="E807" s="83"/>
      <c r="F807" s="83"/>
      <c r="G807" s="83"/>
      <c r="H807" s="83"/>
      <c r="I807" s="83"/>
      <c r="J807" s="83"/>
      <c r="K807" s="83"/>
      <c r="L807" s="83"/>
      <c r="M807" s="83"/>
      <c r="N807" s="83"/>
      <c r="O807" s="83"/>
    </row>
    <row r="808" spans="1:15" ht="16" x14ac:dyDescent="0.4">
      <c r="A808" s="83"/>
      <c r="B808" s="83"/>
      <c r="C808" s="83"/>
      <c r="D808" s="83"/>
      <c r="E808" s="83"/>
      <c r="F808" s="83"/>
      <c r="G808" s="83"/>
      <c r="H808" s="83"/>
      <c r="I808" s="83"/>
      <c r="J808" s="83"/>
      <c r="K808" s="83"/>
      <c r="L808" s="83"/>
      <c r="M808" s="83"/>
      <c r="N808" s="83"/>
      <c r="O808" s="83"/>
    </row>
    <row r="809" spans="1:15" ht="16" x14ac:dyDescent="0.4">
      <c r="A809" s="83"/>
      <c r="B809" s="83"/>
      <c r="C809" s="83"/>
      <c r="D809" s="83"/>
      <c r="E809" s="83"/>
      <c r="F809" s="83"/>
      <c r="G809" s="83"/>
      <c r="H809" s="83"/>
      <c r="I809" s="83"/>
      <c r="J809" s="83"/>
      <c r="K809" s="83"/>
      <c r="L809" s="83"/>
      <c r="M809" s="83"/>
      <c r="N809" s="83"/>
      <c r="O809" s="83"/>
    </row>
    <row r="810" spans="1:15" ht="16" x14ac:dyDescent="0.4">
      <c r="A810" s="83"/>
      <c r="B810" s="83"/>
      <c r="C810" s="83"/>
      <c r="D810" s="83"/>
      <c r="E810" s="83"/>
      <c r="F810" s="83"/>
      <c r="G810" s="83"/>
      <c r="H810" s="83"/>
      <c r="I810" s="83"/>
      <c r="J810" s="83"/>
      <c r="K810" s="83"/>
      <c r="L810" s="83"/>
      <c r="M810" s="83"/>
      <c r="N810" s="83"/>
      <c r="O810" s="83"/>
    </row>
    <row r="811" spans="1:15" ht="16" x14ac:dyDescent="0.4">
      <c r="A811" s="83"/>
      <c r="B811" s="83"/>
      <c r="C811" s="83"/>
      <c r="D811" s="83"/>
      <c r="E811" s="83"/>
      <c r="F811" s="83"/>
      <c r="G811" s="83"/>
      <c r="H811" s="83"/>
      <c r="I811" s="83"/>
      <c r="J811" s="83"/>
      <c r="K811" s="83"/>
      <c r="L811" s="83"/>
      <c r="M811" s="83"/>
      <c r="N811" s="83"/>
      <c r="O811" s="83"/>
    </row>
    <row r="812" spans="1:15" ht="16" x14ac:dyDescent="0.4">
      <c r="A812" s="83"/>
      <c r="B812" s="83"/>
      <c r="C812" s="83"/>
      <c r="D812" s="83"/>
      <c r="E812" s="83"/>
      <c r="F812" s="83"/>
      <c r="G812" s="83"/>
      <c r="H812" s="83"/>
      <c r="I812" s="83"/>
      <c r="J812" s="83"/>
      <c r="K812" s="83"/>
      <c r="L812" s="83"/>
      <c r="M812" s="83"/>
      <c r="N812" s="83"/>
      <c r="O812" s="83"/>
    </row>
    <row r="813" spans="1:15" ht="16" x14ac:dyDescent="0.4">
      <c r="A813" s="83"/>
      <c r="B813" s="83"/>
      <c r="C813" s="83"/>
      <c r="D813" s="83"/>
      <c r="E813" s="83"/>
      <c r="F813" s="83"/>
      <c r="G813" s="83"/>
      <c r="H813" s="83"/>
      <c r="I813" s="83"/>
      <c r="J813" s="83"/>
      <c r="K813" s="83"/>
      <c r="L813" s="83"/>
      <c r="M813" s="83"/>
      <c r="N813" s="83"/>
      <c r="O813" s="83"/>
    </row>
    <row r="814" spans="1:15" ht="16" x14ac:dyDescent="0.4">
      <c r="A814" s="83"/>
      <c r="B814" s="83"/>
      <c r="C814" s="83"/>
      <c r="D814" s="83"/>
      <c r="E814" s="83"/>
      <c r="F814" s="83"/>
      <c r="G814" s="83"/>
      <c r="H814" s="83"/>
      <c r="I814" s="83"/>
      <c r="J814" s="83"/>
      <c r="K814" s="83"/>
      <c r="L814" s="83"/>
      <c r="M814" s="83"/>
      <c r="N814" s="83"/>
      <c r="O814" s="83"/>
    </row>
    <row r="815" spans="1:15" ht="16" x14ac:dyDescent="0.4">
      <c r="A815" s="83"/>
      <c r="B815" s="83"/>
      <c r="C815" s="83"/>
      <c r="D815" s="83"/>
      <c r="E815" s="83"/>
      <c r="F815" s="83"/>
      <c r="G815" s="83"/>
      <c r="H815" s="83"/>
      <c r="I815" s="83"/>
      <c r="J815" s="83"/>
      <c r="K815" s="83"/>
      <c r="L815" s="83"/>
      <c r="M815" s="83"/>
      <c r="N815" s="83"/>
      <c r="O815" s="83"/>
    </row>
    <row r="816" spans="1:15" ht="16" x14ac:dyDescent="0.4">
      <c r="A816" s="83"/>
      <c r="B816" s="83"/>
      <c r="C816" s="83"/>
      <c r="D816" s="83"/>
      <c r="E816" s="83"/>
      <c r="F816" s="83"/>
      <c r="G816" s="83"/>
      <c r="H816" s="83"/>
      <c r="I816" s="83"/>
      <c r="J816" s="83"/>
      <c r="K816" s="83"/>
      <c r="L816" s="83"/>
      <c r="M816" s="83"/>
      <c r="N816" s="83"/>
      <c r="O816" s="83"/>
    </row>
    <row r="817" spans="1:15" ht="16" x14ac:dyDescent="0.4">
      <c r="A817" s="83"/>
      <c r="B817" s="83"/>
      <c r="C817" s="83"/>
      <c r="D817" s="83"/>
      <c r="E817" s="83"/>
      <c r="F817" s="83"/>
      <c r="G817" s="83"/>
      <c r="H817" s="83"/>
      <c r="I817" s="83"/>
      <c r="J817" s="83"/>
      <c r="K817" s="83"/>
      <c r="L817" s="83"/>
      <c r="M817" s="83"/>
      <c r="N817" s="83"/>
      <c r="O817" s="83"/>
    </row>
    <row r="818" spans="1:15" ht="16" x14ac:dyDescent="0.4">
      <c r="A818" s="83"/>
      <c r="B818" s="83"/>
      <c r="C818" s="83"/>
      <c r="D818" s="83"/>
      <c r="E818" s="83"/>
      <c r="F818" s="83"/>
      <c r="G818" s="83"/>
      <c r="H818" s="83"/>
      <c r="I818" s="83"/>
      <c r="J818" s="83"/>
      <c r="K818" s="83"/>
      <c r="L818" s="83"/>
      <c r="M818" s="83"/>
      <c r="N818" s="83"/>
      <c r="O818" s="83"/>
    </row>
    <row r="819" spans="1:15" ht="16" x14ac:dyDescent="0.4">
      <c r="A819" s="83"/>
      <c r="B819" s="83"/>
      <c r="C819" s="83"/>
      <c r="D819" s="83"/>
      <c r="E819" s="83"/>
      <c r="F819" s="83"/>
      <c r="G819" s="83"/>
      <c r="H819" s="83"/>
      <c r="I819" s="83"/>
      <c r="J819" s="83"/>
      <c r="K819" s="83"/>
      <c r="L819" s="83"/>
      <c r="M819" s="83"/>
      <c r="N819" s="83"/>
      <c r="O819" s="83"/>
    </row>
    <row r="820" spans="1:15" ht="16" x14ac:dyDescent="0.4">
      <c r="A820" s="83"/>
      <c r="B820" s="83"/>
      <c r="C820" s="83"/>
      <c r="D820" s="83"/>
      <c r="E820" s="83"/>
      <c r="F820" s="83"/>
      <c r="G820" s="83"/>
      <c r="H820" s="83"/>
      <c r="I820" s="83"/>
      <c r="J820" s="83"/>
      <c r="K820" s="83"/>
      <c r="L820" s="83"/>
      <c r="M820" s="83"/>
      <c r="N820" s="83"/>
      <c r="O820" s="83"/>
    </row>
    <row r="821" spans="1:15" ht="16" x14ac:dyDescent="0.4">
      <c r="A821" s="83"/>
      <c r="B821" s="83"/>
      <c r="C821" s="83"/>
      <c r="D821" s="83"/>
      <c r="E821" s="83"/>
      <c r="F821" s="83"/>
      <c r="G821" s="83"/>
      <c r="H821" s="83"/>
      <c r="I821" s="83"/>
      <c r="J821" s="83"/>
      <c r="K821" s="83"/>
      <c r="L821" s="83"/>
      <c r="M821" s="83"/>
      <c r="N821" s="83"/>
      <c r="O821" s="83"/>
    </row>
    <row r="822" spans="1:15" ht="16" x14ac:dyDescent="0.4">
      <c r="A822" s="83"/>
      <c r="B822" s="83"/>
      <c r="C822" s="83"/>
      <c r="D822" s="83"/>
      <c r="E822" s="83"/>
      <c r="F822" s="83"/>
      <c r="G822" s="83"/>
      <c r="H822" s="83"/>
      <c r="I822" s="83"/>
      <c r="J822" s="83"/>
      <c r="K822" s="83"/>
      <c r="L822" s="83"/>
      <c r="M822" s="83"/>
      <c r="N822" s="83"/>
      <c r="O822" s="83"/>
    </row>
    <row r="823" spans="1:15" ht="16" x14ac:dyDescent="0.4">
      <c r="A823" s="83"/>
      <c r="B823" s="83"/>
      <c r="C823" s="83"/>
      <c r="D823" s="83"/>
      <c r="E823" s="83"/>
      <c r="F823" s="83"/>
      <c r="G823" s="83"/>
      <c r="H823" s="83"/>
      <c r="I823" s="83"/>
      <c r="J823" s="83"/>
      <c r="K823" s="83"/>
      <c r="L823" s="83"/>
      <c r="M823" s="83"/>
      <c r="N823" s="83"/>
      <c r="O823" s="83"/>
    </row>
    <row r="824" spans="1:15" ht="16" x14ac:dyDescent="0.4">
      <c r="A824" s="83"/>
      <c r="B824" s="83"/>
      <c r="C824" s="83"/>
      <c r="D824" s="83"/>
      <c r="E824" s="83"/>
      <c r="F824" s="83"/>
      <c r="G824" s="83"/>
      <c r="H824" s="83"/>
      <c r="I824" s="83"/>
      <c r="J824" s="83"/>
      <c r="K824" s="83"/>
      <c r="L824" s="83"/>
      <c r="M824" s="83"/>
      <c r="N824" s="83"/>
      <c r="O824" s="83"/>
    </row>
    <row r="825" spans="1:15" ht="16" x14ac:dyDescent="0.4">
      <c r="A825" s="83"/>
      <c r="B825" s="83"/>
      <c r="C825" s="83"/>
      <c r="D825" s="83"/>
      <c r="E825" s="83"/>
      <c r="F825" s="83"/>
      <c r="G825" s="83"/>
      <c r="H825" s="83"/>
      <c r="I825" s="83"/>
      <c r="J825" s="83"/>
      <c r="K825" s="83"/>
      <c r="L825" s="83"/>
      <c r="M825" s="83"/>
      <c r="N825" s="83"/>
      <c r="O825" s="83"/>
    </row>
    <row r="826" spans="1:15" ht="16" x14ac:dyDescent="0.4">
      <c r="A826" s="83"/>
      <c r="B826" s="83"/>
      <c r="C826" s="83"/>
      <c r="D826" s="83"/>
      <c r="E826" s="83"/>
      <c r="F826" s="83"/>
      <c r="G826" s="83"/>
      <c r="H826" s="83"/>
      <c r="I826" s="83"/>
      <c r="J826" s="83"/>
      <c r="K826" s="83"/>
      <c r="L826" s="83"/>
      <c r="M826" s="83"/>
      <c r="N826" s="83"/>
      <c r="O826" s="83"/>
    </row>
    <row r="827" spans="1:15" ht="16" x14ac:dyDescent="0.4">
      <c r="A827" s="83"/>
      <c r="B827" s="83"/>
      <c r="C827" s="83"/>
      <c r="D827" s="83"/>
      <c r="E827" s="83"/>
      <c r="F827" s="83"/>
      <c r="G827" s="83"/>
      <c r="H827" s="83"/>
      <c r="I827" s="83"/>
      <c r="J827" s="83"/>
      <c r="K827" s="83"/>
      <c r="L827" s="83"/>
      <c r="M827" s="83"/>
      <c r="N827" s="83"/>
      <c r="O827" s="83"/>
    </row>
    <row r="828" spans="1:15" ht="16" x14ac:dyDescent="0.4">
      <c r="A828" s="83"/>
      <c r="B828" s="83"/>
      <c r="C828" s="83"/>
      <c r="D828" s="83"/>
      <c r="E828" s="83"/>
      <c r="F828" s="83"/>
      <c r="G828" s="83"/>
      <c r="H828" s="83"/>
      <c r="I828" s="83"/>
      <c r="J828" s="83"/>
      <c r="K828" s="83"/>
      <c r="L828" s="83"/>
      <c r="M828" s="83"/>
      <c r="N828" s="83"/>
      <c r="O828" s="83"/>
    </row>
    <row r="829" spans="1:15" ht="16" x14ac:dyDescent="0.4">
      <c r="A829" s="83"/>
      <c r="B829" s="83"/>
      <c r="C829" s="83"/>
      <c r="D829" s="83"/>
      <c r="E829" s="83"/>
      <c r="F829" s="83"/>
      <c r="G829" s="83"/>
      <c r="H829" s="83"/>
      <c r="I829" s="83"/>
      <c r="J829" s="83"/>
      <c r="K829" s="83"/>
      <c r="L829" s="83"/>
      <c r="M829" s="83"/>
      <c r="N829" s="83"/>
      <c r="O829" s="83"/>
    </row>
    <row r="830" spans="1:15" ht="16" x14ac:dyDescent="0.4">
      <c r="A830" s="83"/>
      <c r="B830" s="83"/>
      <c r="C830" s="83"/>
      <c r="D830" s="83"/>
      <c r="E830" s="83"/>
      <c r="F830" s="83"/>
      <c r="G830" s="83"/>
      <c r="H830" s="83"/>
      <c r="I830" s="83"/>
      <c r="J830" s="83"/>
      <c r="K830" s="83"/>
      <c r="L830" s="83"/>
      <c r="M830" s="83"/>
      <c r="N830" s="83"/>
      <c r="O830" s="83"/>
    </row>
    <row r="831" spans="1:15" ht="16" x14ac:dyDescent="0.4">
      <c r="A831" s="83"/>
      <c r="B831" s="83"/>
      <c r="C831" s="83"/>
      <c r="D831" s="83"/>
      <c r="E831" s="83"/>
      <c r="F831" s="83"/>
      <c r="G831" s="83"/>
      <c r="H831" s="83"/>
      <c r="I831" s="83"/>
      <c r="J831" s="83"/>
      <c r="K831" s="83"/>
      <c r="L831" s="83"/>
      <c r="M831" s="83"/>
      <c r="N831" s="83"/>
      <c r="O831" s="83"/>
    </row>
    <row r="832" spans="1:15" ht="16" x14ac:dyDescent="0.4">
      <c r="A832" s="83"/>
      <c r="B832" s="83"/>
      <c r="C832" s="83"/>
      <c r="D832" s="83"/>
      <c r="E832" s="83"/>
      <c r="F832" s="83"/>
      <c r="G832" s="83"/>
      <c r="H832" s="83"/>
      <c r="I832" s="83"/>
      <c r="J832" s="83"/>
      <c r="K832" s="83"/>
      <c r="L832" s="83"/>
      <c r="M832" s="83"/>
      <c r="N832" s="83"/>
      <c r="O832" s="83"/>
    </row>
    <row r="833" spans="1:15" ht="16" x14ac:dyDescent="0.4">
      <c r="A833" s="83"/>
      <c r="B833" s="83"/>
      <c r="C833" s="83"/>
      <c r="D833" s="83"/>
      <c r="E833" s="83"/>
      <c r="F833" s="83"/>
      <c r="G833" s="83"/>
      <c r="H833" s="83"/>
      <c r="I833" s="83"/>
      <c r="J833" s="83"/>
      <c r="K833" s="83"/>
      <c r="L833" s="83"/>
      <c r="M833" s="83"/>
      <c r="N833" s="83"/>
      <c r="O833" s="83"/>
    </row>
    <row r="834" spans="1:15" ht="16" x14ac:dyDescent="0.4">
      <c r="A834" s="83"/>
      <c r="B834" s="83"/>
      <c r="C834" s="83"/>
      <c r="D834" s="83"/>
      <c r="E834" s="83"/>
      <c r="F834" s="83"/>
      <c r="G834" s="83"/>
      <c r="H834" s="83"/>
      <c r="I834" s="83"/>
      <c r="J834" s="83"/>
      <c r="K834" s="83"/>
      <c r="L834" s="83"/>
      <c r="M834" s="83"/>
      <c r="N834" s="83"/>
      <c r="O834" s="83"/>
    </row>
    <row r="835" spans="1:15" ht="16" x14ac:dyDescent="0.4">
      <c r="A835" s="83"/>
      <c r="B835" s="83"/>
      <c r="C835" s="83"/>
      <c r="D835" s="83"/>
      <c r="E835" s="83"/>
      <c r="F835" s="83"/>
      <c r="G835" s="83"/>
      <c r="H835" s="83"/>
      <c r="I835" s="83"/>
      <c r="J835" s="83"/>
      <c r="K835" s="83"/>
      <c r="L835" s="83"/>
      <c r="M835" s="83"/>
      <c r="N835" s="83"/>
      <c r="O835" s="83"/>
    </row>
    <row r="836" spans="1:15" ht="16" x14ac:dyDescent="0.4">
      <c r="A836" s="83"/>
      <c r="B836" s="83"/>
      <c r="C836" s="83"/>
      <c r="D836" s="83"/>
      <c r="E836" s="83"/>
      <c r="F836" s="83"/>
      <c r="G836" s="83"/>
      <c r="H836" s="83"/>
      <c r="I836" s="83"/>
      <c r="J836" s="83"/>
      <c r="K836" s="83"/>
      <c r="L836" s="83"/>
      <c r="M836" s="83"/>
      <c r="N836" s="83"/>
      <c r="O836" s="83"/>
    </row>
    <row r="837" spans="1:15" ht="16" x14ac:dyDescent="0.4">
      <c r="A837" s="83"/>
      <c r="B837" s="83"/>
      <c r="C837" s="83"/>
      <c r="D837" s="83"/>
      <c r="E837" s="83"/>
      <c r="F837" s="83"/>
      <c r="G837" s="83"/>
      <c r="H837" s="83"/>
      <c r="I837" s="83"/>
      <c r="J837" s="83"/>
      <c r="K837" s="83"/>
      <c r="L837" s="83"/>
      <c r="M837" s="83"/>
      <c r="N837" s="83"/>
      <c r="O837" s="83"/>
    </row>
    <row r="838" spans="1:15" ht="16" x14ac:dyDescent="0.4">
      <c r="A838" s="83"/>
      <c r="B838" s="83"/>
      <c r="C838" s="83"/>
      <c r="D838" s="83"/>
      <c r="E838" s="83"/>
      <c r="F838" s="83"/>
      <c r="G838" s="83"/>
      <c r="H838" s="83"/>
      <c r="I838" s="83"/>
      <c r="J838" s="83"/>
      <c r="K838" s="83"/>
      <c r="L838" s="83"/>
      <c r="M838" s="83"/>
      <c r="N838" s="83"/>
      <c r="O838" s="83"/>
    </row>
    <row r="839" spans="1:15" ht="16" x14ac:dyDescent="0.4">
      <c r="A839" s="83"/>
      <c r="B839" s="83"/>
      <c r="C839" s="83"/>
      <c r="D839" s="83"/>
      <c r="E839" s="83"/>
      <c r="F839" s="83"/>
      <c r="G839" s="83"/>
      <c r="H839" s="83"/>
      <c r="I839" s="83"/>
      <c r="J839" s="83"/>
      <c r="K839" s="83"/>
      <c r="L839" s="83"/>
      <c r="M839" s="83"/>
      <c r="N839" s="83"/>
      <c r="O839" s="83"/>
    </row>
    <row r="840" spans="1:15" ht="16" x14ac:dyDescent="0.4">
      <c r="A840" s="83"/>
      <c r="B840" s="83"/>
      <c r="C840" s="83"/>
      <c r="D840" s="83"/>
      <c r="E840" s="83"/>
      <c r="F840" s="83"/>
      <c r="G840" s="83"/>
      <c r="H840" s="83"/>
      <c r="I840" s="83"/>
      <c r="J840" s="83"/>
      <c r="K840" s="83"/>
      <c r="L840" s="83"/>
      <c r="M840" s="83"/>
      <c r="N840" s="83"/>
      <c r="O840" s="83"/>
    </row>
    <row r="841" spans="1:15" ht="16" x14ac:dyDescent="0.4">
      <c r="A841" s="83"/>
      <c r="B841" s="83"/>
      <c r="C841" s="83"/>
      <c r="D841" s="83"/>
      <c r="E841" s="83"/>
      <c r="F841" s="83"/>
      <c r="G841" s="83"/>
      <c r="H841" s="83"/>
      <c r="I841" s="83"/>
      <c r="J841" s="83"/>
      <c r="K841" s="83"/>
      <c r="L841" s="83"/>
      <c r="M841" s="83"/>
      <c r="N841" s="83"/>
      <c r="O841" s="83"/>
    </row>
    <row r="842" spans="1:15" ht="16" x14ac:dyDescent="0.4">
      <c r="A842" s="83"/>
      <c r="B842" s="83"/>
      <c r="C842" s="83"/>
      <c r="D842" s="83"/>
      <c r="E842" s="83"/>
      <c r="F842" s="83"/>
      <c r="G842" s="83"/>
      <c r="H842" s="83"/>
      <c r="I842" s="83"/>
      <c r="J842" s="83"/>
      <c r="K842" s="83"/>
      <c r="L842" s="83"/>
      <c r="M842" s="83"/>
      <c r="N842" s="83"/>
      <c r="O842" s="83"/>
    </row>
    <row r="843" spans="1:15" ht="16" x14ac:dyDescent="0.4">
      <c r="A843" s="83"/>
      <c r="B843" s="83"/>
      <c r="C843" s="83"/>
      <c r="D843" s="83"/>
      <c r="E843" s="83"/>
      <c r="F843" s="83"/>
      <c r="G843" s="83"/>
      <c r="H843" s="83"/>
      <c r="I843" s="83"/>
      <c r="J843" s="83"/>
      <c r="K843" s="83"/>
      <c r="L843" s="83"/>
      <c r="M843" s="83"/>
      <c r="N843" s="83"/>
      <c r="O843" s="83"/>
    </row>
    <row r="844" spans="1:15" ht="16" x14ac:dyDescent="0.4">
      <c r="A844" s="83"/>
      <c r="B844" s="83"/>
      <c r="C844" s="83"/>
      <c r="D844" s="83"/>
      <c r="E844" s="83"/>
      <c r="F844" s="83"/>
      <c r="G844" s="83"/>
      <c r="H844" s="83"/>
      <c r="I844" s="83"/>
      <c r="J844" s="83"/>
      <c r="K844" s="83"/>
      <c r="L844" s="83"/>
      <c r="M844" s="83"/>
      <c r="N844" s="83"/>
      <c r="O844" s="83"/>
    </row>
    <row r="845" spans="1:15" ht="16" x14ac:dyDescent="0.4">
      <c r="A845" s="83"/>
      <c r="B845" s="83"/>
      <c r="C845" s="83"/>
      <c r="D845" s="83"/>
      <c r="E845" s="83"/>
      <c r="F845" s="83"/>
      <c r="G845" s="83"/>
      <c r="H845" s="83"/>
      <c r="I845" s="83"/>
      <c r="J845" s="83"/>
      <c r="K845" s="83"/>
      <c r="L845" s="83"/>
      <c r="M845" s="83"/>
      <c r="N845" s="83"/>
      <c r="O845" s="83"/>
    </row>
    <row r="846" spans="1:15" ht="16" x14ac:dyDescent="0.4">
      <c r="A846" s="83"/>
      <c r="B846" s="83"/>
      <c r="C846" s="83"/>
      <c r="D846" s="83"/>
      <c r="E846" s="83"/>
      <c r="F846" s="83"/>
      <c r="G846" s="83"/>
      <c r="H846" s="83"/>
      <c r="I846" s="83"/>
      <c r="J846" s="83"/>
      <c r="K846" s="83"/>
      <c r="L846" s="83"/>
      <c r="M846" s="83"/>
      <c r="N846" s="83"/>
      <c r="O846" s="83"/>
    </row>
    <row r="847" spans="1:15" ht="16" x14ac:dyDescent="0.4">
      <c r="A847" s="83"/>
      <c r="B847" s="83"/>
      <c r="C847" s="83"/>
      <c r="D847" s="83"/>
      <c r="E847" s="83"/>
      <c r="F847" s="83"/>
      <c r="G847" s="83"/>
      <c r="H847" s="83"/>
      <c r="I847" s="83"/>
      <c r="J847" s="83"/>
      <c r="K847" s="83"/>
      <c r="L847" s="83"/>
      <c r="M847" s="83"/>
      <c r="N847" s="83"/>
      <c r="O847" s="83"/>
    </row>
    <row r="848" spans="1:15" ht="16" x14ac:dyDescent="0.4">
      <c r="A848" s="83"/>
      <c r="B848" s="83"/>
      <c r="C848" s="83"/>
      <c r="D848" s="83"/>
      <c r="E848" s="83"/>
      <c r="F848" s="83"/>
      <c r="G848" s="83"/>
      <c r="H848" s="83"/>
      <c r="I848" s="83"/>
      <c r="J848" s="83"/>
      <c r="K848" s="83"/>
      <c r="L848" s="83"/>
      <c r="M848" s="83"/>
      <c r="N848" s="83"/>
      <c r="O848" s="83"/>
    </row>
    <row r="849" spans="1:15" ht="16" x14ac:dyDescent="0.4">
      <c r="A849" s="83"/>
      <c r="B849" s="83"/>
      <c r="C849" s="83"/>
      <c r="D849" s="83"/>
      <c r="E849" s="83"/>
      <c r="F849" s="83"/>
      <c r="G849" s="83"/>
      <c r="H849" s="83"/>
      <c r="I849" s="83"/>
      <c r="J849" s="83"/>
      <c r="K849" s="83"/>
      <c r="L849" s="83"/>
      <c r="M849" s="83"/>
      <c r="N849" s="83"/>
      <c r="O849" s="83"/>
    </row>
    <row r="850" spans="1:15" ht="16" x14ac:dyDescent="0.4">
      <c r="A850" s="83"/>
      <c r="B850" s="83"/>
      <c r="C850" s="83"/>
      <c r="D850" s="83"/>
      <c r="E850" s="83"/>
      <c r="F850" s="83"/>
      <c r="G850" s="83"/>
      <c r="H850" s="83"/>
      <c r="I850" s="83"/>
      <c r="J850" s="83"/>
      <c r="K850" s="83"/>
      <c r="L850" s="83"/>
      <c r="M850" s="83"/>
      <c r="N850" s="83"/>
      <c r="O850" s="83"/>
    </row>
    <row r="851" spans="1:15" ht="16" x14ac:dyDescent="0.4">
      <c r="A851" s="83"/>
      <c r="B851" s="83"/>
      <c r="C851" s="83"/>
      <c r="D851" s="83"/>
      <c r="E851" s="83"/>
      <c r="F851" s="83"/>
      <c r="G851" s="83"/>
      <c r="H851" s="83"/>
      <c r="I851" s="83"/>
      <c r="J851" s="83"/>
      <c r="K851" s="83"/>
      <c r="L851" s="83"/>
      <c r="M851" s="83"/>
      <c r="N851" s="83"/>
      <c r="O851" s="83"/>
    </row>
    <row r="852" spans="1:15" ht="16" x14ac:dyDescent="0.4">
      <c r="A852" s="83"/>
      <c r="B852" s="83"/>
      <c r="C852" s="83"/>
      <c r="D852" s="83"/>
      <c r="E852" s="83"/>
      <c r="F852" s="83"/>
      <c r="G852" s="83"/>
      <c r="H852" s="83"/>
      <c r="I852" s="83"/>
      <c r="J852" s="83"/>
      <c r="K852" s="83"/>
      <c r="L852" s="83"/>
      <c r="M852" s="83"/>
      <c r="N852" s="83"/>
      <c r="O852" s="83"/>
    </row>
    <row r="853" spans="1:15" ht="16" x14ac:dyDescent="0.4">
      <c r="A853" s="83"/>
      <c r="B853" s="83"/>
      <c r="C853" s="83"/>
      <c r="D853" s="83"/>
      <c r="E853" s="83"/>
      <c r="F853" s="83"/>
      <c r="G853" s="83"/>
      <c r="H853" s="83"/>
      <c r="I853" s="83"/>
      <c r="J853" s="83"/>
      <c r="K853" s="83"/>
      <c r="L853" s="83"/>
      <c r="M853" s="83"/>
      <c r="N853" s="83"/>
      <c r="O853" s="83"/>
    </row>
    <row r="854" spans="1:15" ht="16" x14ac:dyDescent="0.4">
      <c r="A854" s="83"/>
      <c r="B854" s="83"/>
      <c r="C854" s="83"/>
      <c r="D854" s="83"/>
      <c r="E854" s="83"/>
      <c r="F854" s="83"/>
      <c r="G854" s="83"/>
      <c r="H854" s="83"/>
      <c r="I854" s="83"/>
      <c r="J854" s="83"/>
      <c r="K854" s="83"/>
      <c r="L854" s="83"/>
      <c r="M854" s="83"/>
      <c r="N854" s="83"/>
      <c r="O854" s="83"/>
    </row>
    <row r="855" spans="1:15" ht="16" x14ac:dyDescent="0.4">
      <c r="A855" s="83"/>
      <c r="B855" s="83"/>
      <c r="C855" s="83"/>
      <c r="D855" s="83"/>
      <c r="E855" s="83"/>
      <c r="F855" s="83"/>
      <c r="G855" s="83"/>
      <c r="H855" s="83"/>
      <c r="I855" s="83"/>
      <c r="J855" s="83"/>
      <c r="K855" s="83"/>
      <c r="L855" s="83"/>
      <c r="M855" s="83"/>
      <c r="N855" s="83"/>
      <c r="O855" s="83"/>
    </row>
    <row r="856" spans="1:15" ht="16" x14ac:dyDescent="0.4">
      <c r="A856" s="83"/>
      <c r="B856" s="83"/>
      <c r="C856" s="83"/>
      <c r="D856" s="83"/>
      <c r="E856" s="83"/>
      <c r="F856" s="83"/>
      <c r="G856" s="83"/>
      <c r="H856" s="83"/>
      <c r="I856" s="83"/>
      <c r="J856" s="83"/>
      <c r="K856" s="83"/>
      <c r="L856" s="83"/>
      <c r="M856" s="83"/>
      <c r="N856" s="83"/>
      <c r="O856" s="83"/>
    </row>
    <row r="857" spans="1:15" ht="16" x14ac:dyDescent="0.4">
      <c r="A857" s="83"/>
      <c r="B857" s="83"/>
      <c r="C857" s="83"/>
      <c r="D857" s="83"/>
      <c r="E857" s="83"/>
      <c r="F857" s="83"/>
      <c r="G857" s="83"/>
      <c r="H857" s="83"/>
      <c r="I857" s="83"/>
      <c r="J857" s="83"/>
      <c r="K857" s="83"/>
      <c r="L857" s="83"/>
      <c r="M857" s="83"/>
      <c r="N857" s="83"/>
      <c r="O857" s="83"/>
    </row>
    <row r="858" spans="1:15" ht="16" x14ac:dyDescent="0.4">
      <c r="A858" s="83"/>
      <c r="B858" s="83"/>
      <c r="C858" s="83"/>
      <c r="D858" s="83"/>
      <c r="E858" s="83"/>
      <c r="F858" s="83"/>
      <c r="G858" s="83"/>
      <c r="H858" s="83"/>
      <c r="I858" s="83"/>
      <c r="J858" s="83"/>
      <c r="K858" s="83"/>
      <c r="L858" s="83"/>
      <c r="M858" s="83"/>
      <c r="N858" s="83"/>
      <c r="O858" s="83"/>
    </row>
    <row r="859" spans="1:15" ht="16" x14ac:dyDescent="0.4">
      <c r="A859" s="83"/>
      <c r="B859" s="83"/>
      <c r="C859" s="83"/>
      <c r="D859" s="83"/>
      <c r="E859" s="83"/>
      <c r="F859" s="83"/>
      <c r="G859" s="83"/>
      <c r="H859" s="83"/>
      <c r="I859" s="83"/>
      <c r="J859" s="83"/>
      <c r="K859" s="83"/>
      <c r="L859" s="83"/>
      <c r="M859" s="83"/>
      <c r="N859" s="83"/>
      <c r="O859" s="83"/>
    </row>
    <row r="860" spans="1:15" ht="16" x14ac:dyDescent="0.4">
      <c r="A860" s="83"/>
      <c r="B860" s="83"/>
      <c r="C860" s="83"/>
      <c r="D860" s="83"/>
      <c r="E860" s="83"/>
      <c r="F860" s="83"/>
      <c r="G860" s="83"/>
      <c r="H860" s="83"/>
      <c r="I860" s="83"/>
      <c r="J860" s="83"/>
      <c r="K860" s="83"/>
      <c r="L860" s="83"/>
      <c r="M860" s="83"/>
      <c r="N860" s="83"/>
      <c r="O860" s="83"/>
    </row>
    <row r="861" spans="1:15" ht="16" x14ac:dyDescent="0.4">
      <c r="A861" s="83"/>
      <c r="B861" s="83"/>
      <c r="C861" s="83"/>
      <c r="D861" s="83"/>
      <c r="E861" s="83"/>
      <c r="F861" s="83"/>
      <c r="G861" s="83"/>
      <c r="H861" s="83"/>
      <c r="I861" s="83"/>
      <c r="J861" s="83"/>
      <c r="K861" s="83"/>
      <c r="L861" s="83"/>
      <c r="M861" s="83"/>
      <c r="N861" s="83"/>
      <c r="O861" s="83"/>
    </row>
    <row r="862" spans="1:15" ht="16" x14ac:dyDescent="0.4">
      <c r="A862" s="83"/>
      <c r="B862" s="83"/>
      <c r="C862" s="83"/>
      <c r="D862" s="83"/>
      <c r="E862" s="83"/>
      <c r="F862" s="83"/>
      <c r="G862" s="83"/>
      <c r="H862" s="83"/>
      <c r="I862" s="83"/>
      <c r="J862" s="83"/>
      <c r="K862" s="83"/>
      <c r="L862" s="83"/>
      <c r="M862" s="83"/>
      <c r="N862" s="83"/>
      <c r="O862" s="83"/>
    </row>
    <row r="863" spans="1:15" ht="16" x14ac:dyDescent="0.4">
      <c r="A863" s="83"/>
      <c r="B863" s="83"/>
      <c r="C863" s="83"/>
      <c r="D863" s="83"/>
      <c r="E863" s="83"/>
      <c r="F863" s="83"/>
      <c r="G863" s="83"/>
      <c r="H863" s="83"/>
      <c r="I863" s="83"/>
      <c r="J863" s="83"/>
      <c r="K863" s="83"/>
      <c r="L863" s="83"/>
      <c r="M863" s="83"/>
      <c r="N863" s="83"/>
      <c r="O863" s="83"/>
    </row>
    <row r="864" spans="1:15" ht="16" x14ac:dyDescent="0.4">
      <c r="A864" s="83"/>
      <c r="B864" s="83"/>
      <c r="C864" s="83"/>
      <c r="D864" s="83"/>
      <c r="E864" s="83"/>
      <c r="F864" s="83"/>
      <c r="G864" s="83"/>
      <c r="H864" s="83"/>
      <c r="I864" s="83"/>
      <c r="J864" s="83"/>
      <c r="K864" s="83"/>
      <c r="L864" s="83"/>
      <c r="M864" s="83"/>
      <c r="N864" s="83"/>
      <c r="O864" s="83"/>
    </row>
    <row r="865" spans="1:15" ht="16" x14ac:dyDescent="0.4">
      <c r="A865" s="83"/>
      <c r="B865" s="83"/>
      <c r="C865" s="83"/>
      <c r="D865" s="83"/>
      <c r="E865" s="83"/>
      <c r="F865" s="83"/>
      <c r="G865" s="83"/>
      <c r="H865" s="83"/>
      <c r="I865" s="83"/>
      <c r="J865" s="83"/>
      <c r="K865" s="83"/>
      <c r="L865" s="83"/>
      <c r="M865" s="83"/>
      <c r="N865" s="83"/>
      <c r="O865" s="83"/>
    </row>
    <row r="866" spans="1:15" ht="16" x14ac:dyDescent="0.4">
      <c r="A866" s="83"/>
      <c r="B866" s="83"/>
      <c r="C866" s="83"/>
      <c r="D866" s="83"/>
      <c r="E866" s="83"/>
      <c r="F866" s="83"/>
      <c r="G866" s="83"/>
      <c r="H866" s="83"/>
      <c r="I866" s="83"/>
      <c r="J866" s="83"/>
      <c r="K866" s="83"/>
      <c r="L866" s="83"/>
      <c r="M866" s="83"/>
      <c r="N866" s="83"/>
      <c r="O866" s="83"/>
    </row>
    <row r="867" spans="1:15" ht="16" x14ac:dyDescent="0.4">
      <c r="A867" s="83"/>
      <c r="B867" s="83"/>
      <c r="C867" s="83"/>
      <c r="D867" s="83"/>
      <c r="E867" s="83"/>
      <c r="F867" s="83"/>
      <c r="G867" s="83"/>
      <c r="H867" s="83"/>
      <c r="I867" s="83"/>
      <c r="J867" s="83"/>
      <c r="K867" s="83"/>
      <c r="L867" s="83"/>
      <c r="M867" s="83"/>
      <c r="N867" s="83"/>
      <c r="O867" s="83"/>
    </row>
    <row r="868" spans="1:15" ht="16" x14ac:dyDescent="0.4">
      <c r="A868" s="83"/>
      <c r="B868" s="83"/>
      <c r="C868" s="83"/>
      <c r="D868" s="83"/>
      <c r="E868" s="83"/>
      <c r="F868" s="83"/>
      <c r="G868" s="83"/>
      <c r="H868" s="83"/>
      <c r="I868" s="83"/>
      <c r="J868" s="83"/>
      <c r="K868" s="83"/>
      <c r="L868" s="83"/>
      <c r="M868" s="83"/>
      <c r="N868" s="83"/>
      <c r="O868" s="83"/>
    </row>
    <row r="869" spans="1:15" ht="16" x14ac:dyDescent="0.4">
      <c r="A869" s="83"/>
      <c r="B869" s="83"/>
      <c r="C869" s="83"/>
      <c r="D869" s="83"/>
      <c r="E869" s="83"/>
      <c r="F869" s="83"/>
      <c r="G869" s="83"/>
      <c r="H869" s="83"/>
      <c r="I869" s="83"/>
      <c r="J869" s="83"/>
      <c r="K869" s="83"/>
      <c r="L869" s="83"/>
      <c r="M869" s="83"/>
      <c r="N869" s="83"/>
      <c r="O869" s="83"/>
    </row>
    <row r="870" spans="1:15" ht="16" x14ac:dyDescent="0.4">
      <c r="A870" s="83"/>
      <c r="B870" s="83"/>
      <c r="C870" s="83"/>
      <c r="D870" s="83"/>
      <c r="E870" s="83"/>
      <c r="F870" s="83"/>
      <c r="G870" s="83"/>
      <c r="H870" s="83"/>
      <c r="I870" s="83"/>
      <c r="J870" s="83"/>
      <c r="K870" s="83"/>
      <c r="L870" s="83"/>
      <c r="M870" s="83"/>
      <c r="N870" s="83"/>
      <c r="O870" s="83"/>
    </row>
    <row r="871" spans="1:15" ht="16" x14ac:dyDescent="0.4">
      <c r="A871" s="83"/>
      <c r="B871" s="83"/>
      <c r="C871" s="83"/>
      <c r="D871" s="83"/>
      <c r="E871" s="83"/>
      <c r="F871" s="83"/>
      <c r="G871" s="83"/>
      <c r="H871" s="83"/>
      <c r="I871" s="83"/>
      <c r="J871" s="83"/>
      <c r="K871" s="83"/>
      <c r="L871" s="83"/>
      <c r="M871" s="83"/>
      <c r="N871" s="83"/>
      <c r="O871" s="83"/>
    </row>
    <row r="872" spans="1:15" ht="16" x14ac:dyDescent="0.4">
      <c r="A872" s="83"/>
      <c r="B872" s="83"/>
      <c r="C872" s="83"/>
      <c r="D872" s="83"/>
      <c r="E872" s="83"/>
      <c r="F872" s="83"/>
      <c r="G872" s="83"/>
      <c r="H872" s="83"/>
      <c r="I872" s="83"/>
      <c r="J872" s="83"/>
      <c r="K872" s="83"/>
      <c r="L872" s="83"/>
      <c r="M872" s="83"/>
      <c r="N872" s="83"/>
      <c r="O872" s="83"/>
    </row>
    <row r="873" spans="1:15" ht="16" x14ac:dyDescent="0.4">
      <c r="A873" s="83"/>
      <c r="B873" s="83"/>
      <c r="C873" s="83"/>
      <c r="D873" s="83"/>
      <c r="E873" s="83"/>
      <c r="F873" s="83"/>
      <c r="G873" s="83"/>
      <c r="H873" s="83"/>
      <c r="I873" s="83"/>
      <c r="J873" s="83"/>
      <c r="K873" s="83"/>
      <c r="L873" s="83"/>
      <c r="M873" s="83"/>
      <c r="N873" s="83"/>
      <c r="O873" s="83"/>
    </row>
    <row r="874" spans="1:15" ht="16" x14ac:dyDescent="0.4">
      <c r="A874" s="83"/>
      <c r="B874" s="83"/>
      <c r="C874" s="83"/>
      <c r="D874" s="83"/>
      <c r="E874" s="83"/>
      <c r="F874" s="83"/>
      <c r="G874" s="83"/>
      <c r="H874" s="83"/>
      <c r="I874" s="83"/>
      <c r="J874" s="83"/>
      <c r="K874" s="83"/>
      <c r="L874" s="83"/>
      <c r="M874" s="83"/>
      <c r="N874" s="83"/>
      <c r="O874" s="83"/>
    </row>
    <row r="875" spans="1:15" ht="16" x14ac:dyDescent="0.4">
      <c r="A875" s="83"/>
      <c r="B875" s="83"/>
      <c r="C875" s="83"/>
      <c r="D875" s="83"/>
      <c r="E875" s="83"/>
      <c r="F875" s="83"/>
      <c r="G875" s="83"/>
      <c r="H875" s="83"/>
      <c r="I875" s="83"/>
      <c r="J875" s="83"/>
      <c r="K875" s="83"/>
      <c r="L875" s="83"/>
      <c r="M875" s="83"/>
      <c r="N875" s="83"/>
      <c r="O875" s="83"/>
    </row>
    <row r="876" spans="1:15" ht="16" x14ac:dyDescent="0.4">
      <c r="A876" s="83"/>
      <c r="B876" s="83"/>
      <c r="C876" s="83"/>
      <c r="D876" s="83"/>
      <c r="E876" s="83"/>
      <c r="F876" s="83"/>
      <c r="G876" s="83"/>
      <c r="H876" s="83"/>
      <c r="I876" s="83"/>
      <c r="J876" s="83"/>
      <c r="K876" s="83"/>
      <c r="L876" s="83"/>
      <c r="M876" s="83"/>
      <c r="N876" s="83"/>
      <c r="O876" s="83"/>
    </row>
    <row r="877" spans="1:15" ht="16" x14ac:dyDescent="0.4">
      <c r="A877" s="83"/>
      <c r="B877" s="83"/>
      <c r="C877" s="83"/>
      <c r="D877" s="83"/>
      <c r="E877" s="83"/>
      <c r="F877" s="83"/>
      <c r="G877" s="83"/>
      <c r="H877" s="83"/>
      <c r="I877" s="83"/>
      <c r="J877" s="83"/>
      <c r="K877" s="83"/>
      <c r="L877" s="83"/>
      <c r="M877" s="83"/>
      <c r="N877" s="83"/>
      <c r="O877" s="83"/>
    </row>
    <row r="878" spans="1:15" ht="16" x14ac:dyDescent="0.4">
      <c r="A878" s="83"/>
      <c r="B878" s="83"/>
      <c r="C878" s="83"/>
      <c r="D878" s="83"/>
      <c r="E878" s="83"/>
      <c r="F878" s="83"/>
      <c r="G878" s="83"/>
      <c r="H878" s="83"/>
      <c r="I878" s="83"/>
      <c r="J878" s="83"/>
      <c r="K878" s="83"/>
      <c r="L878" s="83"/>
      <c r="M878" s="83"/>
      <c r="N878" s="83"/>
      <c r="O878" s="83"/>
    </row>
    <row r="879" spans="1:15" ht="16" x14ac:dyDescent="0.4">
      <c r="A879" s="83"/>
      <c r="B879" s="83"/>
      <c r="C879" s="83"/>
      <c r="D879" s="83"/>
      <c r="E879" s="83"/>
      <c r="F879" s="83"/>
      <c r="G879" s="83"/>
      <c r="H879" s="83"/>
      <c r="I879" s="83"/>
      <c r="J879" s="83"/>
      <c r="K879" s="83"/>
      <c r="L879" s="83"/>
      <c r="M879" s="83"/>
      <c r="N879" s="83"/>
      <c r="O879" s="83"/>
    </row>
    <row r="880" spans="1:15" ht="16" x14ac:dyDescent="0.4">
      <c r="A880" s="83"/>
      <c r="B880" s="83"/>
      <c r="C880" s="83"/>
      <c r="D880" s="83"/>
      <c r="E880" s="83"/>
      <c r="F880" s="83"/>
      <c r="G880" s="83"/>
      <c r="H880" s="83"/>
      <c r="I880" s="83"/>
      <c r="J880" s="83"/>
      <c r="K880" s="83"/>
      <c r="L880" s="83"/>
      <c r="M880" s="83"/>
      <c r="N880" s="83"/>
      <c r="O880" s="83"/>
    </row>
    <row r="881" spans="1:15" ht="16" x14ac:dyDescent="0.4">
      <c r="A881" s="83"/>
      <c r="B881" s="83"/>
      <c r="C881" s="83"/>
      <c r="D881" s="83"/>
      <c r="E881" s="83"/>
      <c r="F881" s="83"/>
      <c r="G881" s="83"/>
      <c r="H881" s="83"/>
      <c r="I881" s="83"/>
      <c r="J881" s="83"/>
      <c r="K881" s="83"/>
      <c r="L881" s="83"/>
      <c r="M881" s="83"/>
      <c r="N881" s="83"/>
      <c r="O881" s="83"/>
    </row>
    <row r="882" spans="1:15" ht="16" x14ac:dyDescent="0.4">
      <c r="A882" s="83"/>
      <c r="B882" s="83"/>
      <c r="C882" s="83"/>
      <c r="D882" s="83"/>
      <c r="E882" s="83"/>
      <c r="F882" s="83"/>
      <c r="G882" s="83"/>
      <c r="H882" s="83"/>
      <c r="I882" s="83"/>
      <c r="J882" s="83"/>
      <c r="K882" s="83"/>
      <c r="L882" s="83"/>
      <c r="M882" s="83"/>
      <c r="N882" s="83"/>
      <c r="O882" s="83"/>
    </row>
    <row r="883" spans="1:15" ht="16" x14ac:dyDescent="0.4">
      <c r="A883" s="83"/>
      <c r="B883" s="83"/>
      <c r="C883" s="83"/>
      <c r="D883" s="83"/>
      <c r="E883" s="83"/>
      <c r="F883" s="83"/>
      <c r="G883" s="83"/>
      <c r="H883" s="83"/>
      <c r="I883" s="83"/>
      <c r="J883" s="83"/>
      <c r="K883" s="83"/>
      <c r="L883" s="83"/>
      <c r="M883" s="83"/>
      <c r="N883" s="83"/>
      <c r="O883" s="83"/>
    </row>
    <row r="884" spans="1:15" ht="16" x14ac:dyDescent="0.4">
      <c r="A884" s="83"/>
      <c r="B884" s="83"/>
      <c r="C884" s="83"/>
      <c r="D884" s="83"/>
      <c r="E884" s="83"/>
      <c r="F884" s="83"/>
      <c r="G884" s="83"/>
      <c r="H884" s="83"/>
      <c r="I884" s="83"/>
      <c r="J884" s="83"/>
      <c r="K884" s="83"/>
      <c r="L884" s="83"/>
      <c r="M884" s="83"/>
      <c r="N884" s="83"/>
      <c r="O884" s="83"/>
    </row>
    <row r="885" spans="1:15" ht="16" x14ac:dyDescent="0.4">
      <c r="A885" s="83"/>
      <c r="B885" s="83"/>
      <c r="C885" s="83"/>
      <c r="D885" s="83"/>
      <c r="E885" s="83"/>
      <c r="F885" s="83"/>
      <c r="G885" s="83"/>
      <c r="H885" s="83"/>
      <c r="I885" s="83"/>
      <c r="J885" s="83"/>
      <c r="K885" s="83"/>
      <c r="L885" s="83"/>
      <c r="M885" s="83"/>
      <c r="N885" s="83"/>
      <c r="O885" s="83"/>
    </row>
    <row r="886" spans="1:15" ht="16" x14ac:dyDescent="0.4">
      <c r="A886" s="83"/>
      <c r="B886" s="83"/>
      <c r="C886" s="83"/>
      <c r="D886" s="83"/>
      <c r="E886" s="83"/>
      <c r="F886" s="83"/>
      <c r="G886" s="83"/>
      <c r="H886" s="83"/>
      <c r="I886" s="83"/>
      <c r="J886" s="83"/>
      <c r="K886" s="83"/>
      <c r="L886" s="83"/>
      <c r="M886" s="83"/>
      <c r="N886" s="83"/>
      <c r="O886" s="83"/>
    </row>
    <row r="887" spans="1:15" ht="16" x14ac:dyDescent="0.4">
      <c r="A887" s="83"/>
      <c r="B887" s="83"/>
      <c r="C887" s="83"/>
      <c r="D887" s="83"/>
      <c r="E887" s="83"/>
      <c r="F887" s="83"/>
      <c r="G887" s="83"/>
      <c r="H887" s="83"/>
      <c r="I887" s="83"/>
      <c r="J887" s="83"/>
      <c r="K887" s="83"/>
      <c r="L887" s="83"/>
      <c r="M887" s="83"/>
      <c r="N887" s="83"/>
      <c r="O887" s="83"/>
    </row>
    <row r="888" spans="1:15" ht="16" x14ac:dyDescent="0.4">
      <c r="A888" s="83"/>
      <c r="B888" s="83"/>
      <c r="C888" s="83"/>
      <c r="D888" s="83"/>
      <c r="E888" s="83"/>
      <c r="F888" s="83"/>
      <c r="G888" s="83"/>
      <c r="H888" s="83"/>
      <c r="I888" s="83"/>
      <c r="J888" s="83"/>
      <c r="K888" s="83"/>
      <c r="L888" s="83"/>
      <c r="M888" s="83"/>
      <c r="N888" s="83"/>
      <c r="O888" s="83"/>
    </row>
    <row r="889" spans="1:15" ht="16" x14ac:dyDescent="0.4">
      <c r="A889" s="83"/>
      <c r="B889" s="83"/>
      <c r="C889" s="83"/>
      <c r="D889" s="83"/>
      <c r="E889" s="83"/>
      <c r="F889" s="83"/>
      <c r="G889" s="83"/>
      <c r="H889" s="83"/>
      <c r="I889" s="83"/>
      <c r="J889" s="83"/>
      <c r="K889" s="83"/>
      <c r="L889" s="83"/>
      <c r="M889" s="83"/>
      <c r="N889" s="83"/>
      <c r="O889" s="83"/>
    </row>
    <row r="890" spans="1:15" ht="16" x14ac:dyDescent="0.4">
      <c r="A890" s="83"/>
      <c r="B890" s="83"/>
      <c r="C890" s="83"/>
      <c r="D890" s="83"/>
      <c r="E890" s="83"/>
      <c r="F890" s="83"/>
      <c r="G890" s="83"/>
      <c r="H890" s="83"/>
      <c r="I890" s="83"/>
      <c r="J890" s="83"/>
      <c r="K890" s="83"/>
      <c r="L890" s="83"/>
      <c r="M890" s="83"/>
      <c r="N890" s="83"/>
      <c r="O890" s="83"/>
    </row>
    <row r="891" spans="1:15" ht="16" x14ac:dyDescent="0.4">
      <c r="A891" s="83"/>
      <c r="B891" s="83"/>
      <c r="C891" s="83"/>
      <c r="D891" s="83"/>
      <c r="E891" s="83"/>
      <c r="F891" s="83"/>
      <c r="G891" s="83"/>
      <c r="H891" s="83"/>
      <c r="I891" s="83"/>
      <c r="J891" s="83"/>
      <c r="K891" s="83"/>
      <c r="L891" s="83"/>
      <c r="M891" s="83"/>
      <c r="N891" s="83"/>
      <c r="O891" s="83"/>
    </row>
    <row r="892" spans="1:15" ht="16" x14ac:dyDescent="0.4">
      <c r="A892" s="83"/>
      <c r="B892" s="83"/>
      <c r="C892" s="83"/>
      <c r="D892" s="83"/>
      <c r="E892" s="83"/>
      <c r="F892" s="83"/>
      <c r="G892" s="83"/>
      <c r="H892" s="83"/>
      <c r="I892" s="83"/>
      <c r="J892" s="83"/>
      <c r="K892" s="83"/>
      <c r="L892" s="83"/>
      <c r="M892" s="83"/>
      <c r="N892" s="83"/>
      <c r="O892" s="83"/>
    </row>
    <row r="893" spans="1:15" ht="16" x14ac:dyDescent="0.4">
      <c r="A893" s="83"/>
      <c r="B893" s="83"/>
      <c r="C893" s="83"/>
      <c r="D893" s="83"/>
      <c r="E893" s="83"/>
      <c r="F893" s="83"/>
      <c r="G893" s="83"/>
      <c r="H893" s="83"/>
      <c r="I893" s="83"/>
      <c r="J893" s="83"/>
      <c r="K893" s="83"/>
      <c r="L893" s="83"/>
      <c r="M893" s="83"/>
      <c r="N893" s="83"/>
      <c r="O893" s="83"/>
    </row>
    <row r="894" spans="1:15" ht="16" x14ac:dyDescent="0.4">
      <c r="A894" s="83"/>
      <c r="B894" s="83"/>
      <c r="C894" s="83"/>
      <c r="D894" s="83"/>
      <c r="E894" s="83"/>
      <c r="F894" s="83"/>
      <c r="G894" s="83"/>
      <c r="H894" s="83"/>
      <c r="I894" s="83"/>
      <c r="J894" s="83"/>
      <c r="K894" s="83"/>
      <c r="L894" s="83"/>
      <c r="M894" s="83"/>
      <c r="N894" s="83"/>
      <c r="O894" s="83"/>
    </row>
    <row r="895" spans="1:15" ht="16" x14ac:dyDescent="0.4">
      <c r="A895" s="83"/>
      <c r="B895" s="83"/>
      <c r="C895" s="83"/>
      <c r="D895" s="83"/>
      <c r="E895" s="83"/>
      <c r="F895" s="83"/>
      <c r="G895" s="83"/>
      <c r="H895" s="83"/>
      <c r="I895" s="83"/>
      <c r="J895" s="83"/>
      <c r="K895" s="83"/>
      <c r="L895" s="83"/>
      <c r="M895" s="83"/>
      <c r="N895" s="83"/>
      <c r="O895" s="83"/>
    </row>
    <row r="896" spans="1:15" ht="16" x14ac:dyDescent="0.4">
      <c r="A896" s="83"/>
      <c r="B896" s="83"/>
      <c r="C896" s="83"/>
      <c r="D896" s="83"/>
      <c r="E896" s="83"/>
      <c r="F896" s="83"/>
      <c r="G896" s="83"/>
      <c r="H896" s="83"/>
      <c r="I896" s="83"/>
      <c r="J896" s="83"/>
      <c r="K896" s="83"/>
      <c r="L896" s="83"/>
      <c r="M896" s="83"/>
      <c r="N896" s="83"/>
      <c r="O896" s="83"/>
    </row>
    <row r="897" spans="1:15" ht="16" x14ac:dyDescent="0.4">
      <c r="A897" s="83"/>
      <c r="B897" s="83"/>
      <c r="C897" s="83"/>
      <c r="D897" s="83"/>
      <c r="E897" s="83"/>
      <c r="F897" s="83"/>
      <c r="G897" s="83"/>
      <c r="H897" s="83"/>
      <c r="I897" s="83"/>
      <c r="J897" s="83"/>
      <c r="K897" s="83"/>
      <c r="L897" s="83"/>
      <c r="M897" s="83"/>
      <c r="N897" s="83"/>
      <c r="O897" s="83"/>
    </row>
    <row r="898" spans="1:15" ht="16" x14ac:dyDescent="0.4">
      <c r="A898" s="83"/>
      <c r="B898" s="83"/>
      <c r="C898" s="83"/>
      <c r="D898" s="83"/>
      <c r="E898" s="83"/>
      <c r="F898" s="83"/>
      <c r="G898" s="83"/>
      <c r="H898" s="83"/>
      <c r="I898" s="83"/>
      <c r="J898" s="83"/>
      <c r="K898" s="83"/>
      <c r="L898" s="83"/>
      <c r="M898" s="83"/>
      <c r="N898" s="83"/>
      <c r="O898" s="83"/>
    </row>
    <row r="899" spans="1:15" ht="16" x14ac:dyDescent="0.4">
      <c r="A899" s="83"/>
      <c r="B899" s="83"/>
      <c r="C899" s="83"/>
      <c r="D899" s="83"/>
      <c r="E899" s="83"/>
      <c r="F899" s="83"/>
      <c r="G899" s="83"/>
      <c r="H899" s="83"/>
      <c r="I899" s="83"/>
      <c r="J899" s="83"/>
      <c r="K899" s="83"/>
      <c r="L899" s="83"/>
      <c r="M899" s="83"/>
      <c r="N899" s="83"/>
      <c r="O899" s="83"/>
    </row>
    <row r="900" spans="1:15" ht="16" x14ac:dyDescent="0.4">
      <c r="A900" s="83"/>
      <c r="B900" s="83"/>
      <c r="C900" s="83"/>
      <c r="D900" s="83"/>
      <c r="E900" s="83"/>
      <c r="F900" s="83"/>
      <c r="G900" s="83"/>
      <c r="H900" s="83"/>
      <c r="I900" s="83"/>
      <c r="J900" s="83"/>
      <c r="K900" s="83"/>
      <c r="L900" s="83"/>
      <c r="M900" s="83"/>
      <c r="N900" s="83"/>
      <c r="O900" s="83"/>
    </row>
    <row r="901" spans="1:15" ht="16" x14ac:dyDescent="0.4">
      <c r="A901" s="83"/>
      <c r="B901" s="83"/>
      <c r="C901" s="83"/>
      <c r="D901" s="83"/>
      <c r="E901" s="83"/>
      <c r="F901" s="83"/>
      <c r="G901" s="83"/>
      <c r="H901" s="83"/>
      <c r="I901" s="83"/>
      <c r="J901" s="83"/>
      <c r="K901" s="83"/>
      <c r="L901" s="83"/>
      <c r="M901" s="83"/>
      <c r="N901" s="83"/>
      <c r="O901" s="83"/>
    </row>
    <row r="902" spans="1:15" ht="16" x14ac:dyDescent="0.4">
      <c r="A902" s="83"/>
      <c r="B902" s="83"/>
      <c r="C902" s="83"/>
      <c r="D902" s="83"/>
      <c r="E902" s="83"/>
      <c r="F902" s="83"/>
      <c r="G902" s="83"/>
      <c r="H902" s="83"/>
      <c r="I902" s="83"/>
      <c r="J902" s="83"/>
      <c r="K902" s="83"/>
      <c r="L902" s="83"/>
      <c r="M902" s="83"/>
      <c r="N902" s="83"/>
      <c r="O902" s="83"/>
    </row>
    <row r="903" spans="1:15" ht="16" x14ac:dyDescent="0.4">
      <c r="A903" s="83"/>
      <c r="B903" s="83"/>
      <c r="C903" s="83"/>
      <c r="D903" s="83"/>
      <c r="E903" s="83"/>
      <c r="F903" s="83"/>
      <c r="G903" s="83"/>
      <c r="H903" s="83"/>
      <c r="I903" s="83"/>
      <c r="J903" s="83"/>
      <c r="K903" s="83"/>
      <c r="L903" s="83"/>
      <c r="M903" s="83"/>
      <c r="N903" s="83"/>
      <c r="O903" s="83"/>
    </row>
    <row r="904" spans="1:15" ht="16" x14ac:dyDescent="0.4">
      <c r="A904" s="83"/>
      <c r="B904" s="83"/>
      <c r="C904" s="83"/>
      <c r="D904" s="83"/>
      <c r="E904" s="83"/>
      <c r="F904" s="83"/>
      <c r="G904" s="83"/>
      <c r="H904" s="83"/>
      <c r="I904" s="83"/>
      <c r="J904" s="83"/>
      <c r="K904" s="83"/>
      <c r="L904" s="83"/>
      <c r="M904" s="83"/>
      <c r="N904" s="83"/>
      <c r="O904" s="83"/>
    </row>
    <row r="905" spans="1:15" ht="16" x14ac:dyDescent="0.4">
      <c r="A905" s="83"/>
      <c r="B905" s="83"/>
      <c r="C905" s="83"/>
      <c r="D905" s="83"/>
      <c r="E905" s="83"/>
      <c r="F905" s="83"/>
      <c r="G905" s="83"/>
      <c r="H905" s="83"/>
      <c r="I905" s="83"/>
      <c r="J905" s="83"/>
      <c r="K905" s="83"/>
      <c r="L905" s="83"/>
      <c r="M905" s="83"/>
      <c r="N905" s="83"/>
      <c r="O905" s="83"/>
    </row>
    <row r="906" spans="1:15" ht="16" x14ac:dyDescent="0.4">
      <c r="A906" s="83"/>
      <c r="B906" s="83"/>
      <c r="C906" s="83"/>
      <c r="D906" s="83"/>
      <c r="E906" s="83"/>
      <c r="F906" s="83"/>
      <c r="G906" s="83"/>
      <c r="H906" s="83"/>
      <c r="I906" s="83"/>
      <c r="J906" s="83"/>
      <c r="K906" s="83"/>
      <c r="L906" s="83"/>
      <c r="M906" s="83"/>
      <c r="N906" s="83"/>
      <c r="O906" s="83"/>
    </row>
    <row r="907" spans="1:15" ht="16" x14ac:dyDescent="0.4">
      <c r="A907" s="83"/>
      <c r="B907" s="83"/>
      <c r="C907" s="83"/>
      <c r="D907" s="83"/>
      <c r="E907" s="83"/>
      <c r="F907" s="83"/>
      <c r="G907" s="83"/>
      <c r="H907" s="83"/>
      <c r="I907" s="83"/>
      <c r="J907" s="83"/>
      <c r="K907" s="83"/>
      <c r="L907" s="83"/>
      <c r="M907" s="83"/>
      <c r="N907" s="83"/>
      <c r="O907" s="83"/>
    </row>
    <row r="908" spans="1:15" ht="16" x14ac:dyDescent="0.4">
      <c r="A908" s="83"/>
      <c r="B908" s="83"/>
      <c r="C908" s="83"/>
      <c r="D908" s="83"/>
      <c r="E908" s="83"/>
      <c r="F908" s="83"/>
      <c r="G908" s="83"/>
      <c r="H908" s="83"/>
      <c r="I908" s="83"/>
      <c r="J908" s="83"/>
      <c r="K908" s="83"/>
      <c r="L908" s="83"/>
      <c r="M908" s="83"/>
      <c r="N908" s="83"/>
      <c r="O908" s="83"/>
    </row>
    <row r="909" spans="1:15" ht="16" x14ac:dyDescent="0.4">
      <c r="A909" s="83"/>
      <c r="B909" s="83"/>
      <c r="C909" s="83"/>
      <c r="D909" s="83"/>
      <c r="E909" s="83"/>
      <c r="F909" s="83"/>
      <c r="G909" s="83"/>
      <c r="H909" s="83"/>
      <c r="I909" s="83"/>
      <c r="J909" s="83"/>
      <c r="K909" s="83"/>
      <c r="L909" s="83"/>
      <c r="M909" s="83"/>
      <c r="N909" s="83"/>
      <c r="O909" s="83"/>
    </row>
    <row r="910" spans="1:15" ht="16" x14ac:dyDescent="0.4">
      <c r="A910" s="83"/>
      <c r="B910" s="83"/>
      <c r="C910" s="83"/>
      <c r="D910" s="83"/>
      <c r="E910" s="83"/>
      <c r="F910" s="83"/>
      <c r="G910" s="83"/>
      <c r="H910" s="83"/>
      <c r="I910" s="83"/>
      <c r="J910" s="83"/>
      <c r="K910" s="83"/>
      <c r="L910" s="83"/>
      <c r="M910" s="83"/>
      <c r="N910" s="83"/>
      <c r="O910" s="83"/>
    </row>
    <row r="911" spans="1:15" ht="16" x14ac:dyDescent="0.4">
      <c r="A911" s="83"/>
      <c r="B911" s="83"/>
      <c r="C911" s="83"/>
      <c r="D911" s="83"/>
      <c r="E911" s="83"/>
      <c r="F911" s="83"/>
      <c r="G911" s="83"/>
      <c r="H911" s="83"/>
      <c r="I911" s="83"/>
      <c r="J911" s="83"/>
      <c r="K911" s="83"/>
      <c r="L911" s="83"/>
      <c r="M911" s="83"/>
      <c r="N911" s="83"/>
      <c r="O911" s="83"/>
    </row>
    <row r="912" spans="1:15" ht="16" x14ac:dyDescent="0.4">
      <c r="A912" s="83"/>
      <c r="B912" s="83"/>
      <c r="C912" s="83"/>
      <c r="D912" s="83"/>
      <c r="E912" s="83"/>
      <c r="F912" s="83"/>
      <c r="G912" s="83"/>
      <c r="H912" s="83"/>
      <c r="I912" s="83"/>
      <c r="J912" s="83"/>
      <c r="K912" s="83"/>
      <c r="L912" s="83"/>
      <c r="M912" s="83"/>
      <c r="N912" s="83"/>
      <c r="O912" s="83"/>
    </row>
    <row r="913" spans="1:15" ht="16" x14ac:dyDescent="0.4">
      <c r="A913" s="83"/>
      <c r="B913" s="83"/>
      <c r="C913" s="83"/>
      <c r="D913" s="83"/>
      <c r="E913" s="83"/>
      <c r="F913" s="83"/>
      <c r="G913" s="83"/>
      <c r="H913" s="83"/>
      <c r="I913" s="83"/>
      <c r="J913" s="83"/>
      <c r="K913" s="83"/>
      <c r="L913" s="83"/>
      <c r="M913" s="83"/>
      <c r="N913" s="83"/>
      <c r="O913" s="83"/>
    </row>
    <row r="914" spans="1:15" ht="16" x14ac:dyDescent="0.4">
      <c r="A914" s="83"/>
      <c r="B914" s="83"/>
      <c r="C914" s="83"/>
      <c r="D914" s="83"/>
      <c r="E914" s="83"/>
      <c r="F914" s="83"/>
      <c r="G914" s="83"/>
      <c r="H914" s="83"/>
      <c r="I914" s="83"/>
      <c r="J914" s="83"/>
      <c r="K914" s="83"/>
      <c r="L914" s="83"/>
      <c r="M914" s="83"/>
      <c r="N914" s="83"/>
      <c r="O914" s="83"/>
    </row>
    <row r="915" spans="1:15" ht="16" x14ac:dyDescent="0.4">
      <c r="A915" s="83"/>
      <c r="B915" s="83"/>
      <c r="C915" s="83"/>
      <c r="D915" s="83"/>
      <c r="E915" s="83"/>
      <c r="F915" s="83"/>
      <c r="G915" s="83"/>
      <c r="H915" s="83"/>
      <c r="I915" s="83"/>
      <c r="J915" s="83"/>
      <c r="K915" s="83"/>
      <c r="L915" s="83"/>
      <c r="M915" s="83"/>
      <c r="N915" s="83"/>
      <c r="O915" s="83"/>
    </row>
    <row r="916" spans="1:15" ht="16" x14ac:dyDescent="0.4">
      <c r="A916" s="83"/>
      <c r="B916" s="83"/>
      <c r="C916" s="83"/>
      <c r="D916" s="83"/>
      <c r="E916" s="83"/>
      <c r="F916" s="83"/>
      <c r="G916" s="83"/>
      <c r="H916" s="83"/>
      <c r="I916" s="83"/>
      <c r="J916" s="83"/>
      <c r="K916" s="83"/>
      <c r="L916" s="83"/>
      <c r="M916" s="83"/>
      <c r="N916" s="83"/>
      <c r="O916" s="83"/>
    </row>
    <row r="917" spans="1:15" ht="16" x14ac:dyDescent="0.4">
      <c r="A917" s="83"/>
      <c r="B917" s="83"/>
      <c r="C917" s="83"/>
      <c r="D917" s="83"/>
      <c r="E917" s="83"/>
      <c r="F917" s="83"/>
      <c r="G917" s="83"/>
      <c r="H917" s="83"/>
      <c r="I917" s="83"/>
      <c r="J917" s="83"/>
      <c r="K917" s="83"/>
      <c r="L917" s="83"/>
      <c r="M917" s="83"/>
      <c r="N917" s="83"/>
      <c r="O917" s="83"/>
    </row>
    <row r="918" spans="1:15" ht="16" x14ac:dyDescent="0.4">
      <c r="A918" s="83"/>
      <c r="B918" s="83"/>
      <c r="C918" s="83"/>
      <c r="D918" s="83"/>
      <c r="E918" s="83"/>
      <c r="F918" s="83"/>
      <c r="G918" s="83"/>
      <c r="H918" s="83"/>
      <c r="I918" s="83"/>
      <c r="J918" s="83"/>
      <c r="K918" s="83"/>
      <c r="L918" s="83"/>
      <c r="M918" s="83"/>
      <c r="N918" s="83"/>
      <c r="O918" s="83"/>
    </row>
    <row r="919" spans="1:15" ht="16" x14ac:dyDescent="0.4">
      <c r="A919" s="83"/>
      <c r="B919" s="83"/>
      <c r="C919" s="83"/>
      <c r="D919" s="83"/>
      <c r="E919" s="83"/>
      <c r="F919" s="83"/>
      <c r="G919" s="83"/>
      <c r="H919" s="83"/>
      <c r="I919" s="83"/>
      <c r="J919" s="83"/>
      <c r="K919" s="83"/>
      <c r="L919" s="83"/>
      <c r="M919" s="83"/>
      <c r="N919" s="83"/>
      <c r="O919" s="83"/>
    </row>
    <row r="920" spans="1:15" ht="16" x14ac:dyDescent="0.4">
      <c r="A920" s="83"/>
      <c r="B920" s="83"/>
      <c r="C920" s="83"/>
      <c r="D920" s="83"/>
      <c r="E920" s="83"/>
      <c r="F920" s="83"/>
      <c r="G920" s="83"/>
      <c r="H920" s="83"/>
      <c r="I920" s="83"/>
      <c r="J920" s="83"/>
      <c r="K920" s="83"/>
      <c r="L920" s="83"/>
      <c r="M920" s="83"/>
      <c r="N920" s="83"/>
      <c r="O920" s="83"/>
    </row>
    <row r="921" spans="1:15" ht="16" x14ac:dyDescent="0.4">
      <c r="A921" s="83"/>
      <c r="B921" s="83"/>
      <c r="C921" s="83"/>
      <c r="D921" s="83"/>
      <c r="E921" s="83"/>
      <c r="F921" s="83"/>
      <c r="G921" s="83"/>
      <c r="H921" s="83"/>
      <c r="I921" s="83"/>
      <c r="J921" s="83"/>
      <c r="K921" s="83"/>
      <c r="L921" s="83"/>
      <c r="M921" s="83"/>
      <c r="N921" s="83"/>
      <c r="O921" s="83"/>
    </row>
    <row r="922" spans="1:15" ht="16" x14ac:dyDescent="0.4">
      <c r="A922" s="83"/>
      <c r="B922" s="83"/>
      <c r="C922" s="83"/>
      <c r="D922" s="83"/>
      <c r="E922" s="83"/>
      <c r="F922" s="83"/>
      <c r="G922" s="83"/>
      <c r="H922" s="83"/>
      <c r="I922" s="83"/>
      <c r="J922" s="83"/>
      <c r="K922" s="83"/>
      <c r="L922" s="83"/>
      <c r="M922" s="83"/>
      <c r="N922" s="83"/>
      <c r="O922" s="83"/>
    </row>
    <row r="923" spans="1:15" ht="16" x14ac:dyDescent="0.4">
      <c r="A923" s="83"/>
      <c r="B923" s="83"/>
      <c r="C923" s="83"/>
      <c r="D923" s="83"/>
      <c r="E923" s="83"/>
      <c r="F923" s="83"/>
      <c r="G923" s="83"/>
      <c r="H923" s="83"/>
      <c r="I923" s="83"/>
      <c r="J923" s="83"/>
      <c r="K923" s="83"/>
      <c r="L923" s="83"/>
      <c r="M923" s="83"/>
      <c r="N923" s="83"/>
      <c r="O923" s="83"/>
    </row>
    <row r="924" spans="1:15" ht="16" x14ac:dyDescent="0.4">
      <c r="A924" s="83"/>
      <c r="B924" s="83"/>
      <c r="C924" s="83"/>
      <c r="D924" s="83"/>
      <c r="E924" s="83"/>
      <c r="F924" s="83"/>
      <c r="G924" s="83"/>
      <c r="H924" s="83"/>
      <c r="I924" s="83"/>
      <c r="J924" s="83"/>
      <c r="K924" s="83"/>
      <c r="L924" s="83"/>
      <c r="M924" s="83"/>
      <c r="N924" s="83"/>
      <c r="O924" s="83"/>
    </row>
    <row r="925" spans="1:15" ht="16" x14ac:dyDescent="0.4">
      <c r="A925" s="83"/>
      <c r="B925" s="83"/>
      <c r="C925" s="83"/>
      <c r="D925" s="83"/>
      <c r="E925" s="83"/>
      <c r="F925" s="83"/>
      <c r="G925" s="83"/>
      <c r="H925" s="83"/>
      <c r="I925" s="83"/>
      <c r="J925" s="83"/>
      <c r="K925" s="83"/>
      <c r="L925" s="83"/>
      <c r="M925" s="83"/>
      <c r="N925" s="83"/>
      <c r="O925" s="83"/>
    </row>
    <row r="926" spans="1:15" ht="16" x14ac:dyDescent="0.4">
      <c r="A926" s="83"/>
      <c r="B926" s="83"/>
      <c r="C926" s="83"/>
      <c r="D926" s="83"/>
      <c r="E926" s="83"/>
      <c r="F926" s="83"/>
      <c r="G926" s="83"/>
      <c r="H926" s="83"/>
      <c r="I926" s="83"/>
      <c r="J926" s="83"/>
      <c r="K926" s="83"/>
      <c r="L926" s="83"/>
      <c r="M926" s="83"/>
      <c r="N926" s="83"/>
      <c r="O926" s="83"/>
    </row>
    <row r="927" spans="1:15" ht="16" x14ac:dyDescent="0.4">
      <c r="A927" s="83"/>
      <c r="B927" s="83"/>
      <c r="C927" s="83"/>
      <c r="D927" s="83"/>
      <c r="E927" s="83"/>
      <c r="F927" s="83"/>
      <c r="G927" s="83"/>
      <c r="H927" s="83"/>
      <c r="I927" s="83"/>
      <c r="J927" s="83"/>
      <c r="K927" s="83"/>
      <c r="L927" s="83"/>
      <c r="M927" s="83"/>
      <c r="N927" s="83"/>
      <c r="O927" s="83"/>
    </row>
    <row r="928" spans="1:15" ht="16" x14ac:dyDescent="0.4">
      <c r="A928" s="83"/>
      <c r="B928" s="83"/>
      <c r="C928" s="83"/>
      <c r="D928" s="83"/>
      <c r="E928" s="83"/>
      <c r="F928" s="83"/>
      <c r="G928" s="83"/>
      <c r="H928" s="83"/>
      <c r="I928" s="83"/>
      <c r="J928" s="83"/>
      <c r="K928" s="83"/>
      <c r="L928" s="83"/>
      <c r="M928" s="83"/>
      <c r="N928" s="83"/>
      <c r="O928" s="83"/>
    </row>
    <row r="929" spans="1:15" ht="16" x14ac:dyDescent="0.4">
      <c r="A929" s="83"/>
      <c r="B929" s="83"/>
      <c r="C929" s="83"/>
      <c r="D929" s="83"/>
      <c r="E929" s="83"/>
      <c r="F929" s="83"/>
      <c r="G929" s="83"/>
      <c r="H929" s="83"/>
      <c r="I929" s="83"/>
      <c r="J929" s="83"/>
      <c r="K929" s="83"/>
      <c r="L929" s="83"/>
      <c r="M929" s="83"/>
      <c r="N929" s="83"/>
      <c r="O929" s="83"/>
    </row>
    <row r="930" spans="1:15" ht="16" x14ac:dyDescent="0.4">
      <c r="A930" s="83"/>
      <c r="B930" s="83"/>
      <c r="C930" s="83"/>
      <c r="D930" s="83"/>
      <c r="E930" s="83"/>
      <c r="F930" s="83"/>
      <c r="G930" s="83"/>
      <c r="H930" s="83"/>
      <c r="I930" s="83"/>
      <c r="J930" s="83"/>
      <c r="K930" s="83"/>
      <c r="L930" s="83"/>
      <c r="M930" s="83"/>
      <c r="N930" s="83"/>
      <c r="O930" s="83"/>
    </row>
    <row r="931" spans="1:15" ht="16" x14ac:dyDescent="0.4">
      <c r="A931" s="83"/>
      <c r="B931" s="83"/>
      <c r="C931" s="83"/>
      <c r="D931" s="83"/>
      <c r="E931" s="83"/>
      <c r="F931" s="83"/>
      <c r="G931" s="83"/>
      <c r="H931" s="83"/>
      <c r="I931" s="83"/>
      <c r="J931" s="83"/>
      <c r="K931" s="83"/>
      <c r="L931" s="83"/>
      <c r="M931" s="83"/>
      <c r="N931" s="83"/>
      <c r="O931" s="83"/>
    </row>
    <row r="932" spans="1:15" ht="16" x14ac:dyDescent="0.4">
      <c r="A932" s="83"/>
      <c r="B932" s="83"/>
      <c r="C932" s="83"/>
      <c r="D932" s="83"/>
      <c r="E932" s="83"/>
      <c r="F932" s="83"/>
      <c r="G932" s="83"/>
      <c r="H932" s="83"/>
      <c r="I932" s="83"/>
      <c r="J932" s="83"/>
      <c r="K932" s="83"/>
      <c r="L932" s="83"/>
      <c r="M932" s="83"/>
      <c r="N932" s="83"/>
      <c r="O932" s="83"/>
    </row>
    <row r="933" spans="1:15" ht="16" x14ac:dyDescent="0.4">
      <c r="A933" s="83"/>
      <c r="B933" s="83"/>
      <c r="C933" s="83"/>
      <c r="D933" s="83"/>
      <c r="E933" s="83"/>
      <c r="F933" s="83"/>
      <c r="G933" s="83"/>
      <c r="H933" s="83"/>
      <c r="I933" s="83"/>
      <c r="J933" s="83"/>
      <c r="K933" s="83"/>
      <c r="L933" s="83"/>
      <c r="M933" s="83"/>
      <c r="N933" s="83"/>
      <c r="O933" s="83"/>
    </row>
    <row r="934" spans="1:15" ht="16" x14ac:dyDescent="0.4">
      <c r="A934" s="83"/>
      <c r="B934" s="83"/>
      <c r="C934" s="83"/>
      <c r="D934" s="83"/>
      <c r="E934" s="83"/>
      <c r="F934" s="83"/>
      <c r="G934" s="83"/>
      <c r="H934" s="83"/>
      <c r="I934" s="83"/>
      <c r="J934" s="83"/>
      <c r="K934" s="83"/>
      <c r="L934" s="83"/>
      <c r="M934" s="83"/>
      <c r="N934" s="83"/>
      <c r="O934" s="83"/>
    </row>
    <row r="935" spans="1:15" ht="16" x14ac:dyDescent="0.4">
      <c r="A935" s="83"/>
      <c r="B935" s="83"/>
      <c r="C935" s="83"/>
      <c r="D935" s="83"/>
      <c r="E935" s="83"/>
      <c r="F935" s="83"/>
      <c r="G935" s="83"/>
      <c r="H935" s="83"/>
      <c r="I935" s="83"/>
      <c r="J935" s="83"/>
      <c r="K935" s="83"/>
      <c r="L935" s="83"/>
      <c r="M935" s="83"/>
      <c r="N935" s="83"/>
      <c r="O935" s="83"/>
    </row>
    <row r="936" spans="1:15" ht="16" x14ac:dyDescent="0.4">
      <c r="A936" s="83"/>
      <c r="B936" s="83"/>
      <c r="C936" s="83"/>
      <c r="D936" s="83"/>
      <c r="E936" s="83"/>
      <c r="F936" s="83"/>
      <c r="G936" s="83"/>
      <c r="H936" s="83"/>
      <c r="I936" s="83"/>
      <c r="J936" s="83"/>
      <c r="K936" s="83"/>
      <c r="L936" s="83"/>
      <c r="M936" s="83"/>
      <c r="N936" s="83"/>
      <c r="O936" s="83"/>
    </row>
    <row r="937" spans="1:15" ht="16" x14ac:dyDescent="0.4">
      <c r="A937" s="83"/>
      <c r="B937" s="83"/>
      <c r="C937" s="83"/>
      <c r="D937" s="83"/>
      <c r="E937" s="83"/>
      <c r="F937" s="83"/>
      <c r="G937" s="83"/>
      <c r="H937" s="83"/>
      <c r="I937" s="83"/>
      <c r="J937" s="83"/>
      <c r="K937" s="83"/>
      <c r="L937" s="83"/>
      <c r="M937" s="83"/>
      <c r="N937" s="83"/>
      <c r="O937" s="83"/>
    </row>
    <row r="938" spans="1:15" ht="16" x14ac:dyDescent="0.4">
      <c r="A938" s="83"/>
      <c r="B938" s="83"/>
      <c r="C938" s="83"/>
      <c r="D938" s="83"/>
      <c r="E938" s="83"/>
      <c r="F938" s="83"/>
      <c r="G938" s="83"/>
      <c r="H938" s="83"/>
      <c r="I938" s="83"/>
      <c r="J938" s="83"/>
      <c r="K938" s="83"/>
      <c r="L938" s="83"/>
      <c r="M938" s="83"/>
      <c r="N938" s="83"/>
      <c r="O938" s="83"/>
    </row>
    <row r="939" spans="1:15" ht="16" x14ac:dyDescent="0.4">
      <c r="A939" s="83"/>
      <c r="B939" s="83"/>
      <c r="C939" s="83"/>
      <c r="D939" s="83"/>
      <c r="E939" s="83"/>
      <c r="F939" s="83"/>
      <c r="G939" s="83"/>
      <c r="H939" s="83"/>
      <c r="I939" s="83"/>
      <c r="J939" s="83"/>
      <c r="K939" s="83"/>
      <c r="L939" s="83"/>
      <c r="M939" s="83"/>
      <c r="N939" s="83"/>
      <c r="O939" s="83"/>
    </row>
    <row r="940" spans="1:15" ht="16" x14ac:dyDescent="0.4">
      <c r="A940" s="83"/>
      <c r="B940" s="83"/>
      <c r="C940" s="83"/>
      <c r="D940" s="83"/>
      <c r="E940" s="83"/>
      <c r="F940" s="83"/>
      <c r="G940" s="83"/>
      <c r="H940" s="83"/>
      <c r="I940" s="83"/>
      <c r="J940" s="83"/>
      <c r="K940" s="83"/>
      <c r="L940" s="83"/>
      <c r="M940" s="83"/>
      <c r="N940" s="83"/>
      <c r="O940" s="83"/>
    </row>
    <row r="941" spans="1:15" ht="16" x14ac:dyDescent="0.4">
      <c r="A941" s="83"/>
      <c r="B941" s="83"/>
      <c r="C941" s="83"/>
      <c r="D941" s="83"/>
      <c r="E941" s="83"/>
      <c r="F941" s="83"/>
      <c r="G941" s="83"/>
      <c r="H941" s="83"/>
      <c r="I941" s="83"/>
      <c r="J941" s="83"/>
      <c r="K941" s="83"/>
      <c r="L941" s="83"/>
      <c r="M941" s="83"/>
      <c r="N941" s="83"/>
      <c r="O941" s="83"/>
    </row>
    <row r="942" spans="1:15" ht="16" x14ac:dyDescent="0.4">
      <c r="A942" s="83"/>
      <c r="B942" s="83"/>
      <c r="C942" s="83"/>
      <c r="D942" s="83"/>
      <c r="E942" s="83"/>
      <c r="F942" s="83"/>
      <c r="G942" s="83"/>
      <c r="H942" s="83"/>
      <c r="I942" s="83"/>
      <c r="J942" s="83"/>
      <c r="K942" s="83"/>
      <c r="L942" s="83"/>
      <c r="M942" s="83"/>
      <c r="N942" s="83"/>
      <c r="O942" s="83"/>
    </row>
    <row r="943" spans="1:15" ht="16" x14ac:dyDescent="0.4">
      <c r="A943" s="83"/>
      <c r="B943" s="83"/>
      <c r="C943" s="83"/>
      <c r="D943" s="83"/>
      <c r="E943" s="83"/>
      <c r="F943" s="83"/>
      <c r="G943" s="83"/>
      <c r="H943" s="83"/>
      <c r="I943" s="83"/>
      <c r="J943" s="83"/>
      <c r="K943" s="83"/>
      <c r="L943" s="83"/>
      <c r="M943" s="83"/>
      <c r="N943" s="83"/>
      <c r="O943" s="83"/>
    </row>
    <row r="944" spans="1:15" ht="16" x14ac:dyDescent="0.4">
      <c r="A944" s="83"/>
      <c r="B944" s="83"/>
      <c r="C944" s="83"/>
      <c r="D944" s="83"/>
      <c r="E944" s="83"/>
      <c r="F944" s="83"/>
      <c r="G944" s="83"/>
      <c r="H944" s="83"/>
      <c r="I944" s="83"/>
      <c r="J944" s="83"/>
      <c r="K944" s="83"/>
      <c r="L944" s="83"/>
      <c r="M944" s="83"/>
      <c r="N944" s="83"/>
      <c r="O944" s="83"/>
    </row>
    <row r="945" spans="1:15" ht="16" x14ac:dyDescent="0.4">
      <c r="A945" s="83"/>
      <c r="B945" s="83"/>
      <c r="C945" s="83"/>
      <c r="D945" s="83"/>
      <c r="E945" s="83"/>
      <c r="F945" s="83"/>
      <c r="G945" s="83"/>
      <c r="H945" s="83"/>
      <c r="I945" s="83"/>
      <c r="J945" s="83"/>
      <c r="K945" s="83"/>
      <c r="L945" s="83"/>
      <c r="M945" s="83"/>
      <c r="N945" s="83"/>
      <c r="O945" s="83"/>
    </row>
    <row r="946" spans="1:15" ht="16" x14ac:dyDescent="0.4">
      <c r="A946" s="83"/>
      <c r="B946" s="83"/>
      <c r="C946" s="83"/>
      <c r="D946" s="83"/>
      <c r="E946" s="83"/>
      <c r="F946" s="83"/>
      <c r="G946" s="83"/>
      <c r="H946" s="83"/>
      <c r="I946" s="83"/>
      <c r="J946" s="83"/>
      <c r="K946" s="83"/>
      <c r="L946" s="83"/>
      <c r="M946" s="83"/>
      <c r="N946" s="83"/>
      <c r="O946" s="83"/>
    </row>
    <row r="947" spans="1:15" ht="16" x14ac:dyDescent="0.4">
      <c r="A947" s="83"/>
      <c r="B947" s="83"/>
      <c r="C947" s="83"/>
      <c r="D947" s="83"/>
      <c r="E947" s="83"/>
      <c r="F947" s="83"/>
      <c r="G947" s="83"/>
      <c r="H947" s="83"/>
      <c r="I947" s="83"/>
      <c r="J947" s="83"/>
      <c r="K947" s="83"/>
      <c r="L947" s="83"/>
      <c r="M947" s="83"/>
      <c r="N947" s="83"/>
      <c r="O947" s="83"/>
    </row>
    <row r="948" spans="1:15" ht="16" x14ac:dyDescent="0.4">
      <c r="A948" s="83"/>
      <c r="B948" s="83"/>
      <c r="C948" s="83"/>
      <c r="D948" s="83"/>
      <c r="E948" s="83"/>
      <c r="F948" s="83"/>
      <c r="G948" s="83"/>
      <c r="H948" s="83"/>
      <c r="I948" s="83"/>
      <c r="J948" s="83"/>
      <c r="K948" s="83"/>
      <c r="L948" s="83"/>
      <c r="M948" s="83"/>
      <c r="N948" s="83"/>
      <c r="O948" s="83"/>
    </row>
    <row r="949" spans="1:15" ht="16" x14ac:dyDescent="0.4">
      <c r="A949" s="83"/>
      <c r="B949" s="83"/>
      <c r="C949" s="83"/>
      <c r="D949" s="83"/>
      <c r="E949" s="83"/>
      <c r="F949" s="83"/>
      <c r="G949" s="83"/>
      <c r="H949" s="83"/>
      <c r="I949" s="83"/>
      <c r="J949" s="83"/>
      <c r="K949" s="83"/>
      <c r="L949" s="83"/>
      <c r="M949" s="83"/>
      <c r="N949" s="83"/>
      <c r="O949" s="83"/>
    </row>
    <row r="950" spans="1:15" ht="16" x14ac:dyDescent="0.4">
      <c r="A950" s="83"/>
      <c r="B950" s="83"/>
      <c r="C950" s="83"/>
      <c r="D950" s="83"/>
      <c r="E950" s="83"/>
      <c r="F950" s="83"/>
      <c r="G950" s="83"/>
      <c r="H950" s="83"/>
      <c r="I950" s="83"/>
      <c r="J950" s="83"/>
      <c r="K950" s="83"/>
      <c r="L950" s="83"/>
      <c r="M950" s="83"/>
      <c r="N950" s="83"/>
      <c r="O950" s="83"/>
    </row>
    <row r="951" spans="1:15" ht="16" x14ac:dyDescent="0.4">
      <c r="A951" s="83"/>
      <c r="B951" s="83"/>
      <c r="C951" s="83"/>
      <c r="D951" s="83"/>
      <c r="E951" s="83"/>
      <c r="F951" s="83"/>
      <c r="G951" s="83"/>
      <c r="H951" s="83"/>
      <c r="I951" s="83"/>
      <c r="J951" s="83"/>
      <c r="K951" s="83"/>
      <c r="L951" s="83"/>
      <c r="M951" s="83"/>
      <c r="N951" s="83"/>
      <c r="O951" s="83"/>
    </row>
    <row r="952" spans="1:15" ht="16" x14ac:dyDescent="0.4">
      <c r="A952" s="83"/>
      <c r="B952" s="83"/>
      <c r="C952" s="83"/>
      <c r="D952" s="83"/>
      <c r="E952" s="83"/>
      <c r="F952" s="83"/>
      <c r="G952" s="83"/>
      <c r="H952" s="83"/>
      <c r="I952" s="83"/>
      <c r="J952" s="83"/>
      <c r="K952" s="83"/>
      <c r="L952" s="83"/>
      <c r="M952" s="83"/>
      <c r="N952" s="83"/>
      <c r="O952" s="83"/>
    </row>
    <row r="953" spans="1:15" ht="16" x14ac:dyDescent="0.4">
      <c r="A953" s="83"/>
      <c r="B953" s="83"/>
      <c r="C953" s="83"/>
      <c r="D953" s="83"/>
      <c r="E953" s="83"/>
      <c r="F953" s="83"/>
      <c r="G953" s="83"/>
      <c r="H953" s="83"/>
      <c r="I953" s="83"/>
      <c r="J953" s="83"/>
      <c r="K953" s="83"/>
      <c r="L953" s="83"/>
      <c r="M953" s="83"/>
      <c r="N953" s="83"/>
      <c r="O953" s="83"/>
    </row>
    <row r="954" spans="1:15" ht="16" x14ac:dyDescent="0.4">
      <c r="A954" s="83"/>
      <c r="B954" s="83"/>
      <c r="C954" s="83"/>
      <c r="D954" s="83"/>
      <c r="E954" s="83"/>
      <c r="F954" s="83"/>
      <c r="G954" s="83"/>
      <c r="H954" s="83"/>
      <c r="I954" s="83"/>
      <c r="J954" s="83"/>
      <c r="K954" s="83"/>
      <c r="L954" s="83"/>
      <c r="M954" s="83"/>
      <c r="N954" s="83"/>
      <c r="O954" s="83"/>
    </row>
    <row r="955" spans="1:15" ht="16" x14ac:dyDescent="0.4">
      <c r="A955" s="83"/>
      <c r="B955" s="83"/>
      <c r="C955" s="83"/>
      <c r="D955" s="83"/>
      <c r="E955" s="83"/>
      <c r="F955" s="83"/>
      <c r="G955" s="83"/>
      <c r="H955" s="83"/>
      <c r="I955" s="83"/>
      <c r="J955" s="83"/>
      <c r="K955" s="83"/>
      <c r="L955" s="83"/>
      <c r="M955" s="83"/>
      <c r="N955" s="83"/>
      <c r="O955" s="83"/>
    </row>
    <row r="956" spans="1:15" ht="16" x14ac:dyDescent="0.4">
      <c r="A956" s="83"/>
      <c r="B956" s="83"/>
      <c r="C956" s="83"/>
      <c r="D956" s="83"/>
      <c r="E956" s="83"/>
      <c r="F956" s="83"/>
      <c r="G956" s="83"/>
      <c r="H956" s="83"/>
      <c r="I956" s="83"/>
      <c r="J956" s="83"/>
      <c r="K956" s="83"/>
      <c r="L956" s="83"/>
      <c r="M956" s="83"/>
      <c r="N956" s="83"/>
      <c r="O956" s="83"/>
    </row>
    <row r="957" spans="1:15" ht="16" x14ac:dyDescent="0.4">
      <c r="A957" s="83"/>
      <c r="B957" s="83"/>
      <c r="C957" s="83"/>
      <c r="D957" s="83"/>
      <c r="E957" s="83"/>
      <c r="F957" s="83"/>
      <c r="G957" s="83"/>
      <c r="H957" s="83"/>
      <c r="I957" s="83"/>
      <c r="J957" s="83"/>
      <c r="K957" s="83"/>
      <c r="L957" s="83"/>
      <c r="M957" s="83"/>
      <c r="N957" s="83"/>
      <c r="O957" s="83"/>
    </row>
    <row r="958" spans="1:15" ht="16" x14ac:dyDescent="0.4">
      <c r="A958" s="83"/>
      <c r="B958" s="83"/>
      <c r="C958" s="83"/>
      <c r="D958" s="83"/>
      <c r="E958" s="83"/>
      <c r="F958" s="83"/>
      <c r="G958" s="83"/>
      <c r="H958" s="83"/>
      <c r="I958" s="83"/>
      <c r="J958" s="83"/>
      <c r="K958" s="83"/>
      <c r="L958" s="83"/>
      <c r="M958" s="83"/>
      <c r="N958" s="83"/>
      <c r="O958" s="83"/>
    </row>
    <row r="959" spans="1:15" ht="16" x14ac:dyDescent="0.4">
      <c r="A959" s="83"/>
      <c r="B959" s="83"/>
      <c r="C959" s="83"/>
      <c r="D959" s="83"/>
      <c r="E959" s="83"/>
      <c r="F959" s="83"/>
      <c r="G959" s="83"/>
      <c r="H959" s="83"/>
      <c r="I959" s="83"/>
      <c r="J959" s="83"/>
      <c r="K959" s="83"/>
      <c r="L959" s="83"/>
      <c r="M959" s="83"/>
      <c r="N959" s="83"/>
      <c r="O959" s="83"/>
    </row>
    <row r="960" spans="1:15" ht="16" x14ac:dyDescent="0.4">
      <c r="A960" s="83"/>
      <c r="B960" s="83"/>
      <c r="C960" s="83"/>
      <c r="D960" s="83"/>
      <c r="E960" s="83"/>
      <c r="F960" s="83"/>
      <c r="G960" s="83"/>
      <c r="H960" s="83"/>
      <c r="I960" s="83"/>
      <c r="J960" s="83"/>
      <c r="K960" s="83"/>
      <c r="L960" s="83"/>
      <c r="M960" s="83"/>
      <c r="N960" s="83"/>
      <c r="O960" s="83"/>
    </row>
    <row r="961" spans="1:15" ht="16" x14ac:dyDescent="0.4">
      <c r="A961" s="83"/>
      <c r="B961" s="83"/>
      <c r="C961" s="83"/>
      <c r="D961" s="83"/>
      <c r="E961" s="83"/>
      <c r="F961" s="83"/>
      <c r="G961" s="83"/>
      <c r="H961" s="83"/>
      <c r="I961" s="83"/>
      <c r="J961" s="83"/>
      <c r="K961" s="83"/>
      <c r="L961" s="83"/>
      <c r="M961" s="83"/>
      <c r="N961" s="83"/>
      <c r="O961" s="83"/>
    </row>
    <row r="962" spans="1:15" ht="16" x14ac:dyDescent="0.4">
      <c r="A962" s="83"/>
      <c r="B962" s="83"/>
      <c r="C962" s="83"/>
      <c r="D962" s="83"/>
      <c r="E962" s="83"/>
      <c r="F962" s="83"/>
      <c r="G962" s="83"/>
      <c r="H962" s="83"/>
      <c r="I962" s="83"/>
      <c r="J962" s="83"/>
      <c r="K962" s="83"/>
      <c r="L962" s="83"/>
      <c r="M962" s="83"/>
      <c r="N962" s="83"/>
      <c r="O962" s="83"/>
    </row>
    <row r="963" spans="1:15" ht="16" x14ac:dyDescent="0.4">
      <c r="A963" s="83"/>
      <c r="B963" s="83"/>
      <c r="C963" s="83"/>
      <c r="D963" s="83"/>
      <c r="E963" s="83"/>
      <c r="F963" s="83"/>
      <c r="G963" s="83"/>
      <c r="H963" s="83"/>
      <c r="I963" s="83"/>
      <c r="J963" s="83"/>
      <c r="K963" s="83"/>
      <c r="L963" s="83"/>
      <c r="M963" s="83"/>
      <c r="N963" s="83"/>
      <c r="O963" s="83"/>
    </row>
    <row r="964" spans="1:15" ht="16" x14ac:dyDescent="0.4">
      <c r="A964" s="83"/>
      <c r="B964" s="83"/>
      <c r="C964" s="83"/>
      <c r="D964" s="83"/>
      <c r="E964" s="83"/>
      <c r="F964" s="83"/>
      <c r="G964" s="83"/>
      <c r="H964" s="83"/>
      <c r="I964" s="83"/>
      <c r="J964" s="83"/>
      <c r="K964" s="83"/>
      <c r="L964" s="83"/>
      <c r="M964" s="83"/>
      <c r="N964" s="83"/>
      <c r="O964" s="83"/>
    </row>
    <row r="965" spans="1:15" ht="16" x14ac:dyDescent="0.4">
      <c r="A965" s="83"/>
      <c r="B965" s="83"/>
      <c r="C965" s="83"/>
      <c r="D965" s="83"/>
      <c r="E965" s="83"/>
      <c r="F965" s="83"/>
      <c r="G965" s="83"/>
      <c r="H965" s="83"/>
      <c r="I965" s="83"/>
      <c r="J965" s="83"/>
      <c r="K965" s="83"/>
      <c r="L965" s="83"/>
      <c r="M965" s="83"/>
      <c r="N965" s="83"/>
      <c r="O965" s="83"/>
    </row>
    <row r="966" spans="1:15" ht="16" x14ac:dyDescent="0.4">
      <c r="A966" s="83"/>
      <c r="B966" s="83"/>
      <c r="C966" s="83"/>
      <c r="D966" s="83"/>
      <c r="E966" s="83"/>
      <c r="F966" s="83"/>
      <c r="G966" s="83"/>
      <c r="H966" s="83"/>
      <c r="I966" s="83"/>
      <c r="J966" s="83"/>
      <c r="K966" s="83"/>
      <c r="L966" s="83"/>
      <c r="M966" s="83"/>
      <c r="N966" s="83"/>
      <c r="O966" s="83"/>
    </row>
    <row r="967" spans="1:15" ht="16" x14ac:dyDescent="0.4">
      <c r="A967" s="83"/>
      <c r="B967" s="83"/>
      <c r="C967" s="83"/>
      <c r="D967" s="83"/>
      <c r="E967" s="83"/>
      <c r="F967" s="83"/>
      <c r="G967" s="83"/>
      <c r="H967" s="83"/>
      <c r="I967" s="83"/>
      <c r="J967" s="83"/>
      <c r="K967" s="83"/>
      <c r="L967" s="83"/>
      <c r="M967" s="83"/>
      <c r="N967" s="83"/>
      <c r="O967" s="83"/>
    </row>
    <row r="968" spans="1:15" ht="16" x14ac:dyDescent="0.4">
      <c r="A968" s="83"/>
      <c r="B968" s="83"/>
      <c r="C968" s="83"/>
      <c r="D968" s="83"/>
      <c r="E968" s="83"/>
      <c r="F968" s="83"/>
      <c r="G968" s="83"/>
      <c r="H968" s="83"/>
      <c r="I968" s="83"/>
      <c r="J968" s="83"/>
      <c r="K968" s="83"/>
      <c r="L968" s="83"/>
      <c r="M968" s="83"/>
      <c r="N968" s="83"/>
      <c r="O968" s="83"/>
    </row>
    <row r="969" spans="1:15" ht="16" x14ac:dyDescent="0.4">
      <c r="A969" s="83"/>
      <c r="B969" s="83"/>
      <c r="C969" s="83"/>
      <c r="D969" s="83"/>
      <c r="E969" s="83"/>
      <c r="F969" s="83"/>
      <c r="G969" s="83"/>
      <c r="H969" s="83"/>
      <c r="I969" s="83"/>
      <c r="J969" s="83"/>
      <c r="K969" s="83"/>
      <c r="L969" s="83"/>
      <c r="M969" s="83"/>
      <c r="N969" s="83"/>
      <c r="O969" s="83"/>
    </row>
    <row r="970" spans="1:15" ht="16" x14ac:dyDescent="0.4">
      <c r="A970" s="83"/>
      <c r="B970" s="83"/>
      <c r="C970" s="83"/>
      <c r="D970" s="83"/>
      <c r="E970" s="83"/>
      <c r="F970" s="83"/>
      <c r="G970" s="83"/>
      <c r="H970" s="83"/>
      <c r="I970" s="83"/>
      <c r="J970" s="83"/>
      <c r="K970" s="83"/>
      <c r="L970" s="83"/>
      <c r="M970" s="83"/>
      <c r="N970" s="83"/>
      <c r="O970" s="83"/>
    </row>
    <row r="971" spans="1:15" ht="16" x14ac:dyDescent="0.4">
      <c r="A971" s="83"/>
      <c r="B971" s="83"/>
      <c r="C971" s="83"/>
      <c r="D971" s="83"/>
      <c r="E971" s="83"/>
      <c r="F971" s="83"/>
      <c r="G971" s="83"/>
      <c r="H971" s="83"/>
      <c r="I971" s="83"/>
      <c r="J971" s="83"/>
      <c r="K971" s="83"/>
      <c r="L971" s="83"/>
      <c r="M971" s="83"/>
      <c r="N971" s="83"/>
      <c r="O971" s="83"/>
    </row>
    <row r="972" spans="1:15" ht="16" x14ac:dyDescent="0.4">
      <c r="A972" s="83"/>
      <c r="B972" s="83"/>
      <c r="C972" s="83"/>
      <c r="D972" s="83"/>
      <c r="E972" s="83"/>
      <c r="F972" s="83"/>
      <c r="G972" s="83"/>
      <c r="H972" s="83"/>
      <c r="I972" s="83"/>
      <c r="J972" s="83"/>
      <c r="K972" s="83"/>
      <c r="L972" s="83"/>
      <c r="M972" s="83"/>
      <c r="N972" s="83"/>
      <c r="O972" s="83"/>
    </row>
    <row r="973" spans="1:15" ht="16" x14ac:dyDescent="0.4">
      <c r="A973" s="83"/>
      <c r="B973" s="83"/>
      <c r="C973" s="83"/>
      <c r="D973" s="83"/>
      <c r="E973" s="83"/>
      <c r="F973" s="83"/>
      <c r="G973" s="83"/>
      <c r="H973" s="83"/>
      <c r="I973" s="83"/>
      <c r="J973" s="83"/>
      <c r="K973" s="83"/>
      <c r="L973" s="83"/>
      <c r="M973" s="83"/>
      <c r="N973" s="83"/>
      <c r="O973" s="83"/>
    </row>
    <row r="974" spans="1:15" ht="16" x14ac:dyDescent="0.4">
      <c r="A974" s="83"/>
      <c r="B974" s="83"/>
      <c r="C974" s="83"/>
      <c r="D974" s="83"/>
      <c r="E974" s="83"/>
      <c r="F974" s="83"/>
      <c r="G974" s="83"/>
      <c r="H974" s="83"/>
      <c r="I974" s="83"/>
      <c r="J974" s="83"/>
      <c r="K974" s="83"/>
      <c r="L974" s="83"/>
      <c r="M974" s="83"/>
      <c r="N974" s="83"/>
      <c r="O974" s="83"/>
    </row>
    <row r="975" spans="1:15" ht="16" x14ac:dyDescent="0.4">
      <c r="A975" s="83"/>
      <c r="B975" s="83"/>
      <c r="C975" s="83"/>
      <c r="D975" s="83"/>
      <c r="E975" s="83"/>
      <c r="F975" s="83"/>
      <c r="G975" s="83"/>
      <c r="H975" s="83"/>
      <c r="I975" s="83"/>
      <c r="J975" s="83"/>
      <c r="K975" s="83"/>
      <c r="L975" s="83"/>
      <c r="M975" s="83"/>
      <c r="N975" s="83"/>
      <c r="O975" s="83"/>
    </row>
    <row r="976" spans="1:15" ht="16" x14ac:dyDescent="0.4">
      <c r="A976" s="83"/>
      <c r="B976" s="83"/>
      <c r="C976" s="83"/>
      <c r="D976" s="83"/>
      <c r="E976" s="83"/>
      <c r="F976" s="83"/>
      <c r="G976" s="83"/>
      <c r="H976" s="83"/>
      <c r="I976" s="83"/>
      <c r="J976" s="83"/>
      <c r="K976" s="83"/>
      <c r="L976" s="83"/>
      <c r="M976" s="83"/>
      <c r="N976" s="83"/>
      <c r="O976" s="83"/>
    </row>
    <row r="977" spans="1:15" ht="16" x14ac:dyDescent="0.4">
      <c r="A977" s="83"/>
      <c r="B977" s="83"/>
      <c r="C977" s="83"/>
      <c r="D977" s="83"/>
      <c r="E977" s="83"/>
      <c r="F977" s="83"/>
      <c r="G977" s="83"/>
      <c r="H977" s="83"/>
      <c r="I977" s="83"/>
      <c r="J977" s="83"/>
      <c r="K977" s="83"/>
      <c r="L977" s="83"/>
      <c r="M977" s="83"/>
      <c r="N977" s="83"/>
      <c r="O977" s="83"/>
    </row>
    <row r="978" spans="1:15" ht="16" x14ac:dyDescent="0.4">
      <c r="A978" s="83"/>
      <c r="B978" s="83"/>
      <c r="C978" s="83"/>
      <c r="D978" s="83"/>
      <c r="E978" s="83"/>
      <c r="F978" s="83"/>
      <c r="G978" s="83"/>
      <c r="H978" s="83"/>
      <c r="I978" s="83"/>
      <c r="J978" s="83"/>
      <c r="K978" s="83"/>
      <c r="L978" s="83"/>
      <c r="M978" s="83"/>
      <c r="N978" s="83"/>
      <c r="O978" s="83"/>
    </row>
    <row r="979" spans="1:15" ht="16" x14ac:dyDescent="0.4">
      <c r="A979" s="83"/>
      <c r="B979" s="83"/>
      <c r="C979" s="83"/>
      <c r="D979" s="83"/>
      <c r="E979" s="83"/>
      <c r="F979" s="83"/>
      <c r="G979" s="83"/>
      <c r="H979" s="83"/>
      <c r="I979" s="83"/>
      <c r="J979" s="83"/>
      <c r="K979" s="83"/>
      <c r="L979" s="83"/>
      <c r="M979" s="83"/>
      <c r="N979" s="83"/>
      <c r="O979" s="83"/>
    </row>
    <row r="980" spans="1:15" ht="16" x14ac:dyDescent="0.4">
      <c r="A980" s="83"/>
      <c r="B980" s="83"/>
      <c r="C980" s="83"/>
      <c r="D980" s="83"/>
      <c r="E980" s="83"/>
      <c r="F980" s="83"/>
      <c r="G980" s="83"/>
      <c r="H980" s="83"/>
      <c r="I980" s="83"/>
      <c r="J980" s="83"/>
      <c r="K980" s="83"/>
      <c r="L980" s="83"/>
      <c r="M980" s="83"/>
      <c r="N980" s="83"/>
      <c r="O980" s="83"/>
    </row>
    <row r="981" spans="1:15" ht="16" x14ac:dyDescent="0.4">
      <c r="A981" s="83"/>
      <c r="B981" s="83"/>
      <c r="C981" s="83"/>
      <c r="D981" s="83"/>
      <c r="E981" s="83"/>
      <c r="F981" s="83"/>
      <c r="G981" s="83"/>
      <c r="H981" s="83"/>
      <c r="I981" s="83"/>
      <c r="J981" s="83"/>
      <c r="K981" s="83"/>
      <c r="L981" s="83"/>
      <c r="M981" s="83"/>
      <c r="N981" s="83"/>
      <c r="O981" s="83"/>
    </row>
    <row r="982" spans="1:15" ht="16" x14ac:dyDescent="0.4">
      <c r="A982" s="83"/>
      <c r="B982" s="83"/>
      <c r="C982" s="83"/>
      <c r="D982" s="83"/>
      <c r="E982" s="83"/>
      <c r="F982" s="83"/>
      <c r="G982" s="83"/>
      <c r="H982" s="83"/>
      <c r="I982" s="83"/>
      <c r="J982" s="83"/>
      <c r="K982" s="83"/>
      <c r="L982" s="83"/>
      <c r="M982" s="83"/>
      <c r="N982" s="83"/>
      <c r="O982" s="83"/>
    </row>
    <row r="983" spans="1:15" ht="16" x14ac:dyDescent="0.4">
      <c r="A983" s="83"/>
      <c r="B983" s="83"/>
      <c r="C983" s="83"/>
      <c r="D983" s="83"/>
      <c r="E983" s="83"/>
      <c r="F983" s="83"/>
      <c r="G983" s="83"/>
      <c r="H983" s="83"/>
      <c r="I983" s="83"/>
      <c r="J983" s="83"/>
      <c r="K983" s="83"/>
      <c r="L983" s="83"/>
      <c r="M983" s="83"/>
      <c r="N983" s="83"/>
      <c r="O983" s="83"/>
    </row>
    <row r="984" spans="1:15" ht="16" x14ac:dyDescent="0.4">
      <c r="A984" s="83"/>
      <c r="B984" s="83"/>
      <c r="C984" s="83"/>
      <c r="D984" s="83"/>
      <c r="E984" s="83"/>
      <c r="F984" s="83"/>
      <c r="G984" s="83"/>
      <c r="H984" s="83"/>
      <c r="I984" s="83"/>
      <c r="J984" s="83"/>
      <c r="K984" s="83"/>
      <c r="L984" s="83"/>
      <c r="M984" s="83"/>
      <c r="N984" s="83"/>
      <c r="O984" s="83"/>
    </row>
    <row r="985" spans="1:15" ht="16" x14ac:dyDescent="0.4">
      <c r="A985" s="83"/>
      <c r="B985" s="83"/>
      <c r="C985" s="83"/>
      <c r="D985" s="83"/>
      <c r="E985" s="83"/>
      <c r="F985" s="83"/>
      <c r="G985" s="83"/>
      <c r="H985" s="83"/>
      <c r="I985" s="83"/>
      <c r="J985" s="83"/>
      <c r="K985" s="83"/>
      <c r="L985" s="83"/>
      <c r="M985" s="83"/>
      <c r="N985" s="83"/>
      <c r="O985" s="83"/>
    </row>
    <row r="986" spans="1:15" ht="16" x14ac:dyDescent="0.4">
      <c r="A986" s="83"/>
      <c r="B986" s="83"/>
      <c r="C986" s="83"/>
      <c r="D986" s="83"/>
      <c r="E986" s="83"/>
      <c r="F986" s="83"/>
      <c r="G986" s="83"/>
      <c r="H986" s="83"/>
      <c r="I986" s="83"/>
      <c r="J986" s="83"/>
      <c r="K986" s="83"/>
      <c r="L986" s="83"/>
      <c r="M986" s="83"/>
      <c r="N986" s="83"/>
      <c r="O986" s="83"/>
    </row>
    <row r="987" spans="1:15" ht="16" x14ac:dyDescent="0.4">
      <c r="A987" s="83"/>
      <c r="B987" s="83"/>
      <c r="C987" s="83"/>
      <c r="D987" s="83"/>
      <c r="E987" s="83"/>
      <c r="F987" s="83"/>
      <c r="G987" s="83"/>
      <c r="H987" s="83"/>
      <c r="I987" s="83"/>
      <c r="J987" s="83"/>
      <c r="K987" s="83"/>
      <c r="L987" s="83"/>
      <c r="M987" s="83"/>
      <c r="N987" s="83"/>
      <c r="O987" s="83"/>
    </row>
    <row r="988" spans="1:15" ht="16" x14ac:dyDescent="0.4">
      <c r="A988" s="83"/>
      <c r="B988" s="83"/>
      <c r="C988" s="83"/>
      <c r="D988" s="83"/>
      <c r="E988" s="83"/>
      <c r="F988" s="83"/>
      <c r="G988" s="83"/>
      <c r="H988" s="83"/>
      <c r="I988" s="83"/>
      <c r="J988" s="83"/>
      <c r="K988" s="83"/>
      <c r="L988" s="83"/>
      <c r="M988" s="83"/>
      <c r="N988" s="83"/>
      <c r="O988" s="83"/>
    </row>
    <row r="989" spans="1:15" ht="16" x14ac:dyDescent="0.4">
      <c r="A989" s="83"/>
      <c r="B989" s="83"/>
      <c r="C989" s="83"/>
      <c r="D989" s="83"/>
      <c r="E989" s="83"/>
      <c r="F989" s="83"/>
      <c r="G989" s="83"/>
      <c r="H989" s="83"/>
      <c r="I989" s="83"/>
      <c r="J989" s="83"/>
      <c r="K989" s="83"/>
      <c r="L989" s="83"/>
      <c r="M989" s="83"/>
      <c r="N989" s="83"/>
      <c r="O989" s="83"/>
    </row>
    <row r="990" spans="1:15" ht="16" x14ac:dyDescent="0.4">
      <c r="A990" s="83"/>
      <c r="B990" s="83"/>
      <c r="C990" s="83"/>
      <c r="D990" s="83"/>
      <c r="E990" s="83"/>
      <c r="F990" s="83"/>
      <c r="G990" s="83"/>
      <c r="H990" s="83"/>
      <c r="I990" s="83"/>
      <c r="J990" s="83"/>
      <c r="K990" s="83"/>
      <c r="L990" s="83"/>
      <c r="M990" s="83"/>
      <c r="N990" s="83"/>
      <c r="O990" s="83"/>
    </row>
    <row r="991" spans="1:15" ht="16" x14ac:dyDescent="0.4">
      <c r="A991" s="83"/>
      <c r="B991" s="83"/>
      <c r="C991" s="83"/>
      <c r="D991" s="83"/>
      <c r="E991" s="83"/>
      <c r="F991" s="83"/>
      <c r="G991" s="83"/>
      <c r="H991" s="83"/>
      <c r="I991" s="83"/>
      <c r="J991" s="83"/>
      <c r="K991" s="83"/>
      <c r="L991" s="83"/>
      <c r="M991" s="83"/>
      <c r="N991" s="83"/>
      <c r="O991" s="83"/>
    </row>
    <row r="992" spans="1:15" ht="16" x14ac:dyDescent="0.4">
      <c r="A992" s="83"/>
      <c r="B992" s="83"/>
      <c r="C992" s="83"/>
      <c r="D992" s="83"/>
      <c r="E992" s="83"/>
      <c r="F992" s="83"/>
      <c r="G992" s="83"/>
      <c r="H992" s="83"/>
      <c r="I992" s="83"/>
      <c r="J992" s="83"/>
      <c r="K992" s="83"/>
      <c r="L992" s="83"/>
      <c r="M992" s="83"/>
      <c r="N992" s="83"/>
      <c r="O992" s="83"/>
    </row>
    <row r="993" spans="1:15" ht="16" x14ac:dyDescent="0.4">
      <c r="A993" s="83"/>
      <c r="B993" s="83"/>
      <c r="C993" s="83"/>
      <c r="D993" s="83"/>
      <c r="E993" s="83"/>
      <c r="F993" s="83"/>
      <c r="G993" s="83"/>
      <c r="H993" s="83"/>
      <c r="I993" s="83"/>
      <c r="J993" s="83"/>
      <c r="K993" s="83"/>
      <c r="L993" s="83"/>
      <c r="M993" s="83"/>
      <c r="N993" s="83"/>
      <c r="O993" s="83"/>
    </row>
    <row r="994" spans="1:15" ht="16" x14ac:dyDescent="0.4">
      <c r="A994" s="83"/>
      <c r="B994" s="83"/>
      <c r="C994" s="83"/>
      <c r="D994" s="83"/>
      <c r="E994" s="83"/>
      <c r="F994" s="83"/>
      <c r="G994" s="83"/>
      <c r="H994" s="83"/>
      <c r="I994" s="83"/>
      <c r="J994" s="83"/>
      <c r="K994" s="83"/>
      <c r="L994" s="83"/>
      <c r="M994" s="83"/>
      <c r="N994" s="83"/>
      <c r="O994" s="83"/>
    </row>
    <row r="995" spans="1:15" ht="16" x14ac:dyDescent="0.4">
      <c r="A995" s="83"/>
      <c r="B995" s="83"/>
      <c r="C995" s="83"/>
      <c r="D995" s="83"/>
      <c r="E995" s="83"/>
      <c r="F995" s="83"/>
      <c r="G995" s="83"/>
      <c r="H995" s="83"/>
      <c r="I995" s="83"/>
      <c r="J995" s="83"/>
      <c r="K995" s="83"/>
      <c r="L995" s="83"/>
      <c r="M995" s="83"/>
      <c r="N995" s="83"/>
      <c r="O995" s="83"/>
    </row>
    <row r="996" spans="1:15" ht="16" x14ac:dyDescent="0.4">
      <c r="A996" s="83"/>
      <c r="B996" s="83"/>
      <c r="C996" s="83"/>
      <c r="D996" s="83"/>
      <c r="E996" s="83"/>
      <c r="F996" s="83"/>
      <c r="G996" s="83"/>
      <c r="H996" s="83"/>
      <c r="I996" s="83"/>
      <c r="J996" s="83"/>
      <c r="K996" s="83"/>
      <c r="L996" s="83"/>
      <c r="M996" s="83"/>
      <c r="N996" s="83"/>
      <c r="O996" s="83"/>
    </row>
    <row r="997" spans="1:15" ht="16" x14ac:dyDescent="0.4">
      <c r="A997" s="83"/>
      <c r="B997" s="83"/>
      <c r="C997" s="83"/>
      <c r="D997" s="83"/>
      <c r="E997" s="83"/>
      <c r="F997" s="83"/>
      <c r="G997" s="83"/>
      <c r="H997" s="83"/>
      <c r="I997" s="83"/>
      <c r="J997" s="83"/>
      <c r="K997" s="83"/>
      <c r="L997" s="83"/>
      <c r="M997" s="83"/>
      <c r="N997" s="83"/>
      <c r="O997" s="83"/>
    </row>
    <row r="998" spans="1:15" ht="16" x14ac:dyDescent="0.4">
      <c r="A998" s="83"/>
      <c r="B998" s="83"/>
      <c r="C998" s="83"/>
      <c r="D998" s="83"/>
      <c r="E998" s="83"/>
      <c r="F998" s="83"/>
      <c r="G998" s="83"/>
      <c r="H998" s="83"/>
      <c r="I998" s="83"/>
      <c r="J998" s="83"/>
      <c r="K998" s="83"/>
      <c r="L998" s="83"/>
      <c r="M998" s="83"/>
      <c r="N998" s="83"/>
      <c r="O998" s="83"/>
    </row>
    <row r="999" spans="1:15" ht="16" x14ac:dyDescent="0.4">
      <c r="A999" s="83"/>
      <c r="B999" s="83"/>
      <c r="C999" s="83"/>
      <c r="D999" s="83"/>
      <c r="E999" s="83"/>
      <c r="F999" s="83"/>
      <c r="G999" s="83"/>
      <c r="H999" s="83"/>
      <c r="I999" s="83"/>
      <c r="J999" s="83"/>
      <c r="K999" s="83"/>
      <c r="L999" s="83"/>
      <c r="M999" s="83"/>
      <c r="N999" s="83"/>
      <c r="O999" s="83"/>
    </row>
    <row r="1000" spans="1:15" ht="16" x14ac:dyDescent="0.4">
      <c r="A1000" s="83"/>
      <c r="B1000" s="83"/>
      <c r="C1000" s="83"/>
      <c r="D1000" s="83"/>
      <c r="E1000" s="83"/>
      <c r="F1000" s="83"/>
      <c r="G1000" s="83"/>
      <c r="H1000" s="83"/>
      <c r="I1000" s="83"/>
      <c r="J1000" s="83"/>
      <c r="K1000" s="83"/>
      <c r="L1000" s="83"/>
      <c r="M1000" s="83"/>
      <c r="N1000" s="83"/>
      <c r="O1000" s="83"/>
    </row>
    <row r="1001" spans="1:15" ht="16" x14ac:dyDescent="0.4">
      <c r="A1001" s="83"/>
      <c r="B1001" s="83"/>
      <c r="C1001" s="83"/>
      <c r="D1001" s="83"/>
      <c r="E1001" s="83"/>
      <c r="F1001" s="83"/>
      <c r="G1001" s="83"/>
      <c r="H1001" s="83"/>
      <c r="I1001" s="83"/>
      <c r="J1001" s="83"/>
      <c r="K1001" s="83"/>
      <c r="L1001" s="83"/>
      <c r="M1001" s="83"/>
      <c r="N1001" s="83"/>
      <c r="O1001" s="83"/>
    </row>
    <row r="1002" spans="1:15" ht="16" x14ac:dyDescent="0.4">
      <c r="A1002" s="83"/>
      <c r="B1002" s="83"/>
      <c r="C1002" s="83"/>
      <c r="D1002" s="83"/>
      <c r="E1002" s="83"/>
      <c r="F1002" s="83"/>
      <c r="G1002" s="83"/>
      <c r="H1002" s="83"/>
      <c r="I1002" s="83"/>
      <c r="J1002" s="83"/>
      <c r="K1002" s="83"/>
      <c r="L1002" s="83"/>
      <c r="M1002" s="83"/>
      <c r="N1002" s="83"/>
      <c r="O1002" s="83"/>
    </row>
    <row r="1003" spans="1:15" ht="16" x14ac:dyDescent="0.4">
      <c r="A1003" s="83"/>
      <c r="B1003" s="83"/>
      <c r="C1003" s="83"/>
      <c r="D1003" s="83"/>
      <c r="E1003" s="83"/>
      <c r="F1003" s="83"/>
      <c r="G1003" s="83"/>
      <c r="H1003" s="83"/>
      <c r="I1003" s="83"/>
      <c r="J1003" s="83"/>
      <c r="K1003" s="83"/>
      <c r="L1003" s="83"/>
      <c r="M1003" s="83"/>
      <c r="N1003" s="83"/>
      <c r="O1003" s="83"/>
    </row>
    <row r="1004" spans="1:15" ht="16" x14ac:dyDescent="0.4">
      <c r="A1004" s="83"/>
      <c r="B1004" s="83"/>
      <c r="C1004" s="83"/>
      <c r="D1004" s="83"/>
      <c r="E1004" s="83"/>
      <c r="F1004" s="83"/>
      <c r="G1004" s="83"/>
      <c r="H1004" s="83"/>
      <c r="I1004" s="83"/>
      <c r="J1004" s="83"/>
      <c r="K1004" s="83"/>
      <c r="L1004" s="83"/>
      <c r="M1004" s="83"/>
      <c r="N1004" s="83"/>
      <c r="O1004" s="83"/>
    </row>
    <row r="1005" spans="1:15" ht="16" x14ac:dyDescent="0.4">
      <c r="A1005" s="83"/>
      <c r="B1005" s="83"/>
      <c r="C1005" s="83"/>
      <c r="D1005" s="83"/>
      <c r="E1005" s="83"/>
      <c r="F1005" s="83"/>
      <c r="G1005" s="83"/>
      <c r="H1005" s="83"/>
      <c r="I1005" s="83"/>
      <c r="J1005" s="83"/>
      <c r="K1005" s="83"/>
      <c r="L1005" s="83"/>
      <c r="M1005" s="83"/>
      <c r="N1005" s="83"/>
      <c r="O1005" s="83"/>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BA69-4F91-4251-825B-6B17614DFE29}">
  <dimension ref="A1:N969"/>
  <sheetViews>
    <sheetView showGridLines="0" view="pageBreakPreview" zoomScale="80" zoomScaleNormal="100" zoomScaleSheetLayoutView="80" workbookViewId="0">
      <selection activeCell="A54" sqref="A54"/>
    </sheetView>
  </sheetViews>
  <sheetFormatPr defaultColWidth="14.453125" defaultRowHeight="15" customHeight="1" x14ac:dyDescent="0.35"/>
  <cols>
    <col min="1" max="1" width="63.453125" style="382" customWidth="1"/>
    <col min="2" max="2" width="21.81640625" style="382" customWidth="1"/>
    <col min="3" max="3" width="19.81640625" style="382" bestFit="1" customWidth="1"/>
    <col min="4" max="4" width="16.81640625" style="382" bestFit="1" customWidth="1"/>
    <col min="5" max="5" width="15.6328125" style="382" bestFit="1" customWidth="1"/>
    <col min="6" max="10" width="9.1796875" style="382" customWidth="1"/>
    <col min="11" max="16384" width="14.453125" style="382"/>
  </cols>
  <sheetData>
    <row r="1" spans="1:10" ht="14.5" x14ac:dyDescent="0.35">
      <c r="A1" s="163" t="str">
        <f>SOCE!A1</f>
        <v>L&amp;T ELECTROLYSERS LIMITED</v>
      </c>
      <c r="B1" s="164"/>
      <c r="C1" s="164"/>
      <c r="D1" s="164"/>
      <c r="E1" s="164"/>
      <c r="F1" s="164"/>
      <c r="G1" s="164"/>
      <c r="H1" s="164"/>
      <c r="I1" s="164"/>
      <c r="J1" s="164"/>
    </row>
    <row r="2" spans="1:10" ht="14.5" x14ac:dyDescent="0.35">
      <c r="A2" s="163" t="str">
        <f>'20'!A2</f>
        <v>Notes forming part of financial statement</v>
      </c>
      <c r="B2" s="164"/>
      <c r="C2" s="164"/>
      <c r="D2" s="164"/>
      <c r="E2" s="164"/>
      <c r="F2" s="164"/>
      <c r="G2" s="164"/>
      <c r="H2" s="164"/>
      <c r="I2" s="164"/>
      <c r="J2" s="164"/>
    </row>
    <row r="3" spans="1:10" ht="14.5" x14ac:dyDescent="0.35">
      <c r="A3" s="164"/>
      <c r="B3" s="164"/>
      <c r="C3" s="164"/>
      <c r="D3" s="164"/>
      <c r="E3" s="164"/>
      <c r="F3" s="164"/>
      <c r="G3" s="164"/>
      <c r="H3" s="164"/>
      <c r="I3" s="164"/>
      <c r="J3" s="164"/>
    </row>
    <row r="4" spans="1:10" ht="14.5" x14ac:dyDescent="0.35">
      <c r="A4" s="285" t="s">
        <v>354</v>
      </c>
      <c r="B4" s="164"/>
      <c r="C4" s="164"/>
      <c r="D4" s="164"/>
      <c r="E4" s="164"/>
      <c r="F4" s="164"/>
      <c r="G4" s="164"/>
      <c r="H4" s="164"/>
      <c r="I4" s="164"/>
      <c r="J4" s="164"/>
    </row>
    <row r="5" spans="1:10" ht="14.5" x14ac:dyDescent="0.35">
      <c r="A5" s="285"/>
      <c r="B5" s="164"/>
      <c r="C5" s="412" t="str">
        <f>'20'!C5</f>
        <v>( Amt in Rs.)</v>
      </c>
      <c r="D5" s="164"/>
      <c r="E5" s="164"/>
      <c r="F5" s="164"/>
      <c r="G5" s="164"/>
      <c r="H5" s="164"/>
      <c r="I5" s="164"/>
      <c r="J5" s="164"/>
    </row>
    <row r="6" spans="1:10" s="388" customFormat="1" ht="46.75" customHeight="1" x14ac:dyDescent="0.35">
      <c r="A6" s="413" t="s">
        <v>3</v>
      </c>
      <c r="B6" s="414" t="str">
        <f>'20'!B6</f>
        <v>For the year ended 
March 31, 2026</v>
      </c>
      <c r="C6" s="414" t="str">
        <f>'20'!C6</f>
        <v>For the year ended March 31, 2025</v>
      </c>
      <c r="D6" s="171"/>
      <c r="E6" s="171"/>
      <c r="F6" s="171"/>
      <c r="G6" s="171"/>
      <c r="H6" s="171"/>
      <c r="I6" s="171"/>
      <c r="J6" s="171"/>
    </row>
    <row r="7" spans="1:10" ht="14.5" hidden="1" x14ac:dyDescent="0.35">
      <c r="A7" s="575" t="s">
        <v>355</v>
      </c>
      <c r="B7" s="446"/>
      <c r="C7" s="446"/>
      <c r="D7" s="164"/>
      <c r="E7" s="164"/>
      <c r="F7" s="164"/>
      <c r="G7" s="164"/>
      <c r="H7" s="164"/>
      <c r="I7" s="164"/>
      <c r="J7" s="164"/>
    </row>
    <row r="8" spans="1:10" ht="14.5" hidden="1" x14ac:dyDescent="0.35">
      <c r="A8" s="575" t="s">
        <v>356</v>
      </c>
      <c r="B8" s="446"/>
      <c r="C8" s="446"/>
      <c r="D8" s="164"/>
      <c r="E8" s="164"/>
      <c r="F8" s="164"/>
      <c r="G8" s="164"/>
      <c r="H8" s="164"/>
      <c r="I8" s="164"/>
      <c r="J8" s="164"/>
    </row>
    <row r="9" spans="1:10" ht="14.5" hidden="1" x14ac:dyDescent="0.35">
      <c r="A9" s="575" t="s">
        <v>357</v>
      </c>
      <c r="B9" s="446"/>
      <c r="C9" s="446"/>
      <c r="D9" s="164"/>
      <c r="E9" s="164"/>
      <c r="F9" s="164"/>
      <c r="G9" s="164"/>
      <c r="H9" s="164"/>
      <c r="I9" s="164"/>
      <c r="J9" s="164"/>
    </row>
    <row r="10" spans="1:10" ht="14.5" x14ac:dyDescent="0.35">
      <c r="A10" s="575"/>
      <c r="B10" s="446"/>
      <c r="C10" s="446"/>
      <c r="D10" s="164"/>
      <c r="E10" s="164"/>
      <c r="F10" s="164"/>
      <c r="G10" s="164"/>
      <c r="H10" s="164"/>
      <c r="I10" s="164"/>
      <c r="J10" s="164"/>
    </row>
    <row r="11" spans="1:10" ht="14.5" x14ac:dyDescent="0.35">
      <c r="A11" s="575" t="s">
        <v>358</v>
      </c>
      <c r="B11" s="422"/>
      <c r="C11" s="588"/>
      <c r="D11" s="164"/>
      <c r="E11" s="164"/>
      <c r="F11" s="164"/>
      <c r="G11" s="164"/>
      <c r="H11" s="164"/>
      <c r="I11" s="164"/>
      <c r="J11" s="164"/>
    </row>
    <row r="12" spans="1:10" ht="14.5" x14ac:dyDescent="0.35">
      <c r="A12" s="575" t="s">
        <v>359</v>
      </c>
      <c r="B12" s="422"/>
      <c r="C12" s="588"/>
      <c r="D12" s="164"/>
      <c r="E12" s="164"/>
      <c r="F12" s="164"/>
      <c r="G12" s="164"/>
      <c r="H12" s="164"/>
      <c r="I12" s="164"/>
      <c r="J12" s="164"/>
    </row>
    <row r="13" spans="1:10" ht="14.5" x14ac:dyDescent="0.35">
      <c r="A13" s="575" t="s">
        <v>360</v>
      </c>
      <c r="B13" s="422"/>
      <c r="C13" s="588"/>
      <c r="D13" s="164"/>
      <c r="E13" s="164"/>
      <c r="F13" s="164"/>
      <c r="G13" s="164"/>
      <c r="H13" s="164"/>
      <c r="I13" s="164"/>
      <c r="J13" s="164"/>
    </row>
    <row r="14" spans="1:10" ht="14.5" x14ac:dyDescent="0.35">
      <c r="A14" s="575" t="s">
        <v>361</v>
      </c>
      <c r="B14" s="422"/>
      <c r="C14" s="588"/>
      <c r="D14" s="164"/>
      <c r="E14" s="164"/>
      <c r="F14" s="164"/>
      <c r="G14" s="164"/>
      <c r="H14" s="164"/>
      <c r="I14" s="164"/>
      <c r="J14" s="164"/>
    </row>
    <row r="15" spans="1:10" ht="14.5" x14ac:dyDescent="0.35">
      <c r="A15" s="575" t="s">
        <v>362</v>
      </c>
      <c r="B15" s="422"/>
      <c r="C15" s="588"/>
      <c r="D15" s="164"/>
      <c r="E15" s="164"/>
      <c r="F15" s="164"/>
      <c r="G15" s="164"/>
      <c r="H15" s="164"/>
      <c r="I15" s="164"/>
      <c r="J15" s="164"/>
    </row>
    <row r="16" spans="1:10" ht="14.5" x14ac:dyDescent="0.35">
      <c r="A16" s="575" t="s">
        <v>363</v>
      </c>
      <c r="B16" s="422"/>
      <c r="C16" s="588"/>
      <c r="D16" s="164"/>
      <c r="E16" s="164"/>
      <c r="F16" s="164"/>
      <c r="G16" s="164"/>
      <c r="H16" s="164"/>
      <c r="I16" s="164"/>
      <c r="J16" s="164"/>
    </row>
    <row r="17" spans="1:10" ht="14.5" hidden="1" x14ac:dyDescent="0.35">
      <c r="A17" s="575" t="s">
        <v>364</v>
      </c>
      <c r="B17" s="588"/>
      <c r="C17" s="588"/>
      <c r="D17" s="164"/>
      <c r="E17" s="164"/>
      <c r="F17" s="164"/>
      <c r="G17" s="164"/>
      <c r="H17" s="164"/>
      <c r="I17" s="164"/>
      <c r="J17" s="164"/>
    </row>
    <row r="18" spans="1:10" ht="14.5" x14ac:dyDescent="0.35">
      <c r="A18" s="525" t="str">
        <f>'20'!A15</f>
        <v>Total</v>
      </c>
      <c r="B18" s="448">
        <f t="shared" ref="B18:C18" si="0">SUM(B7:B17)</f>
        <v>0</v>
      </c>
      <c r="C18" s="449">
        <f t="shared" si="0"/>
        <v>0</v>
      </c>
      <c r="D18" s="164"/>
      <c r="E18" s="164"/>
      <c r="F18" s="164"/>
      <c r="G18" s="164"/>
      <c r="H18" s="164"/>
      <c r="I18" s="164"/>
      <c r="J18" s="164"/>
    </row>
    <row r="19" spans="1:10" ht="14.5" x14ac:dyDescent="0.35">
      <c r="A19" s="164"/>
      <c r="B19" s="399"/>
      <c r="C19" s="399"/>
      <c r="D19" s="164"/>
      <c r="E19" s="164"/>
      <c r="F19" s="164"/>
      <c r="G19" s="164"/>
      <c r="H19" s="164"/>
      <c r="I19" s="164"/>
      <c r="J19" s="164"/>
    </row>
    <row r="20" spans="1:10" ht="14.5" x14ac:dyDescent="0.35">
      <c r="A20" s="285" t="s">
        <v>365</v>
      </c>
      <c r="B20" s="164"/>
      <c r="C20" s="164"/>
      <c r="D20" s="164"/>
      <c r="E20" s="164"/>
      <c r="F20" s="164"/>
      <c r="G20" s="164"/>
      <c r="H20" s="164"/>
      <c r="I20" s="164"/>
      <c r="J20" s="164"/>
    </row>
    <row r="21" spans="1:10" ht="14.5" x14ac:dyDescent="0.35">
      <c r="A21" s="285"/>
      <c r="B21" s="589"/>
      <c r="C21" s="589"/>
      <c r="D21" s="164"/>
      <c r="E21" s="164"/>
      <c r="F21" s="164"/>
      <c r="G21" s="164"/>
      <c r="H21" s="164"/>
      <c r="I21" s="164"/>
      <c r="J21" s="164"/>
    </row>
    <row r="22" spans="1:10" ht="29" x14ac:dyDescent="0.35">
      <c r="A22" s="413" t="s">
        <v>3</v>
      </c>
      <c r="B22" s="414" t="str">
        <f t="shared" ref="B22:C22" si="1">B6</f>
        <v>For the year ended 
March 31, 2026</v>
      </c>
      <c r="C22" s="414" t="str">
        <f t="shared" si="1"/>
        <v>For the year ended March 31, 2025</v>
      </c>
      <c r="D22" s="164"/>
      <c r="E22" s="164"/>
      <c r="F22" s="164"/>
      <c r="G22" s="164"/>
      <c r="H22" s="164"/>
      <c r="I22" s="164"/>
      <c r="J22" s="164"/>
    </row>
    <row r="23" spans="1:10" ht="14.5" x14ac:dyDescent="0.35">
      <c r="A23" s="574"/>
      <c r="B23" s="590"/>
      <c r="C23" s="440"/>
      <c r="D23" s="164"/>
      <c r="E23" s="164"/>
      <c r="F23" s="164"/>
      <c r="G23" s="164"/>
      <c r="H23" s="164"/>
      <c r="I23" s="164"/>
      <c r="J23" s="164"/>
    </row>
    <row r="24" spans="1:10" ht="14.5" x14ac:dyDescent="0.35">
      <c r="A24" s="575" t="s">
        <v>366</v>
      </c>
      <c r="B24" s="422"/>
      <c r="C24" s="422"/>
      <c r="D24" s="164"/>
      <c r="E24" s="164"/>
      <c r="F24" s="164"/>
      <c r="G24" s="164"/>
      <c r="H24" s="164"/>
      <c r="I24" s="164"/>
      <c r="J24" s="164"/>
    </row>
    <row r="25" spans="1:10" ht="14.5" x14ac:dyDescent="0.35">
      <c r="A25" s="575" t="s">
        <v>367</v>
      </c>
      <c r="B25" s="422"/>
      <c r="C25" s="422"/>
      <c r="D25" s="164"/>
      <c r="E25" s="164"/>
      <c r="F25" s="164"/>
      <c r="G25" s="164"/>
      <c r="H25" s="164"/>
      <c r="I25" s="164"/>
      <c r="J25" s="164"/>
    </row>
    <row r="26" spans="1:10" ht="14.5" x14ac:dyDescent="0.35">
      <c r="A26" s="575" t="s">
        <v>368</v>
      </c>
      <c r="B26" s="422"/>
      <c r="C26" s="422"/>
      <c r="D26" s="164"/>
      <c r="E26" s="164"/>
      <c r="F26" s="164"/>
      <c r="G26" s="164"/>
      <c r="H26" s="164"/>
      <c r="I26" s="164"/>
      <c r="J26" s="164"/>
    </row>
    <row r="27" spans="1:10" ht="14.5" x14ac:dyDescent="0.35">
      <c r="A27" s="575" t="s">
        <v>369</v>
      </c>
      <c r="B27" s="422"/>
      <c r="C27" s="422"/>
      <c r="D27" s="164"/>
      <c r="E27" s="164"/>
      <c r="F27" s="164"/>
      <c r="G27" s="164"/>
      <c r="H27" s="164"/>
      <c r="I27" s="164"/>
      <c r="J27" s="164"/>
    </row>
    <row r="28" spans="1:10" ht="14.5" x14ac:dyDescent="0.35">
      <c r="A28" s="575" t="s">
        <v>370</v>
      </c>
      <c r="B28" s="422"/>
      <c r="C28" s="422"/>
      <c r="D28" s="164"/>
      <c r="E28" s="164"/>
      <c r="F28" s="164"/>
      <c r="G28" s="164"/>
      <c r="H28" s="164"/>
      <c r="I28" s="164"/>
      <c r="J28" s="164"/>
    </row>
    <row r="29" spans="1:10" ht="14.5" x14ac:dyDescent="0.35">
      <c r="A29" s="575" t="s">
        <v>371</v>
      </c>
      <c r="B29" s="422"/>
      <c r="C29" s="422"/>
      <c r="D29" s="164"/>
      <c r="E29" s="164"/>
      <c r="F29" s="164"/>
      <c r="G29" s="164"/>
      <c r="H29" s="164"/>
      <c r="I29" s="164"/>
      <c r="J29" s="164"/>
    </row>
    <row r="30" spans="1:10" ht="14.5" x14ac:dyDescent="0.35">
      <c r="A30" s="575" t="s">
        <v>372</v>
      </c>
      <c r="B30" s="422"/>
      <c r="C30" s="422"/>
      <c r="D30" s="164"/>
      <c r="E30" s="164"/>
      <c r="F30" s="164"/>
      <c r="G30" s="164"/>
      <c r="H30" s="164"/>
      <c r="I30" s="164"/>
      <c r="J30" s="164"/>
    </row>
    <row r="31" spans="1:10" ht="14.5" x14ac:dyDescent="0.35">
      <c r="A31" s="575" t="s">
        <v>373</v>
      </c>
      <c r="B31" s="422"/>
      <c r="C31" s="422"/>
      <c r="D31" s="164"/>
      <c r="E31" s="164"/>
      <c r="F31" s="164"/>
      <c r="G31" s="164"/>
      <c r="H31" s="164"/>
      <c r="I31" s="164"/>
      <c r="J31" s="164"/>
    </row>
    <row r="32" spans="1:10" ht="14.5" x14ac:dyDescent="0.35">
      <c r="A32" s="575" t="s">
        <v>374</v>
      </c>
      <c r="B32" s="422"/>
      <c r="C32" s="422"/>
      <c r="D32" s="164"/>
      <c r="E32" s="164"/>
      <c r="F32" s="164"/>
      <c r="G32" s="164"/>
      <c r="H32" s="164"/>
      <c r="I32" s="164"/>
      <c r="J32" s="164"/>
    </row>
    <row r="33" spans="1:10" ht="14.5" x14ac:dyDescent="0.35">
      <c r="A33" s="525" t="str">
        <f>A18</f>
        <v>Total</v>
      </c>
      <c r="B33" s="451">
        <f t="shared" ref="B33:C33" si="2">SUM(B24:B32)</f>
        <v>0</v>
      </c>
      <c r="C33" s="591">
        <f t="shared" si="2"/>
        <v>0</v>
      </c>
      <c r="D33" s="164"/>
      <c r="E33" s="164"/>
      <c r="F33" s="164"/>
      <c r="G33" s="164"/>
      <c r="H33" s="164"/>
      <c r="I33" s="164"/>
      <c r="J33" s="164"/>
    </row>
    <row r="34" spans="1:10" ht="14.5" x14ac:dyDescent="0.35">
      <c r="A34" s="164"/>
      <c r="B34" s="399"/>
      <c r="C34" s="399"/>
      <c r="D34" s="164"/>
      <c r="E34" s="164"/>
      <c r="F34" s="164"/>
      <c r="G34" s="164"/>
      <c r="H34" s="164"/>
      <c r="I34" s="164"/>
      <c r="J34" s="164"/>
    </row>
    <row r="35" spans="1:10" ht="14.5" x14ac:dyDescent="0.35">
      <c r="A35" s="285" t="s">
        <v>375</v>
      </c>
      <c r="B35" s="164"/>
      <c r="C35" s="164"/>
      <c r="D35" s="164"/>
      <c r="E35" s="164"/>
      <c r="F35" s="164"/>
      <c r="G35" s="164"/>
      <c r="H35" s="164"/>
      <c r="I35" s="164"/>
      <c r="J35" s="164"/>
    </row>
    <row r="36" spans="1:10" ht="14.5" x14ac:dyDescent="0.35">
      <c r="A36" s="164"/>
      <c r="B36" s="399"/>
      <c r="C36" s="399"/>
      <c r="D36" s="164"/>
      <c r="E36" s="164"/>
      <c r="F36" s="164"/>
      <c r="G36" s="164"/>
      <c r="H36" s="164"/>
      <c r="I36" s="164"/>
      <c r="J36" s="164"/>
    </row>
    <row r="37" spans="1:10" s="388" customFormat="1" ht="29" x14ac:dyDescent="0.35">
      <c r="A37" s="413" t="s">
        <v>3</v>
      </c>
      <c r="B37" s="414" t="str">
        <f t="shared" ref="B37:C37" si="3">B22</f>
        <v>For the year ended 
March 31, 2026</v>
      </c>
      <c r="C37" s="414" t="str">
        <f t="shared" si="3"/>
        <v>For the year ended March 31, 2025</v>
      </c>
      <c r="D37" s="171"/>
      <c r="E37" s="171"/>
      <c r="F37" s="171"/>
      <c r="G37" s="171"/>
      <c r="H37" s="171"/>
      <c r="I37" s="171"/>
      <c r="J37" s="171"/>
    </row>
    <row r="38" spans="1:10" ht="14.5" x14ac:dyDescent="0.35">
      <c r="A38" s="574"/>
      <c r="B38" s="590"/>
      <c r="C38" s="590"/>
      <c r="D38" s="164"/>
      <c r="E38" s="164"/>
      <c r="F38" s="164"/>
      <c r="G38" s="164"/>
      <c r="H38" s="164"/>
      <c r="I38" s="164"/>
      <c r="J38" s="164"/>
    </row>
    <row r="39" spans="1:10" ht="14.5" x14ac:dyDescent="0.35">
      <c r="A39" s="575" t="s">
        <v>376</v>
      </c>
      <c r="B39" s="588"/>
      <c r="C39" s="588"/>
      <c r="D39" s="164"/>
      <c r="E39" s="164"/>
      <c r="F39" s="164"/>
      <c r="G39" s="164"/>
      <c r="H39" s="164"/>
      <c r="I39" s="164"/>
      <c r="J39" s="164"/>
    </row>
    <row r="40" spans="1:10" ht="14.5" x14ac:dyDescent="0.35">
      <c r="A40" s="575" t="s">
        <v>377</v>
      </c>
      <c r="B40" s="588"/>
      <c r="C40" s="588"/>
      <c r="D40" s="164"/>
      <c r="E40" s="164"/>
      <c r="F40" s="164"/>
      <c r="G40" s="164"/>
      <c r="H40" s="164"/>
      <c r="I40" s="164"/>
      <c r="J40" s="164"/>
    </row>
    <row r="41" spans="1:10" ht="14.5" x14ac:dyDescent="0.35">
      <c r="A41" s="575" t="s">
        <v>233</v>
      </c>
      <c r="B41" s="588"/>
      <c r="C41" s="588"/>
      <c r="D41" s="164"/>
      <c r="E41" s="164"/>
      <c r="F41" s="164"/>
      <c r="G41" s="164"/>
      <c r="H41" s="164"/>
      <c r="I41" s="164"/>
      <c r="J41" s="164"/>
    </row>
    <row r="42" spans="1:10" ht="14.5" x14ac:dyDescent="0.35">
      <c r="A42" s="575" t="s">
        <v>234</v>
      </c>
      <c r="B42" s="588"/>
      <c r="C42" s="588"/>
      <c r="D42" s="164"/>
      <c r="E42" s="164"/>
      <c r="F42" s="164"/>
      <c r="G42" s="164"/>
      <c r="H42" s="164"/>
      <c r="I42" s="164"/>
      <c r="J42" s="164"/>
    </row>
    <row r="43" spans="1:10" ht="14.5" x14ac:dyDescent="0.35">
      <c r="A43" s="592" t="s">
        <v>376</v>
      </c>
      <c r="B43" s="593">
        <f>SUM(B40:B42)</f>
        <v>0</v>
      </c>
      <c r="C43" s="593">
        <f>SUM(C40:C42)</f>
        <v>0</v>
      </c>
      <c r="D43" s="285"/>
      <c r="E43" s="285"/>
      <c r="F43" s="285"/>
      <c r="G43" s="285"/>
      <c r="H43" s="285"/>
      <c r="I43" s="285"/>
      <c r="J43" s="285"/>
    </row>
    <row r="44" spans="1:10" ht="14.5" x14ac:dyDescent="0.35">
      <c r="A44" s="575"/>
      <c r="B44" s="588"/>
      <c r="C44" s="588"/>
      <c r="D44" s="164"/>
      <c r="E44" s="164"/>
      <c r="F44" s="164"/>
      <c r="G44" s="164"/>
      <c r="H44" s="164"/>
      <c r="I44" s="164"/>
      <c r="J44" s="164"/>
    </row>
    <row r="45" spans="1:10" ht="14.5" x14ac:dyDescent="0.35">
      <c r="A45" s="575" t="s">
        <v>378</v>
      </c>
      <c r="B45" s="588"/>
      <c r="C45" s="588"/>
      <c r="D45" s="399"/>
      <c r="E45" s="164"/>
      <c r="F45" s="164"/>
      <c r="G45" s="164"/>
      <c r="H45" s="164"/>
      <c r="I45" s="164"/>
      <c r="J45" s="164"/>
    </row>
    <row r="46" spans="1:10" ht="14.5" x14ac:dyDescent="0.35">
      <c r="A46" s="575" t="s">
        <v>377</v>
      </c>
      <c r="B46" s="588"/>
      <c r="C46" s="588"/>
      <c r="D46" s="453"/>
      <c r="E46" s="594"/>
      <c r="F46" s="164"/>
      <c r="G46" s="164"/>
      <c r="H46" s="164"/>
      <c r="I46" s="164"/>
      <c r="J46" s="164"/>
    </row>
    <row r="47" spans="1:10" ht="14.5" x14ac:dyDescent="0.35">
      <c r="A47" s="575" t="s">
        <v>233</v>
      </c>
      <c r="B47" s="588"/>
      <c r="C47" s="588"/>
      <c r="D47" s="453"/>
      <c r="E47" s="594"/>
      <c r="F47" s="164"/>
      <c r="G47" s="164"/>
      <c r="H47" s="164"/>
      <c r="I47" s="164"/>
      <c r="J47" s="164"/>
    </row>
    <row r="48" spans="1:10" ht="14.5" x14ac:dyDescent="0.35">
      <c r="A48" s="575" t="s">
        <v>234</v>
      </c>
      <c r="B48" s="588"/>
      <c r="C48" s="588"/>
      <c r="D48" s="164"/>
      <c r="E48" s="594"/>
      <c r="F48" s="164"/>
      <c r="G48" s="164"/>
      <c r="H48" s="164"/>
      <c r="I48" s="164"/>
      <c r="J48" s="164"/>
    </row>
    <row r="49" spans="1:10" ht="14.5" x14ac:dyDescent="0.35">
      <c r="A49" s="592" t="s">
        <v>379</v>
      </c>
      <c r="B49" s="593">
        <f>SUM(B46:B48)</f>
        <v>0</v>
      </c>
      <c r="C49" s="593">
        <f>SUM(C46:C48)</f>
        <v>0</v>
      </c>
      <c r="D49" s="164"/>
      <c r="E49" s="164"/>
      <c r="F49" s="164"/>
      <c r="G49" s="164"/>
      <c r="H49" s="164"/>
      <c r="I49" s="164"/>
      <c r="J49" s="164"/>
    </row>
    <row r="50" spans="1:10" ht="14.5" x14ac:dyDescent="0.35">
      <c r="A50" s="575"/>
      <c r="B50" s="588"/>
      <c r="C50" s="588"/>
      <c r="D50" s="453"/>
      <c r="E50" s="164"/>
      <c r="F50" s="164"/>
      <c r="G50" s="164"/>
      <c r="H50" s="164"/>
      <c r="I50" s="164"/>
      <c r="J50" s="164"/>
    </row>
    <row r="51" spans="1:10" ht="14.5" x14ac:dyDescent="0.35">
      <c r="A51" s="525" t="str">
        <f>A33</f>
        <v>Total</v>
      </c>
      <c r="B51" s="448">
        <f>B43-B49</f>
        <v>0</v>
      </c>
      <c r="C51" s="448">
        <f t="shared" ref="C51" si="4">C43-C49</f>
        <v>0</v>
      </c>
      <c r="D51" s="164"/>
      <c r="E51" s="164"/>
      <c r="F51" s="164"/>
      <c r="G51" s="164"/>
      <c r="H51" s="164"/>
      <c r="I51" s="164"/>
      <c r="J51" s="164"/>
    </row>
    <row r="52" spans="1:10" ht="14.5" x14ac:dyDescent="0.35">
      <c r="A52" s="164"/>
      <c r="B52" s="164"/>
      <c r="C52" s="164"/>
      <c r="D52" s="164"/>
      <c r="E52" s="164"/>
      <c r="F52" s="164"/>
      <c r="G52" s="164"/>
      <c r="H52" s="164"/>
      <c r="I52" s="164"/>
      <c r="J52" s="164"/>
    </row>
    <row r="53" spans="1:10" ht="14.5" x14ac:dyDescent="0.35">
      <c r="A53" s="164"/>
      <c r="B53" s="164"/>
      <c r="C53" s="164"/>
      <c r="D53" s="164"/>
      <c r="E53" s="164"/>
      <c r="F53" s="164"/>
      <c r="G53" s="164"/>
      <c r="H53" s="164"/>
      <c r="I53" s="164"/>
      <c r="J53" s="164"/>
    </row>
    <row r="54" spans="1:10" ht="14.5" x14ac:dyDescent="0.35">
      <c r="A54" s="164"/>
      <c r="B54" s="164"/>
      <c r="C54" s="164"/>
      <c r="D54" s="164"/>
      <c r="E54" s="164"/>
      <c r="F54" s="164"/>
      <c r="G54" s="164"/>
      <c r="H54" s="164"/>
      <c r="I54" s="164"/>
      <c r="J54" s="164"/>
    </row>
    <row r="55" spans="1:10" ht="14.5" x14ac:dyDescent="0.35">
      <c r="A55" s="164"/>
      <c r="B55" s="164"/>
      <c r="C55" s="164"/>
      <c r="D55" s="164"/>
      <c r="E55" s="164"/>
      <c r="F55" s="164"/>
      <c r="G55" s="164"/>
      <c r="H55" s="164"/>
      <c r="I55" s="164"/>
      <c r="J55" s="164"/>
    </row>
    <row r="56" spans="1:10" ht="14.5" x14ac:dyDescent="0.35">
      <c r="A56" s="164"/>
      <c r="B56" s="164"/>
      <c r="C56" s="164"/>
      <c r="D56" s="164"/>
      <c r="E56" s="164"/>
      <c r="F56" s="164"/>
      <c r="G56" s="164"/>
      <c r="H56" s="164"/>
      <c r="I56" s="164"/>
      <c r="J56" s="164"/>
    </row>
    <row r="57" spans="1:10" ht="14.5" x14ac:dyDescent="0.35">
      <c r="A57" s="164"/>
      <c r="B57" s="164"/>
      <c r="C57" s="164"/>
      <c r="D57" s="164"/>
      <c r="E57" s="164"/>
      <c r="F57" s="164"/>
      <c r="G57" s="164"/>
      <c r="H57" s="164"/>
      <c r="I57" s="164"/>
      <c r="J57" s="164"/>
    </row>
    <row r="58" spans="1:10" ht="14.5" x14ac:dyDescent="0.35">
      <c r="A58" s="164"/>
      <c r="B58" s="164"/>
      <c r="C58" s="164"/>
      <c r="D58" s="164"/>
      <c r="E58" s="164"/>
      <c r="F58" s="164"/>
      <c r="G58" s="164"/>
      <c r="H58" s="164"/>
      <c r="I58" s="164"/>
      <c r="J58" s="164"/>
    </row>
    <row r="59" spans="1:10" ht="14.5" x14ac:dyDescent="0.35">
      <c r="A59" s="164"/>
      <c r="B59" s="164"/>
      <c r="C59" s="164"/>
      <c r="D59" s="164"/>
      <c r="E59" s="164"/>
      <c r="F59" s="164"/>
      <c r="G59" s="164"/>
      <c r="H59" s="164"/>
      <c r="I59" s="164"/>
      <c r="J59" s="164"/>
    </row>
    <row r="60" spans="1:10" ht="14.5" x14ac:dyDescent="0.35">
      <c r="A60" s="164"/>
      <c r="B60" s="164"/>
      <c r="C60" s="164"/>
      <c r="D60" s="164"/>
      <c r="E60" s="164"/>
      <c r="F60" s="164"/>
      <c r="G60" s="164"/>
      <c r="H60" s="164"/>
      <c r="I60" s="164"/>
      <c r="J60" s="164"/>
    </row>
    <row r="61" spans="1:10" ht="14.5" x14ac:dyDescent="0.35">
      <c r="A61" s="164"/>
      <c r="B61" s="164"/>
      <c r="C61" s="164"/>
      <c r="D61" s="164"/>
      <c r="E61" s="164"/>
      <c r="F61" s="164"/>
      <c r="G61" s="164"/>
      <c r="H61" s="164"/>
      <c r="I61" s="164"/>
      <c r="J61" s="164"/>
    </row>
    <row r="62" spans="1:10" ht="14.5" x14ac:dyDescent="0.35">
      <c r="A62" s="164"/>
      <c r="B62" s="164"/>
      <c r="C62" s="164"/>
      <c r="D62" s="164"/>
      <c r="E62" s="164"/>
      <c r="F62" s="164"/>
      <c r="G62" s="164"/>
      <c r="H62" s="164"/>
      <c r="I62" s="164"/>
      <c r="J62" s="164"/>
    </row>
    <row r="63" spans="1:10" ht="14.5" x14ac:dyDescent="0.35">
      <c r="A63" s="164"/>
      <c r="B63" s="164"/>
      <c r="C63" s="164"/>
      <c r="D63" s="164"/>
      <c r="E63" s="164"/>
      <c r="F63" s="164"/>
      <c r="G63" s="164"/>
      <c r="H63" s="164"/>
      <c r="I63" s="164"/>
      <c r="J63" s="164"/>
    </row>
    <row r="64" spans="1:10" ht="14.5" x14ac:dyDescent="0.35">
      <c r="A64" s="164"/>
      <c r="B64" s="164"/>
      <c r="C64" s="164"/>
      <c r="D64" s="164"/>
      <c r="E64" s="164"/>
      <c r="F64" s="164"/>
      <c r="G64" s="164"/>
      <c r="H64" s="164"/>
      <c r="I64" s="164"/>
      <c r="J64" s="164"/>
    </row>
    <row r="65" spans="1:10" ht="14.5" x14ac:dyDescent="0.35">
      <c r="A65" s="164"/>
      <c r="B65" s="164"/>
      <c r="C65" s="164"/>
      <c r="D65" s="164"/>
      <c r="E65" s="164"/>
      <c r="F65" s="164"/>
      <c r="G65" s="164"/>
      <c r="H65" s="164"/>
      <c r="I65" s="164"/>
      <c r="J65" s="164"/>
    </row>
    <row r="66" spans="1:10" ht="14.5" x14ac:dyDescent="0.35">
      <c r="A66" s="164"/>
      <c r="B66" s="164"/>
      <c r="C66" s="164"/>
      <c r="D66" s="164"/>
      <c r="E66" s="164"/>
      <c r="F66" s="164"/>
      <c r="G66" s="164"/>
      <c r="H66" s="164"/>
      <c r="I66" s="164"/>
      <c r="J66" s="164"/>
    </row>
    <row r="67" spans="1:10" ht="14.5" x14ac:dyDescent="0.35">
      <c r="A67" s="164"/>
      <c r="B67" s="164"/>
      <c r="C67" s="164"/>
      <c r="D67" s="164"/>
      <c r="E67" s="164"/>
      <c r="F67" s="164"/>
      <c r="G67" s="164"/>
      <c r="H67" s="164"/>
      <c r="I67" s="164"/>
      <c r="J67" s="164"/>
    </row>
    <row r="68" spans="1:10" ht="14.5" x14ac:dyDescent="0.35">
      <c r="A68" s="164"/>
      <c r="B68" s="164"/>
      <c r="C68" s="164"/>
      <c r="D68" s="164"/>
      <c r="E68" s="164"/>
      <c r="F68" s="164"/>
      <c r="G68" s="164"/>
      <c r="H68" s="164"/>
      <c r="I68" s="164"/>
      <c r="J68" s="164"/>
    </row>
    <row r="69" spans="1:10" ht="14.5" x14ac:dyDescent="0.35">
      <c r="A69" s="164"/>
      <c r="B69" s="164"/>
      <c r="C69" s="164"/>
      <c r="D69" s="164"/>
      <c r="E69" s="164"/>
      <c r="F69" s="164"/>
      <c r="G69" s="164"/>
      <c r="H69" s="164"/>
      <c r="I69" s="164"/>
      <c r="J69" s="164"/>
    </row>
    <row r="70" spans="1:10" ht="14.5" x14ac:dyDescent="0.35">
      <c r="A70" s="164"/>
      <c r="B70" s="164"/>
      <c r="C70" s="164"/>
      <c r="D70" s="164"/>
      <c r="E70" s="164"/>
      <c r="F70" s="164"/>
      <c r="G70" s="164"/>
      <c r="H70" s="164"/>
      <c r="I70" s="164"/>
      <c r="J70" s="164"/>
    </row>
    <row r="71" spans="1:10" ht="14.5" x14ac:dyDescent="0.35">
      <c r="A71" s="164"/>
      <c r="B71" s="164"/>
      <c r="C71" s="164"/>
      <c r="D71" s="164"/>
      <c r="E71" s="164"/>
      <c r="F71" s="164"/>
      <c r="G71" s="164"/>
      <c r="H71" s="164"/>
      <c r="I71" s="164"/>
      <c r="J71" s="164"/>
    </row>
    <row r="72" spans="1:10" ht="14.5" x14ac:dyDescent="0.35">
      <c r="A72" s="164"/>
      <c r="B72" s="164"/>
      <c r="C72" s="164"/>
      <c r="D72" s="164"/>
      <c r="E72" s="164"/>
      <c r="F72" s="164"/>
      <c r="G72" s="164"/>
      <c r="H72" s="164"/>
      <c r="I72" s="164"/>
      <c r="J72" s="164"/>
    </row>
    <row r="73" spans="1:10" ht="14.5" x14ac:dyDescent="0.35">
      <c r="A73" s="164"/>
      <c r="B73" s="164"/>
      <c r="C73" s="164"/>
      <c r="D73" s="164"/>
      <c r="E73" s="164"/>
      <c r="F73" s="164"/>
      <c r="G73" s="164"/>
      <c r="H73" s="164"/>
      <c r="I73" s="164"/>
      <c r="J73" s="164"/>
    </row>
    <row r="74" spans="1:10" ht="14.5" x14ac:dyDescent="0.35">
      <c r="A74" s="164"/>
      <c r="B74" s="164"/>
      <c r="C74" s="164"/>
      <c r="D74" s="164"/>
      <c r="E74" s="164"/>
      <c r="F74" s="164"/>
      <c r="G74" s="164"/>
      <c r="H74" s="164"/>
      <c r="I74" s="164"/>
      <c r="J74" s="164"/>
    </row>
    <row r="75" spans="1:10" ht="14.5" x14ac:dyDescent="0.35">
      <c r="A75" s="164"/>
      <c r="B75" s="164"/>
      <c r="C75" s="164"/>
      <c r="D75" s="164"/>
      <c r="E75" s="164"/>
      <c r="F75" s="164"/>
      <c r="G75" s="164"/>
      <c r="H75" s="164"/>
      <c r="I75" s="164"/>
      <c r="J75" s="164"/>
    </row>
    <row r="76" spans="1:10" ht="14.5" x14ac:dyDescent="0.35">
      <c r="A76" s="164"/>
      <c r="B76" s="164"/>
      <c r="C76" s="164"/>
      <c r="D76" s="164"/>
      <c r="E76" s="164"/>
      <c r="F76" s="164"/>
      <c r="G76" s="164"/>
      <c r="H76" s="164"/>
      <c r="I76" s="164"/>
      <c r="J76" s="164"/>
    </row>
    <row r="77" spans="1:10" ht="14.5" x14ac:dyDescent="0.35">
      <c r="A77" s="164"/>
      <c r="B77" s="164"/>
      <c r="C77" s="164"/>
      <c r="D77" s="164"/>
      <c r="E77" s="164"/>
      <c r="F77" s="164"/>
      <c r="G77" s="164"/>
      <c r="H77" s="164"/>
      <c r="I77" s="164"/>
      <c r="J77" s="164"/>
    </row>
    <row r="78" spans="1:10" ht="14.5" x14ac:dyDescent="0.35">
      <c r="A78" s="164"/>
      <c r="B78" s="164"/>
      <c r="C78" s="164"/>
      <c r="D78" s="164"/>
      <c r="E78" s="164"/>
      <c r="F78" s="164"/>
      <c r="G78" s="164"/>
      <c r="H78" s="164"/>
      <c r="I78" s="164"/>
      <c r="J78" s="164"/>
    </row>
    <row r="79" spans="1:10" ht="14.5" x14ac:dyDescent="0.35">
      <c r="A79" s="164"/>
      <c r="B79" s="164"/>
      <c r="C79" s="164"/>
      <c r="D79" s="164"/>
      <c r="E79" s="164"/>
      <c r="F79" s="164"/>
      <c r="G79" s="164"/>
      <c r="H79" s="164"/>
      <c r="I79" s="164"/>
      <c r="J79" s="164"/>
    </row>
    <row r="80" spans="1:10" ht="14.5" x14ac:dyDescent="0.35">
      <c r="A80" s="164"/>
      <c r="B80" s="164"/>
      <c r="C80" s="164"/>
      <c r="D80" s="164"/>
      <c r="E80" s="164"/>
      <c r="F80" s="164"/>
      <c r="G80" s="164"/>
      <c r="H80" s="164"/>
      <c r="I80" s="164"/>
      <c r="J80" s="164"/>
    </row>
    <row r="81" spans="1:10" ht="14.5" x14ac:dyDescent="0.35">
      <c r="A81" s="164"/>
      <c r="B81" s="164"/>
      <c r="C81" s="164"/>
      <c r="D81" s="164"/>
      <c r="E81" s="164"/>
      <c r="F81" s="164"/>
      <c r="G81" s="164"/>
      <c r="H81" s="164"/>
      <c r="I81" s="164"/>
      <c r="J81" s="164"/>
    </row>
    <row r="82" spans="1:10" ht="14.5" x14ac:dyDescent="0.35">
      <c r="A82" s="164"/>
      <c r="B82" s="164"/>
      <c r="C82" s="164"/>
      <c r="D82" s="164"/>
      <c r="E82" s="164"/>
      <c r="F82" s="164"/>
      <c r="G82" s="164"/>
      <c r="H82" s="164"/>
      <c r="I82" s="164"/>
      <c r="J82" s="164"/>
    </row>
    <row r="83" spans="1:10" ht="14.5" x14ac:dyDescent="0.35">
      <c r="A83" s="164"/>
      <c r="B83" s="164"/>
      <c r="C83" s="164"/>
      <c r="D83" s="164"/>
      <c r="E83" s="164"/>
      <c r="F83" s="164"/>
      <c r="G83" s="164"/>
      <c r="H83" s="164"/>
      <c r="I83" s="164"/>
      <c r="J83" s="164"/>
    </row>
    <row r="84" spans="1:10" ht="14.5" x14ac:dyDescent="0.35">
      <c r="A84" s="164"/>
      <c r="B84" s="164"/>
      <c r="C84" s="164"/>
      <c r="D84" s="164"/>
      <c r="E84" s="164"/>
      <c r="F84" s="164"/>
      <c r="G84" s="164"/>
      <c r="H84" s="164"/>
      <c r="I84" s="164"/>
      <c r="J84" s="164"/>
    </row>
    <row r="85" spans="1:10" ht="14.5" x14ac:dyDescent="0.35">
      <c r="A85" s="164"/>
      <c r="B85" s="164"/>
      <c r="C85" s="164"/>
      <c r="D85" s="164"/>
      <c r="E85" s="164"/>
      <c r="F85" s="164"/>
      <c r="G85" s="164"/>
      <c r="H85" s="164"/>
      <c r="I85" s="164"/>
      <c r="J85" s="164"/>
    </row>
    <row r="86" spans="1:10" ht="14.5" x14ac:dyDescent="0.35">
      <c r="A86" s="164"/>
      <c r="B86" s="164"/>
      <c r="C86" s="164"/>
      <c r="D86" s="164"/>
      <c r="E86" s="164"/>
      <c r="F86" s="164"/>
      <c r="G86" s="164"/>
      <c r="H86" s="164"/>
      <c r="I86" s="164"/>
      <c r="J86" s="164"/>
    </row>
    <row r="87" spans="1:10" ht="14.5" x14ac:dyDescent="0.35">
      <c r="A87" s="164"/>
      <c r="B87" s="164"/>
      <c r="C87" s="164"/>
      <c r="D87" s="164"/>
      <c r="E87" s="164"/>
      <c r="F87" s="164"/>
      <c r="G87" s="164"/>
      <c r="H87" s="164"/>
      <c r="I87" s="164"/>
      <c r="J87" s="164"/>
    </row>
    <row r="88" spans="1:10" ht="14.5" x14ac:dyDescent="0.35">
      <c r="A88" s="164"/>
      <c r="B88" s="164"/>
      <c r="C88" s="164"/>
      <c r="D88" s="164"/>
      <c r="E88" s="164"/>
      <c r="F88" s="164"/>
      <c r="G88" s="164"/>
      <c r="H88" s="164"/>
      <c r="I88" s="164"/>
      <c r="J88" s="164"/>
    </row>
    <row r="89" spans="1:10" ht="14.5" x14ac:dyDescent="0.35">
      <c r="A89" s="164"/>
      <c r="B89" s="164"/>
      <c r="C89" s="164"/>
      <c r="D89" s="164"/>
      <c r="E89" s="164"/>
      <c r="F89" s="164"/>
      <c r="G89" s="164"/>
      <c r="H89" s="164"/>
      <c r="I89" s="164"/>
      <c r="J89" s="164"/>
    </row>
    <row r="90" spans="1:10" ht="14.5" x14ac:dyDescent="0.35">
      <c r="A90" s="164"/>
      <c r="B90" s="164"/>
      <c r="C90" s="164"/>
      <c r="D90" s="164"/>
      <c r="E90" s="164"/>
      <c r="F90" s="164"/>
      <c r="G90" s="164"/>
      <c r="H90" s="164"/>
      <c r="I90" s="164"/>
      <c r="J90" s="164"/>
    </row>
    <row r="91" spans="1:10" ht="14.5" x14ac:dyDescent="0.35">
      <c r="A91" s="164"/>
      <c r="B91" s="164"/>
      <c r="C91" s="164"/>
      <c r="D91" s="164"/>
      <c r="E91" s="164"/>
      <c r="F91" s="164"/>
      <c r="G91" s="164"/>
      <c r="H91" s="164"/>
      <c r="I91" s="164"/>
      <c r="J91" s="164"/>
    </row>
    <row r="92" spans="1:10" ht="14.5" x14ac:dyDescent="0.35">
      <c r="A92" s="164"/>
      <c r="B92" s="164"/>
      <c r="C92" s="164"/>
      <c r="D92" s="164"/>
      <c r="E92" s="164"/>
      <c r="F92" s="164"/>
      <c r="G92" s="164"/>
      <c r="H92" s="164"/>
      <c r="I92" s="164"/>
      <c r="J92" s="164"/>
    </row>
    <row r="93" spans="1:10" ht="14.5" x14ac:dyDescent="0.35">
      <c r="A93" s="164"/>
      <c r="B93" s="164"/>
      <c r="C93" s="164"/>
      <c r="D93" s="164"/>
      <c r="E93" s="164"/>
      <c r="F93" s="164"/>
      <c r="G93" s="164"/>
      <c r="H93" s="164"/>
      <c r="I93" s="164"/>
      <c r="J93" s="164"/>
    </row>
    <row r="94" spans="1:10" ht="14.5" x14ac:dyDescent="0.35">
      <c r="A94" s="164"/>
      <c r="B94" s="164"/>
      <c r="C94" s="164"/>
      <c r="D94" s="164"/>
      <c r="E94" s="164"/>
      <c r="F94" s="164"/>
      <c r="G94" s="164"/>
      <c r="H94" s="164"/>
      <c r="I94" s="164"/>
      <c r="J94" s="164"/>
    </row>
    <row r="95" spans="1:10" ht="14.5" x14ac:dyDescent="0.35">
      <c r="A95" s="164"/>
      <c r="B95" s="164"/>
      <c r="C95" s="164"/>
      <c r="D95" s="164"/>
      <c r="E95" s="164"/>
      <c r="F95" s="164"/>
      <c r="G95" s="164"/>
      <c r="H95" s="164"/>
      <c r="I95" s="164"/>
      <c r="J95" s="164"/>
    </row>
    <row r="96" spans="1:10" ht="14.5" x14ac:dyDescent="0.35">
      <c r="A96" s="164"/>
      <c r="B96" s="164"/>
      <c r="C96" s="164"/>
      <c r="D96" s="164"/>
      <c r="E96" s="164"/>
      <c r="F96" s="164"/>
      <c r="G96" s="164"/>
      <c r="H96" s="164"/>
      <c r="I96" s="164"/>
      <c r="J96" s="164"/>
    </row>
    <row r="97" spans="1:10" ht="14.5" x14ac:dyDescent="0.35">
      <c r="A97" s="164"/>
      <c r="B97" s="164"/>
      <c r="C97" s="164"/>
      <c r="D97" s="164"/>
      <c r="E97" s="164"/>
      <c r="F97" s="164"/>
      <c r="G97" s="164"/>
      <c r="H97" s="164"/>
      <c r="I97" s="164"/>
      <c r="J97" s="164"/>
    </row>
    <row r="98" spans="1:10" ht="14.5" x14ac:dyDescent="0.35">
      <c r="A98" s="164"/>
      <c r="B98" s="164"/>
      <c r="C98" s="164"/>
      <c r="D98" s="164"/>
      <c r="E98" s="164"/>
      <c r="F98" s="164"/>
      <c r="G98" s="164"/>
      <c r="H98" s="164"/>
      <c r="I98" s="164"/>
      <c r="J98" s="164"/>
    </row>
    <row r="99" spans="1:10" ht="14.5" x14ac:dyDescent="0.35">
      <c r="A99" s="164"/>
      <c r="B99" s="164"/>
      <c r="C99" s="164"/>
      <c r="D99" s="164"/>
      <c r="E99" s="164"/>
      <c r="F99" s="164"/>
      <c r="G99" s="164"/>
      <c r="H99" s="164"/>
      <c r="I99" s="164"/>
      <c r="J99" s="164"/>
    </row>
    <row r="100" spans="1:10" ht="14.5" x14ac:dyDescent="0.35">
      <c r="A100" s="164"/>
      <c r="B100" s="164"/>
      <c r="C100" s="164"/>
      <c r="D100" s="164"/>
      <c r="E100" s="164"/>
      <c r="F100" s="164"/>
      <c r="G100" s="164"/>
      <c r="H100" s="164"/>
      <c r="I100" s="164"/>
      <c r="J100" s="164"/>
    </row>
    <row r="101" spans="1:10" ht="14.5" x14ac:dyDescent="0.35">
      <c r="A101" s="164"/>
      <c r="B101" s="164"/>
      <c r="C101" s="164"/>
      <c r="D101" s="164"/>
      <c r="E101" s="164"/>
      <c r="F101" s="164"/>
      <c r="G101" s="164"/>
      <c r="H101" s="164"/>
      <c r="I101" s="164"/>
      <c r="J101" s="164"/>
    </row>
    <row r="102" spans="1:10" ht="14.5" x14ac:dyDescent="0.35">
      <c r="A102" s="164"/>
      <c r="B102" s="164"/>
      <c r="C102" s="164"/>
      <c r="D102" s="164"/>
      <c r="E102" s="164"/>
      <c r="F102" s="164"/>
      <c r="G102" s="164"/>
      <c r="H102" s="164"/>
      <c r="I102" s="164"/>
      <c r="J102" s="164"/>
    </row>
    <row r="103" spans="1:10" ht="14.5" x14ac:dyDescent="0.35">
      <c r="A103" s="164"/>
      <c r="B103" s="164"/>
      <c r="C103" s="164"/>
      <c r="D103" s="164"/>
      <c r="E103" s="164"/>
      <c r="F103" s="164"/>
      <c r="G103" s="164"/>
      <c r="H103" s="164"/>
      <c r="I103" s="164"/>
      <c r="J103" s="164"/>
    </row>
    <row r="104" spans="1:10" ht="14.5" x14ac:dyDescent="0.35">
      <c r="A104" s="164"/>
      <c r="B104" s="164"/>
      <c r="C104" s="164"/>
      <c r="D104" s="164"/>
      <c r="E104" s="164"/>
      <c r="F104" s="164"/>
      <c r="G104" s="164"/>
      <c r="H104" s="164"/>
      <c r="I104" s="164"/>
      <c r="J104" s="164"/>
    </row>
    <row r="105" spans="1:10" ht="14.5" x14ac:dyDescent="0.35">
      <c r="A105" s="164"/>
      <c r="B105" s="164"/>
      <c r="C105" s="164"/>
      <c r="D105" s="164"/>
      <c r="E105" s="164"/>
      <c r="F105" s="164"/>
      <c r="G105" s="164"/>
      <c r="H105" s="164"/>
      <c r="I105" s="164"/>
      <c r="J105" s="164"/>
    </row>
    <row r="106" spans="1:10" ht="14.5" x14ac:dyDescent="0.35">
      <c r="A106" s="164"/>
      <c r="B106" s="164"/>
      <c r="C106" s="164"/>
      <c r="D106" s="164"/>
      <c r="E106" s="164"/>
      <c r="F106" s="164"/>
      <c r="G106" s="164"/>
      <c r="H106" s="164"/>
      <c r="I106" s="164"/>
      <c r="J106" s="164"/>
    </row>
    <row r="107" spans="1:10" ht="14.5" x14ac:dyDescent="0.35">
      <c r="A107" s="164"/>
      <c r="B107" s="164"/>
      <c r="C107" s="164"/>
      <c r="D107" s="164"/>
      <c r="E107" s="164"/>
      <c r="F107" s="164"/>
      <c r="G107" s="164"/>
      <c r="H107" s="164"/>
      <c r="I107" s="164"/>
      <c r="J107" s="164"/>
    </row>
    <row r="108" spans="1:10" ht="14.5" x14ac:dyDescent="0.35">
      <c r="A108" s="164"/>
      <c r="B108" s="164"/>
      <c r="C108" s="164"/>
      <c r="D108" s="164"/>
      <c r="E108" s="164"/>
      <c r="F108" s="164"/>
      <c r="G108" s="164"/>
      <c r="H108" s="164"/>
      <c r="I108" s="164"/>
      <c r="J108" s="164"/>
    </row>
    <row r="109" spans="1:10" ht="14.5" x14ac:dyDescent="0.35">
      <c r="A109" s="164"/>
      <c r="B109" s="164"/>
      <c r="C109" s="164"/>
      <c r="D109" s="164"/>
      <c r="E109" s="164"/>
      <c r="F109" s="164"/>
      <c r="G109" s="164"/>
      <c r="H109" s="164"/>
      <c r="I109" s="164"/>
      <c r="J109" s="164"/>
    </row>
    <row r="110" spans="1:10" ht="14.5" x14ac:dyDescent="0.35">
      <c r="A110" s="164"/>
      <c r="B110" s="164"/>
      <c r="C110" s="164"/>
      <c r="D110" s="164"/>
      <c r="E110" s="164"/>
      <c r="F110" s="164"/>
      <c r="G110" s="164"/>
      <c r="H110" s="164"/>
      <c r="I110" s="164"/>
      <c r="J110" s="164"/>
    </row>
    <row r="111" spans="1:10" ht="14.5" x14ac:dyDescent="0.35">
      <c r="A111" s="164"/>
      <c r="B111" s="164"/>
      <c r="C111" s="164"/>
      <c r="D111" s="164"/>
      <c r="E111" s="164"/>
      <c r="F111" s="164"/>
      <c r="G111" s="164"/>
      <c r="H111" s="164"/>
      <c r="I111" s="164"/>
      <c r="J111" s="164"/>
    </row>
    <row r="112" spans="1:10" ht="14.5" x14ac:dyDescent="0.35">
      <c r="A112" s="164"/>
      <c r="B112" s="164"/>
      <c r="C112" s="164"/>
      <c r="D112" s="164"/>
      <c r="E112" s="164"/>
      <c r="F112" s="164"/>
      <c r="G112" s="164"/>
      <c r="H112" s="164"/>
      <c r="I112" s="164"/>
      <c r="J112" s="164"/>
    </row>
    <row r="113" spans="1:10" ht="14.5" x14ac:dyDescent="0.35">
      <c r="A113" s="164"/>
      <c r="B113" s="164"/>
      <c r="C113" s="164"/>
      <c r="D113" s="164"/>
      <c r="E113" s="164"/>
      <c r="F113" s="164"/>
      <c r="G113" s="164"/>
      <c r="H113" s="164"/>
      <c r="I113" s="164"/>
      <c r="J113" s="164"/>
    </row>
    <row r="114" spans="1:10" ht="14.5" x14ac:dyDescent="0.35">
      <c r="A114" s="164"/>
      <c r="B114" s="164"/>
      <c r="C114" s="164"/>
      <c r="D114" s="164"/>
      <c r="E114" s="164"/>
      <c r="F114" s="164"/>
      <c r="G114" s="164"/>
      <c r="H114" s="164"/>
      <c r="I114" s="164"/>
      <c r="J114" s="164"/>
    </row>
    <row r="115" spans="1:10" ht="14.5" x14ac:dyDescent="0.35">
      <c r="A115" s="164"/>
      <c r="B115" s="164"/>
      <c r="C115" s="164"/>
      <c r="D115" s="164"/>
      <c r="E115" s="164"/>
      <c r="F115" s="164"/>
      <c r="G115" s="164"/>
      <c r="H115" s="164"/>
      <c r="I115" s="164"/>
      <c r="J115" s="164"/>
    </row>
    <row r="116" spans="1:10" ht="14.5" x14ac:dyDescent="0.35">
      <c r="A116" s="164"/>
      <c r="B116" s="164"/>
      <c r="C116" s="164"/>
      <c r="D116" s="164"/>
      <c r="E116" s="164"/>
      <c r="F116" s="164"/>
      <c r="G116" s="164"/>
      <c r="H116" s="164"/>
      <c r="I116" s="164"/>
      <c r="J116" s="164"/>
    </row>
    <row r="117" spans="1:10" ht="14.5" x14ac:dyDescent="0.35">
      <c r="A117" s="164"/>
      <c r="B117" s="164"/>
      <c r="C117" s="164"/>
      <c r="D117" s="164"/>
      <c r="E117" s="164"/>
      <c r="F117" s="164"/>
      <c r="G117" s="164"/>
      <c r="H117" s="164"/>
      <c r="I117" s="164"/>
      <c r="J117" s="164"/>
    </row>
    <row r="118" spans="1:10" ht="14.5" x14ac:dyDescent="0.35">
      <c r="A118" s="164"/>
      <c r="B118" s="164"/>
      <c r="C118" s="164"/>
      <c r="D118" s="164"/>
      <c r="E118" s="164"/>
      <c r="F118" s="164"/>
      <c r="G118" s="164"/>
      <c r="H118" s="164"/>
      <c r="I118" s="164"/>
      <c r="J118" s="164"/>
    </row>
    <row r="119" spans="1:10" ht="14.5" x14ac:dyDescent="0.35">
      <c r="A119" s="164"/>
      <c r="B119" s="164"/>
      <c r="C119" s="164"/>
      <c r="D119" s="164"/>
      <c r="E119" s="164"/>
      <c r="F119" s="164"/>
      <c r="G119" s="164"/>
      <c r="H119" s="164"/>
      <c r="I119" s="164"/>
      <c r="J119" s="164"/>
    </row>
    <row r="120" spans="1:10" ht="14.5" x14ac:dyDescent="0.35">
      <c r="A120" s="164"/>
      <c r="B120" s="164"/>
      <c r="C120" s="164"/>
      <c r="D120" s="164"/>
      <c r="E120" s="164"/>
      <c r="F120" s="164"/>
      <c r="G120" s="164"/>
      <c r="H120" s="164"/>
      <c r="I120" s="164"/>
      <c r="J120" s="164"/>
    </row>
    <row r="121" spans="1:10" ht="14.5" x14ac:dyDescent="0.35">
      <c r="A121" s="164"/>
      <c r="B121" s="164"/>
      <c r="C121" s="164"/>
      <c r="D121" s="164"/>
      <c r="E121" s="164"/>
      <c r="F121" s="164"/>
      <c r="G121" s="164"/>
      <c r="H121" s="164"/>
      <c r="I121" s="164"/>
      <c r="J121" s="164"/>
    </row>
    <row r="122" spans="1:10" ht="14.5" x14ac:dyDescent="0.35">
      <c r="A122" s="164"/>
      <c r="B122" s="164"/>
      <c r="C122" s="164"/>
      <c r="D122" s="164"/>
      <c r="E122" s="164"/>
      <c r="F122" s="164"/>
      <c r="G122" s="164"/>
      <c r="H122" s="164"/>
      <c r="I122" s="164"/>
      <c r="J122" s="164"/>
    </row>
    <row r="123" spans="1:10" ht="14.5" x14ac:dyDescent="0.35">
      <c r="A123" s="164"/>
      <c r="B123" s="164"/>
      <c r="C123" s="164"/>
      <c r="D123" s="164"/>
      <c r="E123" s="164"/>
      <c r="F123" s="164"/>
      <c r="G123" s="164"/>
      <c r="H123" s="164"/>
      <c r="I123" s="164"/>
      <c r="J123" s="164"/>
    </row>
    <row r="124" spans="1:10" ht="14.5" x14ac:dyDescent="0.35">
      <c r="A124" s="164"/>
      <c r="B124" s="164"/>
      <c r="C124" s="164"/>
      <c r="D124" s="164"/>
      <c r="E124" s="164"/>
      <c r="F124" s="164"/>
      <c r="G124" s="164"/>
      <c r="H124" s="164"/>
      <c r="I124" s="164"/>
      <c r="J124" s="164"/>
    </row>
    <row r="125" spans="1:10" ht="14.5" x14ac:dyDescent="0.35">
      <c r="A125" s="164"/>
      <c r="B125" s="164"/>
      <c r="C125" s="164"/>
      <c r="D125" s="164"/>
      <c r="E125" s="164"/>
      <c r="F125" s="164"/>
      <c r="G125" s="164"/>
      <c r="H125" s="164"/>
      <c r="I125" s="164"/>
      <c r="J125" s="164"/>
    </row>
    <row r="126" spans="1:10" ht="14.5" x14ac:dyDescent="0.35">
      <c r="A126" s="164"/>
      <c r="B126" s="164"/>
      <c r="C126" s="164"/>
      <c r="D126" s="164"/>
      <c r="E126" s="164"/>
      <c r="F126" s="164"/>
      <c r="G126" s="164"/>
      <c r="H126" s="164"/>
      <c r="I126" s="164"/>
      <c r="J126" s="164"/>
    </row>
    <row r="127" spans="1:10" ht="14.5" x14ac:dyDescent="0.35">
      <c r="A127" s="164"/>
      <c r="B127" s="164"/>
      <c r="C127" s="164"/>
      <c r="D127" s="164"/>
      <c r="E127" s="164"/>
      <c r="F127" s="164"/>
      <c r="G127" s="164"/>
      <c r="H127" s="164"/>
      <c r="I127" s="164"/>
      <c r="J127" s="164"/>
    </row>
    <row r="128" spans="1:10" ht="14.5" x14ac:dyDescent="0.35">
      <c r="A128" s="164"/>
      <c r="B128" s="164"/>
      <c r="C128" s="164"/>
      <c r="D128" s="164"/>
      <c r="E128" s="164"/>
      <c r="F128" s="164"/>
      <c r="G128" s="164"/>
      <c r="H128" s="164"/>
      <c r="I128" s="164"/>
      <c r="J128" s="164"/>
    </row>
    <row r="129" spans="1:10" ht="14.5" x14ac:dyDescent="0.35">
      <c r="A129" s="164"/>
      <c r="B129" s="164"/>
      <c r="C129" s="164"/>
      <c r="D129" s="164"/>
      <c r="E129" s="164"/>
      <c r="F129" s="164"/>
      <c r="G129" s="164"/>
      <c r="H129" s="164"/>
      <c r="I129" s="164"/>
      <c r="J129" s="164"/>
    </row>
    <row r="130" spans="1:10" ht="14.5" x14ac:dyDescent="0.35">
      <c r="A130" s="164"/>
      <c r="B130" s="164"/>
      <c r="C130" s="164"/>
      <c r="D130" s="164"/>
      <c r="E130" s="164"/>
      <c r="F130" s="164"/>
      <c r="G130" s="164"/>
      <c r="H130" s="164"/>
      <c r="I130" s="164"/>
      <c r="J130" s="164"/>
    </row>
    <row r="131" spans="1:10" ht="14.5" x14ac:dyDescent="0.35">
      <c r="A131" s="164"/>
      <c r="B131" s="164"/>
      <c r="C131" s="164"/>
      <c r="D131" s="164"/>
      <c r="E131" s="164"/>
      <c r="F131" s="164"/>
      <c r="G131" s="164"/>
      <c r="H131" s="164"/>
      <c r="I131" s="164"/>
      <c r="J131" s="164"/>
    </row>
    <row r="132" spans="1:10" ht="14.5" x14ac:dyDescent="0.35">
      <c r="A132" s="164"/>
      <c r="B132" s="164"/>
      <c r="C132" s="164"/>
      <c r="D132" s="164"/>
      <c r="E132" s="164"/>
      <c r="F132" s="164"/>
      <c r="G132" s="164"/>
      <c r="H132" s="164"/>
      <c r="I132" s="164"/>
      <c r="J132" s="164"/>
    </row>
    <row r="133" spans="1:10" ht="14.5" x14ac:dyDescent="0.35">
      <c r="A133" s="164"/>
      <c r="B133" s="164"/>
      <c r="C133" s="164"/>
      <c r="D133" s="164"/>
      <c r="E133" s="164"/>
      <c r="F133" s="164"/>
      <c r="G133" s="164"/>
      <c r="H133" s="164"/>
      <c r="I133" s="164"/>
      <c r="J133" s="164"/>
    </row>
    <row r="134" spans="1:10" ht="14.5" x14ac:dyDescent="0.35">
      <c r="A134" s="164"/>
      <c r="B134" s="164"/>
      <c r="C134" s="164"/>
      <c r="D134" s="164"/>
      <c r="E134" s="164"/>
      <c r="F134" s="164"/>
      <c r="G134" s="164"/>
      <c r="H134" s="164"/>
      <c r="I134" s="164"/>
      <c r="J134" s="164"/>
    </row>
    <row r="135" spans="1:10" ht="14.5" x14ac:dyDescent="0.35">
      <c r="A135" s="164"/>
      <c r="B135" s="164"/>
      <c r="C135" s="164"/>
      <c r="D135" s="164"/>
      <c r="E135" s="164"/>
      <c r="F135" s="164"/>
      <c r="G135" s="164"/>
      <c r="H135" s="164"/>
      <c r="I135" s="164"/>
      <c r="J135" s="164"/>
    </row>
    <row r="136" spans="1:10" ht="14.5" x14ac:dyDescent="0.35">
      <c r="A136" s="164"/>
      <c r="B136" s="164"/>
      <c r="C136" s="164"/>
      <c r="D136" s="164"/>
      <c r="E136" s="164"/>
      <c r="F136" s="164"/>
      <c r="G136" s="164"/>
      <c r="H136" s="164"/>
      <c r="I136" s="164"/>
      <c r="J136" s="164"/>
    </row>
    <row r="137" spans="1:10" ht="14.5" x14ac:dyDescent="0.35">
      <c r="A137" s="164"/>
      <c r="B137" s="164"/>
      <c r="C137" s="164"/>
      <c r="D137" s="164"/>
      <c r="E137" s="164"/>
      <c r="F137" s="164"/>
      <c r="G137" s="164"/>
      <c r="H137" s="164"/>
      <c r="I137" s="164"/>
      <c r="J137" s="164"/>
    </row>
    <row r="138" spans="1:10" ht="14.5" x14ac:dyDescent="0.35">
      <c r="A138" s="164"/>
      <c r="B138" s="164"/>
      <c r="C138" s="164"/>
      <c r="D138" s="164"/>
      <c r="E138" s="164"/>
      <c r="F138" s="164"/>
      <c r="G138" s="164"/>
      <c r="H138" s="164"/>
      <c r="I138" s="164"/>
      <c r="J138" s="164"/>
    </row>
    <row r="139" spans="1:10" ht="14.5" x14ac:dyDescent="0.35">
      <c r="A139" s="164"/>
      <c r="B139" s="164"/>
      <c r="C139" s="164"/>
      <c r="D139" s="164"/>
      <c r="E139" s="164"/>
      <c r="F139" s="164"/>
      <c r="G139" s="164"/>
      <c r="H139" s="164"/>
      <c r="I139" s="164"/>
      <c r="J139" s="164"/>
    </row>
    <row r="140" spans="1:10" ht="14.5" x14ac:dyDescent="0.35">
      <c r="A140" s="164"/>
      <c r="B140" s="164"/>
      <c r="C140" s="164"/>
      <c r="D140" s="164"/>
      <c r="E140" s="164"/>
      <c r="F140" s="164"/>
      <c r="G140" s="164"/>
      <c r="H140" s="164"/>
      <c r="I140" s="164"/>
      <c r="J140" s="164"/>
    </row>
    <row r="141" spans="1:10" ht="14.5" x14ac:dyDescent="0.35">
      <c r="A141" s="164"/>
      <c r="B141" s="164"/>
      <c r="C141" s="164"/>
      <c r="D141" s="164"/>
      <c r="E141" s="164"/>
      <c r="F141" s="164"/>
      <c r="G141" s="164"/>
      <c r="H141" s="164"/>
      <c r="I141" s="164"/>
      <c r="J141" s="164"/>
    </row>
    <row r="142" spans="1:10" ht="14.5" x14ac:dyDescent="0.35">
      <c r="A142" s="164"/>
      <c r="B142" s="164"/>
      <c r="C142" s="164"/>
      <c r="D142" s="164"/>
      <c r="E142" s="164"/>
      <c r="F142" s="164"/>
      <c r="G142" s="164"/>
      <c r="H142" s="164"/>
      <c r="I142" s="164"/>
      <c r="J142" s="164"/>
    </row>
    <row r="143" spans="1:10" ht="14.5" x14ac:dyDescent="0.35">
      <c r="A143" s="164"/>
      <c r="B143" s="164"/>
      <c r="C143" s="164"/>
      <c r="D143" s="164"/>
      <c r="E143" s="164"/>
      <c r="F143" s="164"/>
      <c r="G143" s="164"/>
      <c r="H143" s="164"/>
      <c r="I143" s="164"/>
      <c r="J143" s="164"/>
    </row>
    <row r="144" spans="1:10" ht="14.5" x14ac:dyDescent="0.35">
      <c r="A144" s="164"/>
      <c r="B144" s="164"/>
      <c r="C144" s="164"/>
      <c r="D144" s="164"/>
      <c r="E144" s="164"/>
      <c r="F144" s="164"/>
      <c r="G144" s="164"/>
      <c r="H144" s="164"/>
      <c r="I144" s="164"/>
      <c r="J144" s="164"/>
    </row>
    <row r="145" spans="1:10" ht="14.5" x14ac:dyDescent="0.35">
      <c r="A145" s="164"/>
      <c r="B145" s="164"/>
      <c r="C145" s="164"/>
      <c r="D145" s="164"/>
      <c r="E145" s="164"/>
      <c r="F145" s="164"/>
      <c r="G145" s="164"/>
      <c r="H145" s="164"/>
      <c r="I145" s="164"/>
      <c r="J145" s="164"/>
    </row>
    <row r="146" spans="1:10" ht="14.5" x14ac:dyDescent="0.35">
      <c r="A146" s="164"/>
      <c r="B146" s="164"/>
      <c r="C146" s="164"/>
      <c r="D146" s="164"/>
      <c r="E146" s="164"/>
      <c r="F146" s="164"/>
      <c r="G146" s="164"/>
      <c r="H146" s="164"/>
      <c r="I146" s="164"/>
      <c r="J146" s="164"/>
    </row>
    <row r="147" spans="1:10" ht="14.5" x14ac:dyDescent="0.35">
      <c r="A147" s="164"/>
      <c r="B147" s="164"/>
      <c r="C147" s="164"/>
      <c r="D147" s="164"/>
      <c r="E147" s="164"/>
      <c r="F147" s="164"/>
      <c r="G147" s="164"/>
      <c r="H147" s="164"/>
      <c r="I147" s="164"/>
      <c r="J147" s="164"/>
    </row>
    <row r="148" spans="1:10" ht="14.5" x14ac:dyDescent="0.35">
      <c r="A148" s="164"/>
      <c r="B148" s="164"/>
      <c r="C148" s="164"/>
      <c r="D148" s="164"/>
      <c r="E148" s="164"/>
      <c r="F148" s="164"/>
      <c r="G148" s="164"/>
      <c r="H148" s="164"/>
      <c r="I148" s="164"/>
      <c r="J148" s="164"/>
    </row>
    <row r="149" spans="1:10" ht="14.5" x14ac:dyDescent="0.35">
      <c r="A149" s="164"/>
      <c r="B149" s="164"/>
      <c r="C149" s="164"/>
      <c r="D149" s="164"/>
      <c r="E149" s="164"/>
      <c r="F149" s="164"/>
      <c r="G149" s="164"/>
      <c r="H149" s="164"/>
      <c r="I149" s="164"/>
      <c r="J149" s="164"/>
    </row>
    <row r="150" spans="1:10" ht="14.5" x14ac:dyDescent="0.35">
      <c r="A150" s="164"/>
      <c r="B150" s="164"/>
      <c r="C150" s="164"/>
      <c r="D150" s="164"/>
      <c r="E150" s="164"/>
      <c r="F150" s="164"/>
      <c r="G150" s="164"/>
      <c r="H150" s="164"/>
      <c r="I150" s="164"/>
      <c r="J150" s="164"/>
    </row>
    <row r="151" spans="1:10" ht="14.5" x14ac:dyDescent="0.35">
      <c r="A151" s="164"/>
      <c r="B151" s="164"/>
      <c r="C151" s="164"/>
      <c r="D151" s="164"/>
      <c r="E151" s="164"/>
      <c r="F151" s="164"/>
      <c r="G151" s="164"/>
      <c r="H151" s="164"/>
      <c r="I151" s="164"/>
      <c r="J151" s="164"/>
    </row>
    <row r="152" spans="1:10" ht="14.5" x14ac:dyDescent="0.35">
      <c r="A152" s="164"/>
      <c r="B152" s="164"/>
      <c r="C152" s="164"/>
      <c r="D152" s="164"/>
      <c r="E152" s="164"/>
      <c r="F152" s="164"/>
      <c r="G152" s="164"/>
      <c r="H152" s="164"/>
      <c r="I152" s="164"/>
      <c r="J152" s="164"/>
    </row>
    <row r="153" spans="1:10" ht="14.5" x14ac:dyDescent="0.35">
      <c r="A153" s="164"/>
      <c r="B153" s="164"/>
      <c r="C153" s="164"/>
      <c r="D153" s="164"/>
      <c r="E153" s="164"/>
      <c r="F153" s="164"/>
      <c r="G153" s="164"/>
      <c r="H153" s="164"/>
      <c r="I153" s="164"/>
      <c r="J153" s="164"/>
    </row>
    <row r="154" spans="1:10" ht="14.5" x14ac:dyDescent="0.35">
      <c r="A154" s="164"/>
      <c r="B154" s="164"/>
      <c r="C154" s="164"/>
      <c r="D154" s="164"/>
      <c r="E154" s="164"/>
      <c r="F154" s="164"/>
      <c r="G154" s="164"/>
      <c r="H154" s="164"/>
      <c r="I154" s="164"/>
      <c r="J154" s="164"/>
    </row>
    <row r="155" spans="1:10" ht="14.5" x14ac:dyDescent="0.35">
      <c r="A155" s="164"/>
      <c r="B155" s="164"/>
      <c r="C155" s="164"/>
      <c r="D155" s="164"/>
      <c r="E155" s="164"/>
      <c r="F155" s="164"/>
      <c r="G155" s="164"/>
      <c r="H155" s="164"/>
      <c r="I155" s="164"/>
      <c r="J155" s="164"/>
    </row>
    <row r="156" spans="1:10" ht="14.5" x14ac:dyDescent="0.35">
      <c r="A156" s="164"/>
      <c r="B156" s="164"/>
      <c r="C156" s="164"/>
      <c r="D156" s="164"/>
      <c r="E156" s="164"/>
      <c r="F156" s="164"/>
      <c r="G156" s="164"/>
      <c r="H156" s="164"/>
      <c r="I156" s="164"/>
      <c r="J156" s="164"/>
    </row>
    <row r="157" spans="1:10" ht="14.5" x14ac:dyDescent="0.35">
      <c r="A157" s="164"/>
      <c r="B157" s="164"/>
      <c r="C157" s="164"/>
      <c r="D157" s="164"/>
      <c r="E157" s="164"/>
      <c r="F157" s="164"/>
      <c r="G157" s="164"/>
      <c r="H157" s="164"/>
      <c r="I157" s="164"/>
      <c r="J157" s="164"/>
    </row>
    <row r="158" spans="1:10" ht="14.5" x14ac:dyDescent="0.35">
      <c r="A158" s="164"/>
      <c r="B158" s="164"/>
      <c r="C158" s="164"/>
      <c r="D158" s="164"/>
      <c r="E158" s="164"/>
      <c r="F158" s="164"/>
      <c r="G158" s="164"/>
      <c r="H158" s="164"/>
      <c r="I158" s="164"/>
      <c r="J158" s="164"/>
    </row>
    <row r="159" spans="1:10" ht="14.5" x14ac:dyDescent="0.35">
      <c r="A159" s="164"/>
      <c r="B159" s="164"/>
      <c r="C159" s="164"/>
      <c r="D159" s="164"/>
      <c r="E159" s="164"/>
      <c r="F159" s="164"/>
      <c r="G159" s="164"/>
      <c r="H159" s="164"/>
      <c r="I159" s="164"/>
      <c r="J159" s="164"/>
    </row>
    <row r="160" spans="1:10" ht="14.5" x14ac:dyDescent="0.35">
      <c r="A160" s="164"/>
      <c r="B160" s="164"/>
      <c r="C160" s="164"/>
      <c r="D160" s="164"/>
      <c r="E160" s="164"/>
      <c r="F160" s="164"/>
      <c r="G160" s="164"/>
      <c r="H160" s="164"/>
      <c r="I160" s="164"/>
      <c r="J160" s="164"/>
    </row>
    <row r="161" spans="1:10" ht="14.5" x14ac:dyDescent="0.35">
      <c r="A161" s="164"/>
      <c r="B161" s="164"/>
      <c r="C161" s="164"/>
      <c r="D161" s="164"/>
      <c r="E161" s="164"/>
      <c r="F161" s="164"/>
      <c r="G161" s="164"/>
      <c r="H161" s="164"/>
      <c r="I161" s="164"/>
      <c r="J161" s="164"/>
    </row>
    <row r="162" spans="1:10" ht="14.5" x14ac:dyDescent="0.35">
      <c r="A162" s="164"/>
      <c r="B162" s="164"/>
      <c r="C162" s="164"/>
      <c r="D162" s="164"/>
      <c r="E162" s="164"/>
      <c r="F162" s="164"/>
      <c r="G162" s="164"/>
      <c r="H162" s="164"/>
      <c r="I162" s="164"/>
      <c r="J162" s="164"/>
    </row>
    <row r="163" spans="1:10" ht="14.5" x14ac:dyDescent="0.35">
      <c r="A163" s="164"/>
      <c r="B163" s="164"/>
      <c r="C163" s="164"/>
      <c r="D163" s="164"/>
      <c r="E163" s="164"/>
      <c r="F163" s="164"/>
      <c r="G163" s="164"/>
      <c r="H163" s="164"/>
      <c r="I163" s="164"/>
      <c r="J163" s="164"/>
    </row>
    <row r="164" spans="1:10" ht="14.5" x14ac:dyDescent="0.35">
      <c r="A164" s="164"/>
      <c r="B164" s="164"/>
      <c r="C164" s="164"/>
      <c r="D164" s="164"/>
      <c r="E164" s="164"/>
      <c r="F164" s="164"/>
      <c r="G164" s="164"/>
      <c r="H164" s="164"/>
      <c r="I164" s="164"/>
      <c r="J164" s="164"/>
    </row>
    <row r="165" spans="1:10" ht="14.5" x14ac:dyDescent="0.35">
      <c r="A165" s="164"/>
      <c r="B165" s="164"/>
      <c r="C165" s="164"/>
      <c r="D165" s="164"/>
      <c r="E165" s="164"/>
      <c r="F165" s="164"/>
      <c r="G165" s="164"/>
      <c r="H165" s="164"/>
      <c r="I165" s="164"/>
      <c r="J165" s="164"/>
    </row>
    <row r="166" spans="1:10" ht="14.5" x14ac:dyDescent="0.35">
      <c r="A166" s="164"/>
      <c r="B166" s="164"/>
      <c r="C166" s="164"/>
      <c r="D166" s="164"/>
      <c r="E166" s="164"/>
      <c r="F166" s="164"/>
      <c r="G166" s="164"/>
      <c r="H166" s="164"/>
      <c r="I166" s="164"/>
      <c r="J166" s="164"/>
    </row>
    <row r="167" spans="1:10" ht="14.5" x14ac:dyDescent="0.35">
      <c r="A167" s="164"/>
      <c r="B167" s="164"/>
      <c r="C167" s="164"/>
      <c r="D167" s="164"/>
      <c r="E167" s="164"/>
      <c r="F167" s="164"/>
      <c r="G167" s="164"/>
      <c r="H167" s="164"/>
      <c r="I167" s="164"/>
      <c r="J167" s="164"/>
    </row>
    <row r="168" spans="1:10" ht="14.5" x14ac:dyDescent="0.35">
      <c r="A168" s="164"/>
      <c r="B168" s="164"/>
      <c r="C168" s="164"/>
      <c r="D168" s="164"/>
      <c r="E168" s="164"/>
      <c r="F168" s="164"/>
      <c r="G168" s="164"/>
      <c r="H168" s="164"/>
      <c r="I168" s="164"/>
      <c r="J168" s="164"/>
    </row>
    <row r="169" spans="1:10" ht="14.5" x14ac:dyDescent="0.35">
      <c r="A169" s="164"/>
      <c r="B169" s="164"/>
      <c r="C169" s="164"/>
      <c r="D169" s="164"/>
      <c r="E169" s="164"/>
      <c r="F169" s="164"/>
      <c r="G169" s="164"/>
      <c r="H169" s="164"/>
      <c r="I169" s="164"/>
      <c r="J169" s="164"/>
    </row>
    <row r="170" spans="1:10" ht="14.5" x14ac:dyDescent="0.35">
      <c r="A170" s="164"/>
      <c r="B170" s="164"/>
      <c r="C170" s="164"/>
      <c r="D170" s="164"/>
      <c r="E170" s="164"/>
      <c r="F170" s="164"/>
      <c r="G170" s="164"/>
      <c r="H170" s="164"/>
      <c r="I170" s="164"/>
      <c r="J170" s="164"/>
    </row>
    <row r="171" spans="1:10" ht="14.5" x14ac:dyDescent="0.35">
      <c r="A171" s="164"/>
      <c r="B171" s="164"/>
      <c r="C171" s="164"/>
      <c r="D171" s="164"/>
      <c r="E171" s="164"/>
      <c r="F171" s="164"/>
      <c r="G171" s="164"/>
      <c r="H171" s="164"/>
      <c r="I171" s="164"/>
      <c r="J171" s="164"/>
    </row>
    <row r="172" spans="1:10" ht="14.5" x14ac:dyDescent="0.35">
      <c r="A172" s="164"/>
      <c r="B172" s="164"/>
      <c r="C172" s="164"/>
      <c r="D172" s="164"/>
      <c r="E172" s="164"/>
      <c r="F172" s="164"/>
      <c r="G172" s="164"/>
      <c r="H172" s="164"/>
      <c r="I172" s="164"/>
      <c r="J172" s="164"/>
    </row>
    <row r="173" spans="1:10" ht="14.5" x14ac:dyDescent="0.35">
      <c r="A173" s="164"/>
      <c r="B173" s="164"/>
      <c r="C173" s="164"/>
      <c r="D173" s="164"/>
      <c r="E173" s="164"/>
      <c r="F173" s="164"/>
      <c r="G173" s="164"/>
      <c r="H173" s="164"/>
      <c r="I173" s="164"/>
      <c r="J173" s="164"/>
    </row>
    <row r="174" spans="1:10" ht="14.5" x14ac:dyDescent="0.35">
      <c r="A174" s="164"/>
      <c r="B174" s="164"/>
      <c r="C174" s="164"/>
      <c r="D174" s="164"/>
      <c r="E174" s="164"/>
      <c r="F174" s="164"/>
      <c r="G174" s="164"/>
      <c r="H174" s="164"/>
      <c r="I174" s="164"/>
      <c r="J174" s="164"/>
    </row>
    <row r="175" spans="1:10" ht="14.5" x14ac:dyDescent="0.35">
      <c r="A175" s="164"/>
      <c r="B175" s="164"/>
      <c r="C175" s="164"/>
      <c r="D175" s="164"/>
      <c r="E175" s="164"/>
      <c r="F175" s="164"/>
      <c r="G175" s="164"/>
      <c r="H175" s="164"/>
      <c r="I175" s="164"/>
      <c r="J175" s="164"/>
    </row>
    <row r="176" spans="1:10" ht="14.5" x14ac:dyDescent="0.35">
      <c r="A176" s="164"/>
      <c r="B176" s="164"/>
      <c r="C176" s="164"/>
      <c r="D176" s="164"/>
      <c r="E176" s="164"/>
      <c r="F176" s="164"/>
      <c r="G176" s="164"/>
      <c r="H176" s="164"/>
      <c r="I176" s="164"/>
      <c r="J176" s="164"/>
    </row>
    <row r="177" spans="1:10" ht="14.5" x14ac:dyDescent="0.35">
      <c r="A177" s="164"/>
      <c r="B177" s="164"/>
      <c r="C177" s="164"/>
      <c r="D177" s="164"/>
      <c r="E177" s="164"/>
      <c r="F177" s="164"/>
      <c r="G177" s="164"/>
      <c r="H177" s="164"/>
      <c r="I177" s="164"/>
      <c r="J177" s="164"/>
    </row>
    <row r="178" spans="1:10" ht="14.5" x14ac:dyDescent="0.35">
      <c r="A178" s="164"/>
      <c r="B178" s="164"/>
      <c r="C178" s="164"/>
      <c r="D178" s="164"/>
      <c r="E178" s="164"/>
      <c r="F178" s="164"/>
      <c r="G178" s="164"/>
      <c r="H178" s="164"/>
      <c r="I178" s="164"/>
      <c r="J178" s="164"/>
    </row>
    <row r="179" spans="1:10" ht="14.5" x14ac:dyDescent="0.35">
      <c r="A179" s="164"/>
      <c r="B179" s="164"/>
      <c r="C179" s="164"/>
      <c r="D179" s="164"/>
      <c r="E179" s="164"/>
      <c r="F179" s="164"/>
      <c r="G179" s="164"/>
      <c r="H179" s="164"/>
      <c r="I179" s="164"/>
      <c r="J179" s="164"/>
    </row>
    <row r="180" spans="1:10" ht="14.5" x14ac:dyDescent="0.35">
      <c r="A180" s="164"/>
      <c r="B180" s="164"/>
      <c r="C180" s="164"/>
      <c r="D180" s="164"/>
      <c r="E180" s="164"/>
      <c r="F180" s="164"/>
      <c r="G180" s="164"/>
      <c r="H180" s="164"/>
      <c r="I180" s="164"/>
      <c r="J180" s="164"/>
    </row>
    <row r="181" spans="1:10" ht="14.5" x14ac:dyDescent="0.35">
      <c r="A181" s="164"/>
      <c r="B181" s="164"/>
      <c r="C181" s="164"/>
      <c r="D181" s="164"/>
      <c r="E181" s="164"/>
      <c r="F181" s="164"/>
      <c r="G181" s="164"/>
      <c r="H181" s="164"/>
      <c r="I181" s="164"/>
      <c r="J181" s="164"/>
    </row>
    <row r="182" spans="1:10" ht="14.5" x14ac:dyDescent="0.35">
      <c r="A182" s="164"/>
      <c r="B182" s="164"/>
      <c r="C182" s="164"/>
      <c r="D182" s="164"/>
      <c r="E182" s="164"/>
      <c r="F182" s="164"/>
      <c r="G182" s="164"/>
      <c r="H182" s="164"/>
      <c r="I182" s="164"/>
      <c r="J182" s="164"/>
    </row>
    <row r="183" spans="1:10" ht="14.5" x14ac:dyDescent="0.35">
      <c r="A183" s="164"/>
      <c r="B183" s="164"/>
      <c r="C183" s="164"/>
      <c r="D183" s="164"/>
      <c r="E183" s="164"/>
      <c r="F183" s="164"/>
      <c r="G183" s="164"/>
      <c r="H183" s="164"/>
      <c r="I183" s="164"/>
      <c r="J183" s="164"/>
    </row>
    <row r="184" spans="1:10" ht="14.5" x14ac:dyDescent="0.35">
      <c r="A184" s="164"/>
      <c r="B184" s="164"/>
      <c r="C184" s="164"/>
      <c r="D184" s="164"/>
      <c r="E184" s="164"/>
      <c r="F184" s="164"/>
      <c r="G184" s="164"/>
      <c r="H184" s="164"/>
      <c r="I184" s="164"/>
      <c r="J184" s="164"/>
    </row>
    <row r="185" spans="1:10" ht="14.5" x14ac:dyDescent="0.35">
      <c r="A185" s="164"/>
      <c r="B185" s="164"/>
      <c r="C185" s="164"/>
      <c r="D185" s="164"/>
      <c r="E185" s="164"/>
      <c r="F185" s="164"/>
      <c r="G185" s="164"/>
      <c r="H185" s="164"/>
      <c r="I185" s="164"/>
      <c r="J185" s="164"/>
    </row>
    <row r="186" spans="1:10" ht="14.5" x14ac:dyDescent="0.35">
      <c r="A186" s="164"/>
      <c r="B186" s="164"/>
      <c r="C186" s="164"/>
      <c r="D186" s="164"/>
      <c r="E186" s="164"/>
      <c r="F186" s="164"/>
      <c r="G186" s="164"/>
      <c r="H186" s="164"/>
      <c r="I186" s="164"/>
      <c r="J186" s="164"/>
    </row>
    <row r="187" spans="1:10" ht="14.5" x14ac:dyDescent="0.35">
      <c r="A187" s="164"/>
      <c r="B187" s="164"/>
      <c r="C187" s="164"/>
      <c r="D187" s="164"/>
      <c r="E187" s="164"/>
      <c r="F187" s="164"/>
      <c r="G187" s="164"/>
      <c r="H187" s="164"/>
      <c r="I187" s="164"/>
      <c r="J187" s="164"/>
    </row>
    <row r="188" spans="1:10" ht="14.5" x14ac:dyDescent="0.35">
      <c r="A188" s="164"/>
      <c r="B188" s="164"/>
      <c r="C188" s="164"/>
      <c r="D188" s="164"/>
      <c r="E188" s="164"/>
      <c r="F188" s="164"/>
      <c r="G188" s="164"/>
      <c r="H188" s="164"/>
      <c r="I188" s="164"/>
      <c r="J188" s="164"/>
    </row>
    <row r="189" spans="1:10" ht="14.5" x14ac:dyDescent="0.35">
      <c r="A189" s="164"/>
      <c r="B189" s="164"/>
      <c r="C189" s="164"/>
      <c r="D189" s="164"/>
      <c r="E189" s="164"/>
      <c r="F189" s="164"/>
      <c r="G189" s="164"/>
      <c r="H189" s="164"/>
      <c r="I189" s="164"/>
      <c r="J189" s="164"/>
    </row>
    <row r="190" spans="1:10" ht="14.5" x14ac:dyDescent="0.35">
      <c r="A190" s="164"/>
      <c r="B190" s="164"/>
      <c r="C190" s="164"/>
      <c r="D190" s="164"/>
      <c r="E190" s="164"/>
      <c r="F190" s="164"/>
      <c r="G190" s="164"/>
      <c r="H190" s="164"/>
      <c r="I190" s="164"/>
      <c r="J190" s="164"/>
    </row>
    <row r="191" spans="1:10" ht="14.5" x14ac:dyDescent="0.35">
      <c r="A191" s="164"/>
      <c r="B191" s="164"/>
      <c r="C191" s="164"/>
      <c r="D191" s="164"/>
      <c r="E191" s="164"/>
      <c r="F191" s="164"/>
      <c r="G191" s="164"/>
      <c r="H191" s="164"/>
      <c r="I191" s="164"/>
      <c r="J191" s="164"/>
    </row>
    <row r="192" spans="1:10" ht="14.5" x14ac:dyDescent="0.35">
      <c r="A192" s="164"/>
      <c r="B192" s="164"/>
      <c r="C192" s="164"/>
      <c r="D192" s="164"/>
      <c r="E192" s="164"/>
      <c r="F192" s="164"/>
      <c r="G192" s="164"/>
      <c r="H192" s="164"/>
      <c r="I192" s="164"/>
      <c r="J192" s="164"/>
    </row>
    <row r="193" spans="1:10" ht="14.5" x14ac:dyDescent="0.35">
      <c r="A193" s="164"/>
      <c r="B193" s="164"/>
      <c r="C193" s="164"/>
      <c r="D193" s="164"/>
      <c r="E193" s="164"/>
      <c r="F193" s="164"/>
      <c r="G193" s="164"/>
      <c r="H193" s="164"/>
      <c r="I193" s="164"/>
      <c r="J193" s="164"/>
    </row>
    <row r="194" spans="1:10" ht="14.5" x14ac:dyDescent="0.35">
      <c r="A194" s="164"/>
      <c r="B194" s="164"/>
      <c r="C194" s="164"/>
      <c r="D194" s="164"/>
      <c r="E194" s="164"/>
      <c r="F194" s="164"/>
      <c r="G194" s="164"/>
      <c r="H194" s="164"/>
      <c r="I194" s="164"/>
      <c r="J194" s="164"/>
    </row>
    <row r="195" spans="1:10" ht="14.5" x14ac:dyDescent="0.35">
      <c r="A195" s="164"/>
      <c r="B195" s="164"/>
      <c r="C195" s="164"/>
      <c r="D195" s="164"/>
      <c r="E195" s="164"/>
      <c r="F195" s="164"/>
      <c r="G195" s="164"/>
      <c r="H195" s="164"/>
      <c r="I195" s="164"/>
      <c r="J195" s="164"/>
    </row>
    <row r="196" spans="1:10" ht="14.5" x14ac:dyDescent="0.35">
      <c r="A196" s="164"/>
      <c r="B196" s="164"/>
      <c r="C196" s="164"/>
      <c r="D196" s="164"/>
      <c r="E196" s="164"/>
      <c r="F196" s="164"/>
      <c r="G196" s="164"/>
      <c r="H196" s="164"/>
      <c r="I196" s="164"/>
      <c r="J196" s="164"/>
    </row>
    <row r="197" spans="1:10" ht="14.5" x14ac:dyDescent="0.35">
      <c r="A197" s="164"/>
      <c r="B197" s="164"/>
      <c r="C197" s="164"/>
      <c r="D197" s="164"/>
      <c r="E197" s="164"/>
      <c r="F197" s="164"/>
      <c r="G197" s="164"/>
      <c r="H197" s="164"/>
      <c r="I197" s="164"/>
      <c r="J197" s="164"/>
    </row>
    <row r="198" spans="1:10" ht="14.5" x14ac:dyDescent="0.35">
      <c r="A198" s="164"/>
      <c r="B198" s="164"/>
      <c r="C198" s="164"/>
      <c r="D198" s="164"/>
      <c r="E198" s="164"/>
      <c r="F198" s="164"/>
      <c r="G198" s="164"/>
      <c r="H198" s="164"/>
      <c r="I198" s="164"/>
      <c r="J198" s="164"/>
    </row>
    <row r="199" spans="1:10" ht="14.5" x14ac:dyDescent="0.35">
      <c r="A199" s="164"/>
      <c r="B199" s="164"/>
      <c r="C199" s="164"/>
      <c r="D199" s="164"/>
      <c r="E199" s="164"/>
      <c r="F199" s="164"/>
      <c r="G199" s="164"/>
      <c r="H199" s="164"/>
      <c r="I199" s="164"/>
      <c r="J199" s="164"/>
    </row>
    <row r="200" spans="1:10" ht="14.5" x14ac:dyDescent="0.35">
      <c r="A200" s="164"/>
      <c r="B200" s="164"/>
      <c r="C200" s="164"/>
      <c r="D200" s="164"/>
      <c r="E200" s="164"/>
      <c r="F200" s="164"/>
      <c r="G200" s="164"/>
      <c r="H200" s="164"/>
      <c r="I200" s="164"/>
      <c r="J200" s="164"/>
    </row>
    <row r="201" spans="1:10" ht="14.5" x14ac:dyDescent="0.35">
      <c r="A201" s="164"/>
      <c r="B201" s="164"/>
      <c r="C201" s="164"/>
      <c r="D201" s="164"/>
      <c r="E201" s="164"/>
      <c r="F201" s="164"/>
      <c r="G201" s="164"/>
      <c r="H201" s="164"/>
      <c r="I201" s="164"/>
      <c r="J201" s="164"/>
    </row>
    <row r="202" spans="1:10" ht="14.5" x14ac:dyDescent="0.35">
      <c r="A202" s="164"/>
      <c r="B202" s="164"/>
      <c r="C202" s="164"/>
      <c r="D202" s="164"/>
      <c r="E202" s="164"/>
      <c r="F202" s="164"/>
      <c r="G202" s="164"/>
      <c r="H202" s="164"/>
      <c r="I202" s="164"/>
      <c r="J202" s="164"/>
    </row>
    <row r="203" spans="1:10" ht="14.5" x14ac:dyDescent="0.35">
      <c r="A203" s="164"/>
      <c r="B203" s="164"/>
      <c r="C203" s="164"/>
      <c r="D203" s="164"/>
      <c r="E203" s="164"/>
      <c r="F203" s="164"/>
      <c r="G203" s="164"/>
      <c r="H203" s="164"/>
      <c r="I203" s="164"/>
      <c r="J203" s="164"/>
    </row>
    <row r="204" spans="1:10" ht="14.5" x14ac:dyDescent="0.35">
      <c r="A204" s="164"/>
      <c r="B204" s="164"/>
      <c r="C204" s="164"/>
      <c r="D204" s="164"/>
      <c r="E204" s="164"/>
      <c r="F204" s="164"/>
      <c r="G204" s="164"/>
      <c r="H204" s="164"/>
      <c r="I204" s="164"/>
      <c r="J204" s="164"/>
    </row>
    <row r="205" spans="1:10" ht="14.5" x14ac:dyDescent="0.35">
      <c r="A205" s="164"/>
      <c r="B205" s="164"/>
      <c r="C205" s="164"/>
      <c r="D205" s="164"/>
      <c r="E205" s="164"/>
      <c r="F205" s="164"/>
      <c r="G205" s="164"/>
      <c r="H205" s="164"/>
      <c r="I205" s="164"/>
      <c r="J205" s="164"/>
    </row>
    <row r="206" spans="1:10" ht="14.5" x14ac:dyDescent="0.35">
      <c r="A206" s="164"/>
      <c r="B206" s="164"/>
      <c r="C206" s="164"/>
      <c r="D206" s="164"/>
      <c r="E206" s="164"/>
      <c r="F206" s="164"/>
      <c r="G206" s="164"/>
      <c r="H206" s="164"/>
      <c r="I206" s="164"/>
      <c r="J206" s="164"/>
    </row>
    <row r="207" spans="1:10" ht="14.5" x14ac:dyDescent="0.35">
      <c r="A207" s="164"/>
      <c r="B207" s="164"/>
      <c r="C207" s="164"/>
      <c r="D207" s="164"/>
      <c r="E207" s="164"/>
      <c r="F207" s="164"/>
      <c r="G207" s="164"/>
      <c r="H207" s="164"/>
      <c r="I207" s="164"/>
      <c r="J207" s="164"/>
    </row>
    <row r="208" spans="1:10" ht="14.5" x14ac:dyDescent="0.35">
      <c r="A208" s="164"/>
      <c r="B208" s="164"/>
      <c r="C208" s="164"/>
      <c r="D208" s="164"/>
      <c r="E208" s="164"/>
      <c r="F208" s="164"/>
      <c r="G208" s="164"/>
      <c r="H208" s="164"/>
      <c r="I208" s="164"/>
      <c r="J208" s="164"/>
    </row>
    <row r="209" spans="1:10" ht="14.5" x14ac:dyDescent="0.35">
      <c r="A209" s="164"/>
      <c r="B209" s="164"/>
      <c r="C209" s="164"/>
      <c r="D209" s="164"/>
      <c r="E209" s="164"/>
      <c r="F209" s="164"/>
      <c r="G209" s="164"/>
      <c r="H209" s="164"/>
      <c r="I209" s="164"/>
      <c r="J209" s="164"/>
    </row>
    <row r="210" spans="1:10" ht="14.5" x14ac:dyDescent="0.35">
      <c r="A210" s="164"/>
      <c r="B210" s="164"/>
      <c r="C210" s="164"/>
      <c r="D210" s="164"/>
      <c r="E210" s="164"/>
      <c r="F210" s="164"/>
      <c r="G210" s="164"/>
      <c r="H210" s="164"/>
      <c r="I210" s="164"/>
      <c r="J210" s="164"/>
    </row>
    <row r="211" spans="1:10" ht="14.5" x14ac:dyDescent="0.35">
      <c r="A211" s="164"/>
      <c r="B211" s="164"/>
      <c r="C211" s="164"/>
      <c r="D211" s="164"/>
      <c r="E211" s="164"/>
      <c r="F211" s="164"/>
      <c r="G211" s="164"/>
      <c r="H211" s="164"/>
      <c r="I211" s="164"/>
      <c r="J211" s="164"/>
    </row>
    <row r="212" spans="1:10" ht="14.5" x14ac:dyDescent="0.35">
      <c r="A212" s="164"/>
      <c r="B212" s="164"/>
      <c r="C212" s="164"/>
      <c r="D212" s="164"/>
      <c r="E212" s="164"/>
      <c r="F212" s="164"/>
      <c r="G212" s="164"/>
      <c r="H212" s="164"/>
      <c r="I212" s="164"/>
      <c r="J212" s="164"/>
    </row>
    <row r="213" spans="1:10" ht="14.5" x14ac:dyDescent="0.35">
      <c r="A213" s="164"/>
      <c r="B213" s="164"/>
      <c r="C213" s="164"/>
      <c r="D213" s="164"/>
      <c r="E213" s="164"/>
      <c r="F213" s="164"/>
      <c r="G213" s="164"/>
      <c r="H213" s="164"/>
      <c r="I213" s="164"/>
      <c r="J213" s="164"/>
    </row>
    <row r="214" spans="1:10" ht="14.5" x14ac:dyDescent="0.35">
      <c r="A214" s="164"/>
      <c r="B214" s="164"/>
      <c r="C214" s="164"/>
      <c r="D214" s="164"/>
      <c r="E214" s="164"/>
      <c r="F214" s="164"/>
      <c r="G214" s="164"/>
      <c r="H214" s="164"/>
      <c r="I214" s="164"/>
      <c r="J214" s="164"/>
    </row>
    <row r="215" spans="1:10" ht="14.5" x14ac:dyDescent="0.35">
      <c r="A215" s="164"/>
      <c r="B215" s="164"/>
      <c r="C215" s="164"/>
      <c r="D215" s="164"/>
      <c r="E215" s="164"/>
      <c r="F215" s="164"/>
      <c r="G215" s="164"/>
      <c r="H215" s="164"/>
      <c r="I215" s="164"/>
      <c r="J215" s="164"/>
    </row>
    <row r="216" spans="1:10" ht="14.5" x14ac:dyDescent="0.35">
      <c r="A216" s="164"/>
      <c r="B216" s="164"/>
      <c r="C216" s="164"/>
      <c r="D216" s="164"/>
      <c r="E216" s="164"/>
      <c r="F216" s="164"/>
      <c r="G216" s="164"/>
      <c r="H216" s="164"/>
      <c r="I216" s="164"/>
      <c r="J216" s="164"/>
    </row>
    <row r="217" spans="1:10" ht="14.5" x14ac:dyDescent="0.35">
      <c r="A217" s="164"/>
      <c r="B217" s="164"/>
      <c r="C217" s="164"/>
      <c r="D217" s="164"/>
      <c r="E217" s="164"/>
      <c r="F217" s="164"/>
      <c r="G217" s="164"/>
      <c r="H217" s="164"/>
      <c r="I217" s="164"/>
      <c r="J217" s="164"/>
    </row>
    <row r="218" spans="1:10" ht="14.5" x14ac:dyDescent="0.35">
      <c r="A218" s="164"/>
      <c r="B218" s="164"/>
      <c r="C218" s="164"/>
      <c r="D218" s="164"/>
      <c r="E218" s="164"/>
      <c r="F218" s="164"/>
      <c r="G218" s="164"/>
      <c r="H218" s="164"/>
      <c r="I218" s="164"/>
      <c r="J218" s="164"/>
    </row>
    <row r="219" spans="1:10" ht="14.5" x14ac:dyDescent="0.35">
      <c r="A219" s="164"/>
      <c r="B219" s="164"/>
      <c r="C219" s="164"/>
      <c r="D219" s="164"/>
      <c r="E219" s="164"/>
      <c r="F219" s="164"/>
      <c r="G219" s="164"/>
      <c r="H219" s="164"/>
      <c r="I219" s="164"/>
      <c r="J219" s="164"/>
    </row>
    <row r="220" spans="1:10" ht="14.5" x14ac:dyDescent="0.35">
      <c r="A220" s="164"/>
      <c r="B220" s="164"/>
      <c r="C220" s="164"/>
      <c r="D220" s="164"/>
      <c r="E220" s="164"/>
      <c r="F220" s="164"/>
      <c r="G220" s="164"/>
      <c r="H220" s="164"/>
      <c r="I220" s="164"/>
      <c r="J220" s="164"/>
    </row>
    <row r="221" spans="1:10" ht="14.5" x14ac:dyDescent="0.35">
      <c r="A221" s="164"/>
      <c r="B221" s="164"/>
      <c r="C221" s="164"/>
      <c r="D221" s="164"/>
      <c r="E221" s="164"/>
      <c r="F221" s="164"/>
      <c r="G221" s="164"/>
      <c r="H221" s="164"/>
      <c r="I221" s="164"/>
      <c r="J221" s="164"/>
    </row>
    <row r="222" spans="1:10" ht="14.5" x14ac:dyDescent="0.35">
      <c r="A222" s="164"/>
      <c r="B222" s="164"/>
      <c r="C222" s="164"/>
      <c r="D222" s="164"/>
      <c r="E222" s="164"/>
      <c r="F222" s="164"/>
      <c r="G222" s="164"/>
      <c r="H222" s="164"/>
      <c r="I222" s="164"/>
      <c r="J222" s="164"/>
    </row>
    <row r="223" spans="1:10" ht="14.5" x14ac:dyDescent="0.35">
      <c r="A223" s="164"/>
      <c r="B223" s="164"/>
      <c r="C223" s="164"/>
      <c r="D223" s="164"/>
      <c r="E223" s="164"/>
      <c r="F223" s="164"/>
      <c r="G223" s="164"/>
      <c r="H223" s="164"/>
      <c r="I223" s="164"/>
      <c r="J223" s="164"/>
    </row>
    <row r="224" spans="1:10" ht="14.5" x14ac:dyDescent="0.35">
      <c r="A224" s="164"/>
      <c r="B224" s="164"/>
      <c r="C224" s="164"/>
      <c r="D224" s="164"/>
      <c r="E224" s="164"/>
      <c r="F224" s="164"/>
      <c r="G224" s="164"/>
      <c r="H224" s="164"/>
      <c r="I224" s="164"/>
      <c r="J224" s="164"/>
    </row>
    <row r="225" spans="1:10" ht="14.5" x14ac:dyDescent="0.35">
      <c r="A225" s="164"/>
      <c r="B225" s="164"/>
      <c r="C225" s="164"/>
      <c r="D225" s="164"/>
      <c r="E225" s="164"/>
      <c r="F225" s="164"/>
      <c r="G225" s="164"/>
      <c r="H225" s="164"/>
      <c r="I225" s="164"/>
      <c r="J225" s="164"/>
    </row>
    <row r="226" spans="1:10" ht="14.5" x14ac:dyDescent="0.35">
      <c r="A226" s="164"/>
      <c r="B226" s="164"/>
      <c r="C226" s="164"/>
      <c r="D226" s="164"/>
      <c r="E226" s="164"/>
      <c r="F226" s="164"/>
      <c r="G226" s="164"/>
      <c r="H226" s="164"/>
      <c r="I226" s="164"/>
      <c r="J226" s="164"/>
    </row>
    <row r="227" spans="1:10" ht="14.5" x14ac:dyDescent="0.35">
      <c r="A227" s="164"/>
      <c r="B227" s="164"/>
      <c r="C227" s="164"/>
      <c r="D227" s="164"/>
      <c r="E227" s="164"/>
      <c r="F227" s="164"/>
      <c r="G227" s="164"/>
      <c r="H227" s="164"/>
      <c r="I227" s="164"/>
      <c r="J227" s="164"/>
    </row>
    <row r="228" spans="1:10" ht="14.5" x14ac:dyDescent="0.35">
      <c r="A228" s="164"/>
      <c r="B228" s="164"/>
      <c r="C228" s="164"/>
      <c r="D228" s="164"/>
      <c r="E228" s="164"/>
      <c r="F228" s="164"/>
      <c r="G228" s="164"/>
      <c r="H228" s="164"/>
      <c r="I228" s="164"/>
      <c r="J228" s="164"/>
    </row>
    <row r="229" spans="1:10" ht="14.5" x14ac:dyDescent="0.35">
      <c r="A229" s="164"/>
      <c r="B229" s="164"/>
      <c r="C229" s="164"/>
      <c r="D229" s="164"/>
      <c r="E229" s="164"/>
      <c r="F229" s="164"/>
      <c r="G229" s="164"/>
      <c r="H229" s="164"/>
      <c r="I229" s="164"/>
      <c r="J229" s="164"/>
    </row>
    <row r="230" spans="1:10" ht="14.5" x14ac:dyDescent="0.35">
      <c r="A230" s="164"/>
      <c r="B230" s="164"/>
      <c r="C230" s="164"/>
      <c r="D230" s="164"/>
      <c r="E230" s="164"/>
      <c r="F230" s="164"/>
      <c r="G230" s="164"/>
      <c r="H230" s="164"/>
      <c r="I230" s="164"/>
      <c r="J230" s="164"/>
    </row>
    <row r="231" spans="1:10" ht="14.5" x14ac:dyDescent="0.35">
      <c r="A231" s="164"/>
      <c r="B231" s="164"/>
      <c r="C231" s="164"/>
      <c r="D231" s="164"/>
      <c r="E231" s="164"/>
      <c r="F231" s="164"/>
      <c r="G231" s="164"/>
      <c r="H231" s="164"/>
      <c r="I231" s="164"/>
      <c r="J231" s="164"/>
    </row>
    <row r="232" spans="1:10" ht="14.5" x14ac:dyDescent="0.35">
      <c r="A232" s="164"/>
      <c r="B232" s="164"/>
      <c r="C232" s="164"/>
      <c r="D232" s="164"/>
      <c r="E232" s="164"/>
      <c r="F232" s="164"/>
      <c r="G232" s="164"/>
      <c r="H232" s="164"/>
      <c r="I232" s="164"/>
      <c r="J232" s="164"/>
    </row>
    <row r="233" spans="1:10" ht="14.5" x14ac:dyDescent="0.35">
      <c r="A233" s="164"/>
      <c r="B233" s="164"/>
      <c r="C233" s="164"/>
      <c r="D233" s="164"/>
      <c r="E233" s="164"/>
      <c r="F233" s="164"/>
      <c r="G233" s="164"/>
      <c r="H233" s="164"/>
      <c r="I233" s="164"/>
      <c r="J233" s="164"/>
    </row>
    <row r="234" spans="1:10" ht="14.5" x14ac:dyDescent="0.35">
      <c r="A234" s="164"/>
      <c r="B234" s="164"/>
      <c r="C234" s="164"/>
      <c r="D234" s="164"/>
      <c r="E234" s="164"/>
      <c r="F234" s="164"/>
      <c r="G234" s="164"/>
      <c r="H234" s="164"/>
      <c r="I234" s="164"/>
      <c r="J234" s="164"/>
    </row>
    <row r="235" spans="1:10" ht="14.5" x14ac:dyDescent="0.35">
      <c r="A235" s="164"/>
      <c r="B235" s="164"/>
      <c r="C235" s="164"/>
      <c r="D235" s="164"/>
      <c r="E235" s="164"/>
      <c r="F235" s="164"/>
      <c r="G235" s="164"/>
      <c r="H235" s="164"/>
      <c r="I235" s="164"/>
      <c r="J235" s="164"/>
    </row>
    <row r="236" spans="1:10" ht="14.5" x14ac:dyDescent="0.35">
      <c r="A236" s="164"/>
      <c r="B236" s="164"/>
      <c r="C236" s="164"/>
      <c r="D236" s="164"/>
      <c r="E236" s="164"/>
      <c r="F236" s="164"/>
      <c r="G236" s="164"/>
      <c r="H236" s="164"/>
      <c r="I236" s="164"/>
      <c r="J236" s="164"/>
    </row>
    <row r="237" spans="1:10" ht="14.5" x14ac:dyDescent="0.35">
      <c r="A237" s="164"/>
      <c r="B237" s="164"/>
      <c r="C237" s="164"/>
      <c r="D237" s="164"/>
      <c r="E237" s="164"/>
      <c r="F237" s="164"/>
      <c r="G237" s="164"/>
      <c r="H237" s="164"/>
      <c r="I237" s="164"/>
      <c r="J237" s="164"/>
    </row>
    <row r="238" spans="1:10" ht="14.5" x14ac:dyDescent="0.35">
      <c r="A238" s="164"/>
      <c r="B238" s="164"/>
      <c r="C238" s="164"/>
      <c r="D238" s="164"/>
      <c r="E238" s="164"/>
      <c r="F238" s="164"/>
      <c r="G238" s="164"/>
      <c r="H238" s="164"/>
      <c r="I238" s="164"/>
      <c r="J238" s="164"/>
    </row>
    <row r="239" spans="1:10" ht="14.5" x14ac:dyDescent="0.35">
      <c r="A239" s="164"/>
      <c r="B239" s="164"/>
      <c r="C239" s="164"/>
      <c r="D239" s="164"/>
      <c r="E239" s="164"/>
      <c r="F239" s="164"/>
      <c r="G239" s="164"/>
      <c r="H239" s="164"/>
      <c r="I239" s="164"/>
      <c r="J239" s="164"/>
    </row>
    <row r="240" spans="1:10" ht="14.5" x14ac:dyDescent="0.35">
      <c r="A240" s="164"/>
      <c r="B240" s="164"/>
      <c r="C240" s="164"/>
      <c r="D240" s="164"/>
      <c r="E240" s="164"/>
      <c r="F240" s="164"/>
      <c r="G240" s="164"/>
      <c r="H240" s="164"/>
      <c r="I240" s="164"/>
      <c r="J240" s="164"/>
    </row>
    <row r="241" spans="1:10" ht="14.5" x14ac:dyDescent="0.35">
      <c r="A241" s="164"/>
      <c r="B241" s="164"/>
      <c r="C241" s="164"/>
      <c r="D241" s="164"/>
      <c r="E241" s="164"/>
      <c r="F241" s="164"/>
      <c r="G241" s="164"/>
      <c r="H241" s="164"/>
      <c r="I241" s="164"/>
      <c r="J241" s="164"/>
    </row>
    <row r="242" spans="1:10" ht="14.5" x14ac:dyDescent="0.35">
      <c r="A242" s="164"/>
      <c r="B242" s="164"/>
      <c r="C242" s="164"/>
      <c r="D242" s="164"/>
      <c r="E242" s="164"/>
      <c r="F242" s="164"/>
      <c r="G242" s="164"/>
      <c r="H242" s="164"/>
      <c r="I242" s="164"/>
      <c r="J242" s="164"/>
    </row>
    <row r="243" spans="1:10" ht="14.5" x14ac:dyDescent="0.35">
      <c r="A243" s="164"/>
      <c r="B243" s="164"/>
      <c r="C243" s="164"/>
      <c r="D243" s="164"/>
      <c r="E243" s="164"/>
      <c r="F243" s="164"/>
      <c r="G243" s="164"/>
      <c r="H243" s="164"/>
      <c r="I243" s="164"/>
      <c r="J243" s="164"/>
    </row>
    <row r="244" spans="1:10" ht="14.5" x14ac:dyDescent="0.35">
      <c r="A244" s="164"/>
      <c r="B244" s="164"/>
      <c r="C244" s="164"/>
      <c r="D244" s="164"/>
      <c r="E244" s="164"/>
      <c r="F244" s="164"/>
      <c r="G244" s="164"/>
      <c r="H244" s="164"/>
      <c r="I244" s="164"/>
      <c r="J244" s="164"/>
    </row>
    <row r="245" spans="1:10" ht="14.5" x14ac:dyDescent="0.35">
      <c r="A245" s="164"/>
      <c r="B245" s="164"/>
      <c r="C245" s="164"/>
      <c r="D245" s="164"/>
      <c r="E245" s="164"/>
      <c r="F245" s="164"/>
      <c r="G245" s="164"/>
      <c r="H245" s="164"/>
      <c r="I245" s="164"/>
      <c r="J245" s="164"/>
    </row>
    <row r="246" spans="1:10" ht="14.5" x14ac:dyDescent="0.35">
      <c r="A246" s="164"/>
      <c r="B246" s="164"/>
      <c r="C246" s="164"/>
      <c r="D246" s="164"/>
      <c r="E246" s="164"/>
      <c r="F246" s="164"/>
      <c r="G246" s="164"/>
      <c r="H246" s="164"/>
      <c r="I246" s="164"/>
      <c r="J246" s="164"/>
    </row>
    <row r="247" spans="1:10" ht="14.5" x14ac:dyDescent="0.35">
      <c r="A247" s="164"/>
      <c r="B247" s="164"/>
      <c r="C247" s="164"/>
      <c r="D247" s="164"/>
      <c r="E247" s="164"/>
      <c r="F247" s="164"/>
      <c r="G247" s="164"/>
      <c r="H247" s="164"/>
      <c r="I247" s="164"/>
      <c r="J247" s="164"/>
    </row>
    <row r="248" spans="1:10" ht="14.5" x14ac:dyDescent="0.35">
      <c r="A248" s="164"/>
      <c r="B248" s="164"/>
      <c r="C248" s="164"/>
      <c r="D248" s="164"/>
      <c r="E248" s="164"/>
      <c r="F248" s="164"/>
      <c r="G248" s="164"/>
      <c r="H248" s="164"/>
      <c r="I248" s="164"/>
      <c r="J248" s="164"/>
    </row>
    <row r="249" spans="1:10" ht="14.5" x14ac:dyDescent="0.35">
      <c r="A249" s="164"/>
      <c r="B249" s="164"/>
      <c r="C249" s="164"/>
      <c r="D249" s="164"/>
      <c r="E249" s="164"/>
      <c r="F249" s="164"/>
      <c r="G249" s="164"/>
      <c r="H249" s="164"/>
      <c r="I249" s="164"/>
      <c r="J249" s="164"/>
    </row>
    <row r="250" spans="1:10" ht="14.5" x14ac:dyDescent="0.35">
      <c r="A250" s="164"/>
      <c r="B250" s="164"/>
      <c r="C250" s="164"/>
      <c r="D250" s="164"/>
      <c r="E250" s="164"/>
      <c r="F250" s="164"/>
      <c r="G250" s="164"/>
      <c r="H250" s="164"/>
      <c r="I250" s="164"/>
      <c r="J250" s="164"/>
    </row>
    <row r="251" spans="1:10" ht="14.5" x14ac:dyDescent="0.35">
      <c r="A251" s="164"/>
      <c r="B251" s="164"/>
      <c r="C251" s="164"/>
      <c r="D251" s="164"/>
      <c r="E251" s="164"/>
      <c r="F251" s="164"/>
      <c r="G251" s="164"/>
      <c r="H251" s="164"/>
      <c r="I251" s="164"/>
      <c r="J251" s="164"/>
    </row>
    <row r="252" spans="1:10" ht="14.5" x14ac:dyDescent="0.35">
      <c r="A252" s="164"/>
      <c r="B252" s="164"/>
      <c r="C252" s="164"/>
      <c r="D252" s="164"/>
      <c r="E252" s="164"/>
      <c r="F252" s="164"/>
      <c r="G252" s="164"/>
      <c r="H252" s="164"/>
      <c r="I252" s="164"/>
      <c r="J252" s="164"/>
    </row>
    <row r="253" spans="1:10" ht="14.5" x14ac:dyDescent="0.35">
      <c r="A253" s="164"/>
      <c r="B253" s="164"/>
      <c r="C253" s="164"/>
      <c r="D253" s="164"/>
      <c r="E253" s="164"/>
      <c r="F253" s="164"/>
      <c r="G253" s="164"/>
      <c r="H253" s="164"/>
      <c r="I253" s="164"/>
      <c r="J253" s="164"/>
    </row>
    <row r="254" spans="1:10" ht="14.5" x14ac:dyDescent="0.35">
      <c r="A254" s="164"/>
      <c r="B254" s="164"/>
      <c r="C254" s="164"/>
      <c r="D254" s="164"/>
      <c r="E254" s="164"/>
      <c r="F254" s="164"/>
      <c r="G254" s="164"/>
      <c r="H254" s="164"/>
      <c r="I254" s="164"/>
      <c r="J254" s="164"/>
    </row>
    <row r="255" spans="1:10" ht="14.5" x14ac:dyDescent="0.35">
      <c r="A255" s="164"/>
      <c r="B255" s="164"/>
      <c r="C255" s="164"/>
      <c r="D255" s="164"/>
      <c r="E255" s="164"/>
      <c r="F255" s="164"/>
      <c r="G255" s="164"/>
      <c r="H255" s="164"/>
      <c r="I255" s="164"/>
      <c r="J255" s="164"/>
    </row>
    <row r="256" spans="1:10" ht="14.5" x14ac:dyDescent="0.35">
      <c r="A256" s="164"/>
      <c r="B256" s="164"/>
      <c r="C256" s="164"/>
      <c r="D256" s="164"/>
      <c r="E256" s="164"/>
      <c r="F256" s="164"/>
      <c r="G256" s="164"/>
      <c r="H256" s="164"/>
      <c r="I256" s="164"/>
      <c r="J256" s="164"/>
    </row>
    <row r="257" spans="1:10" ht="14.5" x14ac:dyDescent="0.35">
      <c r="A257" s="164"/>
      <c r="B257" s="164"/>
      <c r="C257" s="164"/>
      <c r="D257" s="164"/>
      <c r="E257" s="164"/>
      <c r="F257" s="164"/>
      <c r="G257" s="164"/>
      <c r="H257" s="164"/>
      <c r="I257" s="164"/>
      <c r="J257" s="164"/>
    </row>
    <row r="258" spans="1:10" ht="14.5" x14ac:dyDescent="0.35">
      <c r="A258" s="164"/>
      <c r="B258" s="164"/>
      <c r="C258" s="164"/>
      <c r="D258" s="164"/>
      <c r="E258" s="164"/>
      <c r="F258" s="164"/>
      <c r="G258" s="164"/>
      <c r="H258" s="164"/>
      <c r="I258" s="164"/>
      <c r="J258" s="164"/>
    </row>
    <row r="259" spans="1:10" ht="14.5" x14ac:dyDescent="0.35">
      <c r="A259" s="164"/>
      <c r="B259" s="164"/>
      <c r="C259" s="164"/>
      <c r="D259" s="164"/>
      <c r="E259" s="164"/>
      <c r="F259" s="164"/>
      <c r="G259" s="164"/>
      <c r="H259" s="164"/>
      <c r="I259" s="164"/>
      <c r="J259" s="164"/>
    </row>
    <row r="260" spans="1:10" ht="14.5" x14ac:dyDescent="0.35">
      <c r="A260" s="164"/>
      <c r="B260" s="164"/>
      <c r="C260" s="164"/>
      <c r="D260" s="164"/>
      <c r="E260" s="164"/>
      <c r="F260" s="164"/>
      <c r="G260" s="164"/>
      <c r="H260" s="164"/>
      <c r="I260" s="164"/>
      <c r="J260" s="164"/>
    </row>
    <row r="261" spans="1:10" ht="14.5" x14ac:dyDescent="0.35">
      <c r="A261" s="164"/>
      <c r="B261" s="164"/>
      <c r="C261" s="164"/>
      <c r="D261" s="164"/>
      <c r="E261" s="164"/>
      <c r="F261" s="164"/>
      <c r="G261" s="164"/>
      <c r="H261" s="164"/>
      <c r="I261" s="164"/>
      <c r="J261" s="164"/>
    </row>
    <row r="262" spans="1:10" ht="14.5" x14ac:dyDescent="0.35">
      <c r="A262" s="164"/>
      <c r="B262" s="164"/>
      <c r="C262" s="164"/>
      <c r="D262" s="164"/>
      <c r="E262" s="164"/>
      <c r="F262" s="164"/>
      <c r="G262" s="164"/>
      <c r="H262" s="164"/>
      <c r="I262" s="164"/>
      <c r="J262" s="164"/>
    </row>
    <row r="263" spans="1:10" ht="14.5" x14ac:dyDescent="0.35">
      <c r="A263" s="164"/>
      <c r="B263" s="164"/>
      <c r="C263" s="164"/>
      <c r="D263" s="164"/>
      <c r="E263" s="164"/>
      <c r="F263" s="164"/>
      <c r="G263" s="164"/>
      <c r="H263" s="164"/>
      <c r="I263" s="164"/>
      <c r="J263" s="164"/>
    </row>
    <row r="264" spans="1:10" ht="14.5" x14ac:dyDescent="0.35">
      <c r="A264" s="164"/>
      <c r="B264" s="164"/>
      <c r="C264" s="164"/>
      <c r="D264" s="164"/>
      <c r="E264" s="164"/>
      <c r="F264" s="164"/>
      <c r="G264" s="164"/>
      <c r="H264" s="164"/>
      <c r="I264" s="164"/>
      <c r="J264" s="164"/>
    </row>
    <row r="265" spans="1:10" ht="14.5" x14ac:dyDescent="0.35">
      <c r="A265" s="164"/>
      <c r="B265" s="164"/>
      <c r="C265" s="164"/>
      <c r="D265" s="164"/>
      <c r="E265" s="164"/>
      <c r="F265" s="164"/>
      <c r="G265" s="164"/>
      <c r="H265" s="164"/>
      <c r="I265" s="164"/>
      <c r="J265" s="164"/>
    </row>
    <row r="266" spans="1:10" ht="14.5" x14ac:dyDescent="0.35">
      <c r="A266" s="164"/>
      <c r="B266" s="164"/>
      <c r="C266" s="164"/>
      <c r="D266" s="164"/>
      <c r="E266" s="164"/>
      <c r="F266" s="164"/>
      <c r="G266" s="164"/>
      <c r="H266" s="164"/>
      <c r="I266" s="164"/>
      <c r="J266" s="164"/>
    </row>
    <row r="267" spans="1:10" ht="14.5" x14ac:dyDescent="0.35">
      <c r="A267" s="164"/>
      <c r="B267" s="164"/>
      <c r="C267" s="164"/>
      <c r="D267" s="164"/>
      <c r="E267" s="164"/>
      <c r="F267" s="164"/>
      <c r="G267" s="164"/>
      <c r="H267" s="164"/>
      <c r="I267" s="164"/>
      <c r="J267" s="164"/>
    </row>
    <row r="268" spans="1:10" ht="14.5" x14ac:dyDescent="0.35">
      <c r="A268" s="164"/>
      <c r="B268" s="164"/>
      <c r="C268" s="164"/>
      <c r="D268" s="164"/>
      <c r="E268" s="164"/>
      <c r="F268" s="164"/>
      <c r="G268" s="164"/>
      <c r="H268" s="164"/>
      <c r="I268" s="164"/>
      <c r="J268" s="164"/>
    </row>
    <row r="269" spans="1:10" ht="14.5" x14ac:dyDescent="0.35">
      <c r="A269" s="164"/>
      <c r="B269" s="164"/>
      <c r="C269" s="164"/>
      <c r="D269" s="164"/>
      <c r="E269" s="164"/>
      <c r="F269" s="164"/>
      <c r="G269" s="164"/>
      <c r="H269" s="164"/>
      <c r="I269" s="164"/>
      <c r="J269" s="164"/>
    </row>
    <row r="270" spans="1:10" ht="14.5" x14ac:dyDescent="0.35">
      <c r="A270" s="164"/>
      <c r="B270" s="164"/>
      <c r="C270" s="164"/>
      <c r="D270" s="164"/>
      <c r="E270" s="164"/>
      <c r="F270" s="164"/>
      <c r="G270" s="164"/>
      <c r="H270" s="164"/>
      <c r="I270" s="164"/>
      <c r="J270" s="164"/>
    </row>
    <row r="271" spans="1:10" ht="14.5" x14ac:dyDescent="0.35">
      <c r="A271" s="164"/>
      <c r="B271" s="164"/>
      <c r="C271" s="164"/>
      <c r="D271" s="164"/>
      <c r="E271" s="164"/>
      <c r="F271" s="164"/>
      <c r="G271" s="164"/>
      <c r="H271" s="164"/>
      <c r="I271" s="164"/>
      <c r="J271" s="164"/>
    </row>
    <row r="272" spans="1:10" ht="14.5" x14ac:dyDescent="0.35">
      <c r="A272" s="164"/>
      <c r="B272" s="164"/>
      <c r="C272" s="164"/>
      <c r="D272" s="164"/>
      <c r="E272" s="164"/>
      <c r="F272" s="164"/>
      <c r="G272" s="164"/>
      <c r="H272" s="164"/>
      <c r="I272" s="164"/>
      <c r="J272" s="164"/>
    </row>
    <row r="273" spans="1:10" ht="14.5" x14ac:dyDescent="0.35">
      <c r="A273" s="164"/>
      <c r="B273" s="164"/>
      <c r="C273" s="164"/>
      <c r="D273" s="164"/>
      <c r="E273" s="164"/>
      <c r="F273" s="164"/>
      <c r="G273" s="164"/>
      <c r="H273" s="164"/>
      <c r="I273" s="164"/>
      <c r="J273" s="164"/>
    </row>
    <row r="274" spans="1:10" ht="14.5" x14ac:dyDescent="0.35">
      <c r="A274" s="164"/>
      <c r="B274" s="164"/>
      <c r="C274" s="164"/>
      <c r="D274" s="164"/>
      <c r="E274" s="164"/>
      <c r="F274" s="164"/>
      <c r="G274" s="164"/>
      <c r="H274" s="164"/>
      <c r="I274" s="164"/>
      <c r="J274" s="164"/>
    </row>
    <row r="275" spans="1:10" ht="14.5" x14ac:dyDescent="0.35">
      <c r="A275" s="164"/>
      <c r="B275" s="164"/>
      <c r="C275" s="164"/>
      <c r="D275" s="164"/>
      <c r="E275" s="164"/>
      <c r="F275" s="164"/>
      <c r="G275" s="164"/>
      <c r="H275" s="164"/>
      <c r="I275" s="164"/>
      <c r="J275" s="164"/>
    </row>
    <row r="276" spans="1:10" ht="14.5" x14ac:dyDescent="0.35">
      <c r="A276" s="164"/>
      <c r="B276" s="164"/>
      <c r="C276" s="164"/>
      <c r="D276" s="164"/>
      <c r="E276" s="164"/>
      <c r="F276" s="164"/>
      <c r="G276" s="164"/>
      <c r="H276" s="164"/>
      <c r="I276" s="164"/>
      <c r="J276" s="164"/>
    </row>
    <row r="277" spans="1:10" ht="14.5" x14ac:dyDescent="0.35">
      <c r="A277" s="164"/>
      <c r="B277" s="164"/>
      <c r="C277" s="164"/>
      <c r="D277" s="164"/>
      <c r="E277" s="164"/>
      <c r="F277" s="164"/>
      <c r="G277" s="164"/>
      <c r="H277" s="164"/>
      <c r="I277" s="164"/>
      <c r="J277" s="164"/>
    </row>
    <row r="278" spans="1:10" ht="14.5" x14ac:dyDescent="0.35">
      <c r="A278" s="164"/>
      <c r="B278" s="164"/>
      <c r="C278" s="164"/>
      <c r="D278" s="164"/>
      <c r="E278" s="164"/>
      <c r="F278" s="164"/>
      <c r="G278" s="164"/>
      <c r="H278" s="164"/>
      <c r="I278" s="164"/>
      <c r="J278" s="164"/>
    </row>
    <row r="279" spans="1:10" ht="14.5" x14ac:dyDescent="0.35">
      <c r="A279" s="164"/>
      <c r="B279" s="164"/>
      <c r="C279" s="164"/>
      <c r="D279" s="164"/>
      <c r="E279" s="164"/>
      <c r="F279" s="164"/>
      <c r="G279" s="164"/>
      <c r="H279" s="164"/>
      <c r="I279" s="164"/>
      <c r="J279" s="164"/>
    </row>
    <row r="280" spans="1:10" ht="14.5" x14ac:dyDescent="0.35">
      <c r="A280" s="164"/>
      <c r="B280" s="164"/>
      <c r="C280" s="164"/>
      <c r="D280" s="164"/>
      <c r="E280" s="164"/>
      <c r="F280" s="164"/>
      <c r="G280" s="164"/>
      <c r="H280" s="164"/>
      <c r="I280" s="164"/>
      <c r="J280" s="164"/>
    </row>
    <row r="281" spans="1:10" ht="14.5" x14ac:dyDescent="0.35">
      <c r="A281" s="164"/>
      <c r="B281" s="164"/>
      <c r="C281" s="164"/>
      <c r="D281" s="164"/>
      <c r="E281" s="164"/>
      <c r="F281" s="164"/>
      <c r="G281" s="164"/>
      <c r="H281" s="164"/>
      <c r="I281" s="164"/>
      <c r="J281" s="164"/>
    </row>
    <row r="282" spans="1:10" ht="14.5" x14ac:dyDescent="0.35">
      <c r="A282" s="164"/>
      <c r="B282" s="164"/>
      <c r="C282" s="164"/>
      <c r="D282" s="164"/>
      <c r="E282" s="164"/>
      <c r="F282" s="164"/>
      <c r="G282" s="164"/>
      <c r="H282" s="164"/>
      <c r="I282" s="164"/>
      <c r="J282" s="164"/>
    </row>
    <row r="283" spans="1:10" ht="14.5" x14ac:dyDescent="0.35">
      <c r="A283" s="164"/>
      <c r="B283" s="164"/>
      <c r="C283" s="164"/>
      <c r="D283" s="164"/>
      <c r="E283" s="164"/>
      <c r="F283" s="164"/>
      <c r="G283" s="164"/>
      <c r="H283" s="164"/>
      <c r="I283" s="164"/>
      <c r="J283" s="164"/>
    </row>
    <row r="284" spans="1:10" ht="14.5" x14ac:dyDescent="0.35">
      <c r="A284" s="164"/>
      <c r="B284" s="164"/>
      <c r="C284" s="164"/>
      <c r="D284" s="164"/>
      <c r="E284" s="164"/>
      <c r="F284" s="164"/>
      <c r="G284" s="164"/>
      <c r="H284" s="164"/>
      <c r="I284" s="164"/>
      <c r="J284" s="164"/>
    </row>
    <row r="285" spans="1:10" ht="14.5" x14ac:dyDescent="0.35">
      <c r="A285" s="164"/>
      <c r="B285" s="164"/>
      <c r="C285" s="164"/>
      <c r="D285" s="164"/>
      <c r="E285" s="164"/>
      <c r="F285" s="164"/>
      <c r="G285" s="164"/>
      <c r="H285" s="164"/>
      <c r="I285" s="164"/>
      <c r="J285" s="164"/>
    </row>
    <row r="286" spans="1:10" ht="14.5" x14ac:dyDescent="0.35">
      <c r="A286" s="164"/>
      <c r="B286" s="164"/>
      <c r="C286" s="164"/>
      <c r="D286" s="164"/>
      <c r="E286" s="164"/>
      <c r="F286" s="164"/>
      <c r="G286" s="164"/>
      <c r="H286" s="164"/>
      <c r="I286" s="164"/>
      <c r="J286" s="164"/>
    </row>
    <row r="287" spans="1:10" ht="14.5" x14ac:dyDescent="0.35">
      <c r="A287" s="164"/>
      <c r="B287" s="164"/>
      <c r="C287" s="164"/>
      <c r="D287" s="164"/>
      <c r="E287" s="164"/>
      <c r="F287" s="164"/>
      <c r="G287" s="164"/>
      <c r="H287" s="164"/>
      <c r="I287" s="164"/>
      <c r="J287" s="164"/>
    </row>
    <row r="288" spans="1:10" ht="14.5" x14ac:dyDescent="0.35">
      <c r="A288" s="164"/>
      <c r="B288" s="164"/>
      <c r="C288" s="164"/>
      <c r="D288" s="164"/>
      <c r="E288" s="164"/>
      <c r="F288" s="164"/>
      <c r="G288" s="164"/>
      <c r="H288" s="164"/>
      <c r="I288" s="164"/>
      <c r="J288" s="164"/>
    </row>
    <row r="289" spans="1:10" ht="14.5" x14ac:dyDescent="0.35">
      <c r="A289" s="164"/>
      <c r="B289" s="164"/>
      <c r="C289" s="164"/>
      <c r="D289" s="164"/>
      <c r="E289" s="164"/>
      <c r="F289" s="164"/>
      <c r="G289" s="164"/>
      <c r="H289" s="164"/>
      <c r="I289" s="164"/>
      <c r="J289" s="164"/>
    </row>
    <row r="290" spans="1:10" ht="14.5" x14ac:dyDescent="0.35">
      <c r="A290" s="164"/>
      <c r="B290" s="164"/>
      <c r="C290" s="164"/>
      <c r="D290" s="164"/>
      <c r="E290" s="164"/>
      <c r="F290" s="164"/>
      <c r="G290" s="164"/>
      <c r="H290" s="164"/>
      <c r="I290" s="164"/>
      <c r="J290" s="164"/>
    </row>
    <row r="291" spans="1:10" ht="14.5" x14ac:dyDescent="0.35">
      <c r="A291" s="164"/>
      <c r="B291" s="164"/>
      <c r="C291" s="164"/>
      <c r="D291" s="164"/>
      <c r="E291" s="164"/>
      <c r="F291" s="164"/>
      <c r="G291" s="164"/>
      <c r="H291" s="164"/>
      <c r="I291" s="164"/>
      <c r="J291" s="164"/>
    </row>
    <row r="292" spans="1:10" ht="14.5" x14ac:dyDescent="0.35">
      <c r="A292" s="164"/>
      <c r="B292" s="164"/>
      <c r="C292" s="164"/>
      <c r="D292" s="164"/>
      <c r="E292" s="164"/>
      <c r="F292" s="164"/>
      <c r="G292" s="164"/>
      <c r="H292" s="164"/>
      <c r="I292" s="164"/>
      <c r="J292" s="164"/>
    </row>
    <row r="293" spans="1:10" ht="14.5" x14ac:dyDescent="0.35">
      <c r="A293" s="164"/>
      <c r="B293" s="164"/>
      <c r="C293" s="164"/>
      <c r="D293" s="164"/>
      <c r="E293" s="164"/>
      <c r="F293" s="164"/>
      <c r="G293" s="164"/>
      <c r="H293" s="164"/>
      <c r="I293" s="164"/>
      <c r="J293" s="164"/>
    </row>
    <row r="294" spans="1:10" ht="14.5" x14ac:dyDescent="0.35">
      <c r="A294" s="164"/>
      <c r="B294" s="164"/>
      <c r="C294" s="164"/>
      <c r="D294" s="164"/>
      <c r="E294" s="164"/>
      <c r="F294" s="164"/>
      <c r="G294" s="164"/>
      <c r="H294" s="164"/>
      <c r="I294" s="164"/>
      <c r="J294" s="164"/>
    </row>
    <row r="295" spans="1:10" ht="14.5" x14ac:dyDescent="0.35">
      <c r="A295" s="164"/>
      <c r="B295" s="164"/>
      <c r="C295" s="164"/>
      <c r="D295" s="164"/>
      <c r="E295" s="164"/>
      <c r="F295" s="164"/>
      <c r="G295" s="164"/>
      <c r="H295" s="164"/>
      <c r="I295" s="164"/>
      <c r="J295" s="164"/>
    </row>
    <row r="296" spans="1:10" ht="14.5" x14ac:dyDescent="0.35">
      <c r="A296" s="164"/>
      <c r="B296" s="164"/>
      <c r="C296" s="164"/>
      <c r="D296" s="164"/>
      <c r="E296" s="164"/>
      <c r="F296" s="164"/>
      <c r="G296" s="164"/>
      <c r="H296" s="164"/>
      <c r="I296" s="164"/>
      <c r="J296" s="164"/>
    </row>
    <row r="297" spans="1:10" ht="14.5" x14ac:dyDescent="0.35">
      <c r="A297" s="164"/>
      <c r="B297" s="164"/>
      <c r="C297" s="164"/>
      <c r="D297" s="164"/>
      <c r="E297" s="164"/>
      <c r="F297" s="164"/>
      <c r="G297" s="164"/>
      <c r="H297" s="164"/>
      <c r="I297" s="164"/>
      <c r="J297" s="164"/>
    </row>
    <row r="298" spans="1:10" ht="14.5" x14ac:dyDescent="0.35">
      <c r="A298" s="164"/>
      <c r="B298" s="164"/>
      <c r="C298" s="164"/>
      <c r="D298" s="164"/>
      <c r="E298" s="164"/>
      <c r="F298" s="164"/>
      <c r="G298" s="164"/>
      <c r="H298" s="164"/>
      <c r="I298" s="164"/>
      <c r="J298" s="164"/>
    </row>
    <row r="299" spans="1:10" ht="14.5" x14ac:dyDescent="0.35">
      <c r="A299" s="164"/>
      <c r="B299" s="164"/>
      <c r="C299" s="164"/>
      <c r="D299" s="164"/>
      <c r="E299" s="164"/>
      <c r="F299" s="164"/>
      <c r="G299" s="164"/>
      <c r="H299" s="164"/>
      <c r="I299" s="164"/>
      <c r="J299" s="164"/>
    </row>
    <row r="300" spans="1:10" ht="14.5" x14ac:dyDescent="0.35">
      <c r="A300" s="164"/>
      <c r="B300" s="164"/>
      <c r="C300" s="164"/>
      <c r="D300" s="164"/>
      <c r="E300" s="164"/>
      <c r="F300" s="164"/>
      <c r="G300" s="164"/>
      <c r="H300" s="164"/>
      <c r="I300" s="164"/>
      <c r="J300" s="164"/>
    </row>
    <row r="301" spans="1:10" ht="14.5" x14ac:dyDescent="0.35">
      <c r="A301" s="164"/>
      <c r="B301" s="164"/>
      <c r="C301" s="164"/>
      <c r="D301" s="164"/>
      <c r="E301" s="164"/>
      <c r="F301" s="164"/>
      <c r="G301" s="164"/>
      <c r="H301" s="164"/>
      <c r="I301" s="164"/>
      <c r="J301" s="164"/>
    </row>
    <row r="302" spans="1:10" ht="14.5" x14ac:dyDescent="0.35">
      <c r="A302" s="164"/>
      <c r="B302" s="164"/>
      <c r="C302" s="164"/>
      <c r="D302" s="164"/>
      <c r="E302" s="164"/>
      <c r="F302" s="164"/>
      <c r="G302" s="164"/>
      <c r="H302" s="164"/>
      <c r="I302" s="164"/>
      <c r="J302" s="164"/>
    </row>
    <row r="303" spans="1:10" ht="14.5" x14ac:dyDescent="0.35">
      <c r="A303" s="164"/>
      <c r="B303" s="164"/>
      <c r="C303" s="164"/>
      <c r="D303" s="164"/>
      <c r="E303" s="164"/>
      <c r="F303" s="164"/>
      <c r="G303" s="164"/>
      <c r="H303" s="164"/>
      <c r="I303" s="164"/>
      <c r="J303" s="164"/>
    </row>
    <row r="304" spans="1:10" ht="14.5" x14ac:dyDescent="0.35">
      <c r="A304" s="164"/>
      <c r="B304" s="164"/>
      <c r="C304" s="164"/>
      <c r="D304" s="164"/>
      <c r="E304" s="164"/>
      <c r="F304" s="164"/>
      <c r="G304" s="164"/>
      <c r="H304" s="164"/>
      <c r="I304" s="164"/>
      <c r="J304" s="164"/>
    </row>
    <row r="305" spans="1:10" ht="14.5" x14ac:dyDescent="0.35">
      <c r="A305" s="164"/>
      <c r="B305" s="164"/>
      <c r="C305" s="164"/>
      <c r="D305" s="164"/>
      <c r="E305" s="164"/>
      <c r="F305" s="164"/>
      <c r="G305" s="164"/>
      <c r="H305" s="164"/>
      <c r="I305" s="164"/>
      <c r="J305" s="164"/>
    </row>
    <row r="306" spans="1:10" ht="14.5" x14ac:dyDescent="0.35">
      <c r="A306" s="164"/>
      <c r="B306" s="164"/>
      <c r="C306" s="164"/>
      <c r="D306" s="164"/>
      <c r="E306" s="164"/>
      <c r="F306" s="164"/>
      <c r="G306" s="164"/>
      <c r="H306" s="164"/>
      <c r="I306" s="164"/>
      <c r="J306" s="164"/>
    </row>
    <row r="307" spans="1:10" ht="14.5" x14ac:dyDescent="0.35">
      <c r="A307" s="164"/>
      <c r="B307" s="164"/>
      <c r="C307" s="164"/>
      <c r="D307" s="164"/>
      <c r="E307" s="164"/>
      <c r="F307" s="164"/>
      <c r="G307" s="164"/>
      <c r="H307" s="164"/>
      <c r="I307" s="164"/>
      <c r="J307" s="164"/>
    </row>
    <row r="308" spans="1:10" ht="14.5" x14ac:dyDescent="0.35">
      <c r="A308" s="164"/>
      <c r="B308" s="164"/>
      <c r="C308" s="164"/>
      <c r="D308" s="164"/>
      <c r="E308" s="164"/>
      <c r="F308" s="164"/>
      <c r="G308" s="164"/>
      <c r="H308" s="164"/>
      <c r="I308" s="164"/>
      <c r="J308" s="164"/>
    </row>
    <row r="309" spans="1:10" ht="14.5" x14ac:dyDescent="0.35">
      <c r="A309" s="164"/>
      <c r="B309" s="164"/>
      <c r="C309" s="164"/>
      <c r="D309" s="164"/>
      <c r="E309" s="164"/>
      <c r="F309" s="164"/>
      <c r="G309" s="164"/>
      <c r="H309" s="164"/>
      <c r="I309" s="164"/>
      <c r="J309" s="164"/>
    </row>
    <row r="310" spans="1:10" ht="14.5" x14ac:dyDescent="0.35">
      <c r="A310" s="164"/>
      <c r="B310" s="164"/>
      <c r="C310" s="164"/>
      <c r="D310" s="164"/>
      <c r="E310" s="164"/>
      <c r="F310" s="164"/>
      <c r="G310" s="164"/>
      <c r="H310" s="164"/>
      <c r="I310" s="164"/>
      <c r="J310" s="164"/>
    </row>
    <row r="311" spans="1:10" ht="14.5" x14ac:dyDescent="0.35">
      <c r="A311" s="164"/>
      <c r="B311" s="164"/>
      <c r="C311" s="164"/>
      <c r="D311" s="164"/>
      <c r="E311" s="164"/>
      <c r="F311" s="164"/>
      <c r="G311" s="164"/>
      <c r="H311" s="164"/>
      <c r="I311" s="164"/>
      <c r="J311" s="164"/>
    </row>
    <row r="312" spans="1:10" ht="14.5" x14ac:dyDescent="0.35">
      <c r="A312" s="164"/>
      <c r="B312" s="164"/>
      <c r="C312" s="164"/>
      <c r="D312" s="164"/>
      <c r="E312" s="164"/>
      <c r="F312" s="164"/>
      <c r="G312" s="164"/>
      <c r="H312" s="164"/>
      <c r="I312" s="164"/>
      <c r="J312" s="164"/>
    </row>
    <row r="313" spans="1:10" ht="14.5" x14ac:dyDescent="0.35">
      <c r="A313" s="164"/>
      <c r="B313" s="164"/>
      <c r="C313" s="164"/>
      <c r="D313" s="164"/>
      <c r="E313" s="164"/>
      <c r="F313" s="164"/>
      <c r="G313" s="164"/>
      <c r="H313" s="164"/>
      <c r="I313" s="164"/>
      <c r="J313" s="164"/>
    </row>
    <row r="314" spans="1:10" ht="14.5" x14ac:dyDescent="0.35">
      <c r="A314" s="164"/>
      <c r="B314" s="164"/>
      <c r="C314" s="164"/>
      <c r="D314" s="164"/>
      <c r="E314" s="164"/>
      <c r="F314" s="164"/>
      <c r="G314" s="164"/>
      <c r="H314" s="164"/>
      <c r="I314" s="164"/>
      <c r="J314" s="164"/>
    </row>
    <row r="315" spans="1:10" ht="14.5" x14ac:dyDescent="0.35">
      <c r="A315" s="164"/>
      <c r="B315" s="164"/>
      <c r="C315" s="164"/>
      <c r="D315" s="164"/>
      <c r="E315" s="164"/>
      <c r="F315" s="164"/>
      <c r="G315" s="164"/>
      <c r="H315" s="164"/>
      <c r="I315" s="164"/>
      <c r="J315" s="164"/>
    </row>
    <row r="316" spans="1:10" ht="14.5" x14ac:dyDescent="0.35">
      <c r="A316" s="164"/>
      <c r="B316" s="164"/>
      <c r="C316" s="164"/>
      <c r="D316" s="164"/>
      <c r="E316" s="164"/>
      <c r="F316" s="164"/>
      <c r="G316" s="164"/>
      <c r="H316" s="164"/>
      <c r="I316" s="164"/>
      <c r="J316" s="164"/>
    </row>
    <row r="317" spans="1:10" ht="14.5" x14ac:dyDescent="0.35">
      <c r="A317" s="164"/>
      <c r="B317" s="164"/>
      <c r="C317" s="164"/>
      <c r="D317" s="164"/>
      <c r="E317" s="164"/>
      <c r="F317" s="164"/>
      <c r="G317" s="164"/>
      <c r="H317" s="164"/>
      <c r="I317" s="164"/>
      <c r="J317" s="164"/>
    </row>
    <row r="318" spans="1:10" ht="14.5" x14ac:dyDescent="0.35">
      <c r="A318" s="164"/>
      <c r="B318" s="164"/>
      <c r="C318" s="164"/>
      <c r="D318" s="164"/>
      <c r="E318" s="164"/>
      <c r="F318" s="164"/>
      <c r="G318" s="164"/>
      <c r="H318" s="164"/>
      <c r="I318" s="164"/>
      <c r="J318" s="164"/>
    </row>
    <row r="319" spans="1:10" ht="14.5" x14ac:dyDescent="0.35">
      <c r="A319" s="164"/>
      <c r="B319" s="164"/>
      <c r="C319" s="164"/>
      <c r="D319" s="164"/>
      <c r="E319" s="164"/>
      <c r="F319" s="164"/>
      <c r="G319" s="164"/>
      <c r="H319" s="164"/>
      <c r="I319" s="164"/>
      <c r="J319" s="164"/>
    </row>
    <row r="320" spans="1:10" ht="14.5" x14ac:dyDescent="0.35">
      <c r="A320" s="164"/>
      <c r="B320" s="164"/>
      <c r="C320" s="164"/>
      <c r="D320" s="164"/>
      <c r="E320" s="164"/>
      <c r="F320" s="164"/>
      <c r="G320" s="164"/>
      <c r="H320" s="164"/>
      <c r="I320" s="164"/>
      <c r="J320" s="164"/>
    </row>
    <row r="321" spans="1:10" ht="14.5" x14ac:dyDescent="0.35">
      <c r="A321" s="164"/>
      <c r="B321" s="164"/>
      <c r="C321" s="164"/>
      <c r="D321" s="164"/>
      <c r="E321" s="164"/>
      <c r="F321" s="164"/>
      <c r="G321" s="164"/>
      <c r="H321" s="164"/>
      <c r="I321" s="164"/>
      <c r="J321" s="164"/>
    </row>
    <row r="322" spans="1:10" ht="14.5" x14ac:dyDescent="0.35">
      <c r="A322" s="164"/>
      <c r="B322" s="164"/>
      <c r="C322" s="164"/>
      <c r="D322" s="164"/>
      <c r="E322" s="164"/>
      <c r="F322" s="164"/>
      <c r="G322" s="164"/>
      <c r="H322" s="164"/>
      <c r="I322" s="164"/>
      <c r="J322" s="164"/>
    </row>
    <row r="323" spans="1:10" ht="14.5" x14ac:dyDescent="0.35">
      <c r="A323" s="164"/>
      <c r="B323" s="164"/>
      <c r="C323" s="164"/>
      <c r="D323" s="164"/>
      <c r="E323" s="164"/>
      <c r="F323" s="164"/>
      <c r="G323" s="164"/>
      <c r="H323" s="164"/>
      <c r="I323" s="164"/>
      <c r="J323" s="164"/>
    </row>
    <row r="324" spans="1:10" ht="14.5" x14ac:dyDescent="0.35">
      <c r="A324" s="164"/>
      <c r="B324" s="164"/>
      <c r="C324" s="164"/>
      <c r="D324" s="164"/>
      <c r="E324" s="164"/>
      <c r="F324" s="164"/>
      <c r="G324" s="164"/>
      <c r="H324" s="164"/>
      <c r="I324" s="164"/>
      <c r="J324" s="164"/>
    </row>
    <row r="325" spans="1:10" ht="14.5" x14ac:dyDescent="0.35">
      <c r="A325" s="164"/>
      <c r="B325" s="164"/>
      <c r="C325" s="164"/>
      <c r="D325" s="164"/>
      <c r="E325" s="164"/>
      <c r="F325" s="164"/>
      <c r="G325" s="164"/>
      <c r="H325" s="164"/>
      <c r="I325" s="164"/>
      <c r="J325" s="164"/>
    </row>
    <row r="326" spans="1:10" ht="14.5" x14ac:dyDescent="0.35">
      <c r="A326" s="164"/>
      <c r="B326" s="164"/>
      <c r="C326" s="164"/>
      <c r="D326" s="164"/>
      <c r="E326" s="164"/>
      <c r="F326" s="164"/>
      <c r="G326" s="164"/>
      <c r="H326" s="164"/>
      <c r="I326" s="164"/>
      <c r="J326" s="164"/>
    </row>
    <row r="327" spans="1:10" ht="14.5" x14ac:dyDescent="0.35">
      <c r="A327" s="164"/>
      <c r="B327" s="164"/>
      <c r="C327" s="164"/>
      <c r="D327" s="164"/>
      <c r="E327" s="164"/>
      <c r="F327" s="164"/>
      <c r="G327" s="164"/>
      <c r="H327" s="164"/>
      <c r="I327" s="164"/>
      <c r="J327" s="164"/>
    </row>
    <row r="328" spans="1:10" ht="14.5" x14ac:dyDescent="0.35">
      <c r="A328" s="164"/>
      <c r="B328" s="164"/>
      <c r="C328" s="164"/>
      <c r="D328" s="164"/>
      <c r="E328" s="164"/>
      <c r="F328" s="164"/>
      <c r="G328" s="164"/>
      <c r="H328" s="164"/>
      <c r="I328" s="164"/>
      <c r="J328" s="164"/>
    </row>
    <row r="329" spans="1:10" ht="14.5" x14ac:dyDescent="0.35">
      <c r="A329" s="164"/>
      <c r="B329" s="164"/>
      <c r="C329" s="164"/>
      <c r="D329" s="164"/>
      <c r="E329" s="164"/>
      <c r="F329" s="164"/>
      <c r="G329" s="164"/>
      <c r="H329" s="164"/>
      <c r="I329" s="164"/>
      <c r="J329" s="164"/>
    </row>
    <row r="330" spans="1:10" ht="14.5" x14ac:dyDescent="0.35">
      <c r="A330" s="164"/>
      <c r="B330" s="164"/>
      <c r="C330" s="164"/>
      <c r="D330" s="164"/>
      <c r="E330" s="164"/>
      <c r="F330" s="164"/>
      <c r="G330" s="164"/>
      <c r="H330" s="164"/>
      <c r="I330" s="164"/>
      <c r="J330" s="164"/>
    </row>
    <row r="331" spans="1:10" ht="14.5" x14ac:dyDescent="0.35">
      <c r="A331" s="164"/>
      <c r="B331" s="164"/>
      <c r="C331" s="164"/>
      <c r="D331" s="164"/>
      <c r="E331" s="164"/>
      <c r="F331" s="164"/>
      <c r="G331" s="164"/>
      <c r="H331" s="164"/>
      <c r="I331" s="164"/>
      <c r="J331" s="164"/>
    </row>
    <row r="332" spans="1:10" ht="14.5" x14ac:dyDescent="0.35">
      <c r="A332" s="164"/>
      <c r="B332" s="164"/>
      <c r="C332" s="164"/>
      <c r="D332" s="164"/>
      <c r="E332" s="164"/>
      <c r="F332" s="164"/>
      <c r="G332" s="164"/>
      <c r="H332" s="164"/>
      <c r="I332" s="164"/>
      <c r="J332" s="164"/>
    </row>
    <row r="333" spans="1:10" ht="14.5" x14ac:dyDescent="0.35">
      <c r="A333" s="164"/>
      <c r="B333" s="164"/>
      <c r="C333" s="164"/>
      <c r="D333" s="164"/>
      <c r="E333" s="164"/>
      <c r="F333" s="164"/>
      <c r="G333" s="164"/>
      <c r="H333" s="164"/>
      <c r="I333" s="164"/>
      <c r="J333" s="164"/>
    </row>
    <row r="334" spans="1:10" ht="14.5" x14ac:dyDescent="0.35">
      <c r="A334" s="164"/>
      <c r="B334" s="164"/>
      <c r="C334" s="164"/>
      <c r="D334" s="164"/>
      <c r="E334" s="164"/>
      <c r="F334" s="164"/>
      <c r="G334" s="164"/>
      <c r="H334" s="164"/>
      <c r="I334" s="164"/>
      <c r="J334" s="164"/>
    </row>
    <row r="335" spans="1:10" ht="14.5" x14ac:dyDescent="0.35">
      <c r="A335" s="164"/>
      <c r="B335" s="164"/>
      <c r="C335" s="164"/>
      <c r="D335" s="164"/>
      <c r="E335" s="164"/>
      <c r="F335" s="164"/>
      <c r="G335" s="164"/>
      <c r="H335" s="164"/>
      <c r="I335" s="164"/>
      <c r="J335" s="164"/>
    </row>
    <row r="336" spans="1:10" ht="14.5" x14ac:dyDescent="0.35">
      <c r="A336" s="164"/>
      <c r="B336" s="164"/>
      <c r="C336" s="164"/>
      <c r="D336" s="164"/>
      <c r="E336" s="164"/>
      <c r="F336" s="164"/>
      <c r="G336" s="164"/>
      <c r="H336" s="164"/>
      <c r="I336" s="164"/>
      <c r="J336" s="164"/>
    </row>
    <row r="337" spans="1:10" ht="14.5" x14ac:dyDescent="0.35">
      <c r="A337" s="164"/>
      <c r="B337" s="164"/>
      <c r="C337" s="164"/>
      <c r="D337" s="164"/>
      <c r="E337" s="164"/>
      <c r="F337" s="164"/>
      <c r="G337" s="164"/>
      <c r="H337" s="164"/>
      <c r="I337" s="164"/>
      <c r="J337" s="164"/>
    </row>
    <row r="338" spans="1:10" ht="14.5" x14ac:dyDescent="0.35">
      <c r="A338" s="164"/>
      <c r="B338" s="164"/>
      <c r="C338" s="164"/>
      <c r="D338" s="164"/>
      <c r="E338" s="164"/>
      <c r="F338" s="164"/>
      <c r="G338" s="164"/>
      <c r="H338" s="164"/>
      <c r="I338" s="164"/>
      <c r="J338" s="164"/>
    </row>
    <row r="339" spans="1:10" ht="14.5" x14ac:dyDescent="0.35">
      <c r="A339" s="164"/>
      <c r="B339" s="164"/>
      <c r="C339" s="164"/>
      <c r="D339" s="164"/>
      <c r="E339" s="164"/>
      <c r="F339" s="164"/>
      <c r="G339" s="164"/>
      <c r="H339" s="164"/>
      <c r="I339" s="164"/>
      <c r="J339" s="164"/>
    </row>
    <row r="340" spans="1:10" ht="14.5" x14ac:dyDescent="0.35">
      <c r="A340" s="164"/>
      <c r="B340" s="164"/>
      <c r="C340" s="164"/>
      <c r="D340" s="164"/>
      <c r="E340" s="164"/>
      <c r="F340" s="164"/>
      <c r="G340" s="164"/>
      <c r="H340" s="164"/>
      <c r="I340" s="164"/>
      <c r="J340" s="164"/>
    </row>
    <row r="341" spans="1:10" ht="14.5" x14ac:dyDescent="0.35">
      <c r="A341" s="164"/>
      <c r="B341" s="164"/>
      <c r="C341" s="164"/>
      <c r="D341" s="164"/>
      <c r="E341" s="164"/>
      <c r="F341" s="164"/>
      <c r="G341" s="164"/>
      <c r="H341" s="164"/>
      <c r="I341" s="164"/>
      <c r="J341" s="164"/>
    </row>
    <row r="342" spans="1:10" ht="14.5" x14ac:dyDescent="0.35">
      <c r="A342" s="164"/>
      <c r="B342" s="164"/>
      <c r="C342" s="164"/>
      <c r="D342" s="164"/>
      <c r="E342" s="164"/>
      <c r="F342" s="164"/>
      <c r="G342" s="164"/>
      <c r="H342" s="164"/>
      <c r="I342" s="164"/>
      <c r="J342" s="164"/>
    </row>
    <row r="343" spans="1:10" ht="14.5" x14ac:dyDescent="0.35">
      <c r="A343" s="164"/>
      <c r="B343" s="164"/>
      <c r="C343" s="164"/>
      <c r="D343" s="164"/>
      <c r="E343" s="164"/>
      <c r="F343" s="164"/>
      <c r="G343" s="164"/>
      <c r="H343" s="164"/>
      <c r="I343" s="164"/>
      <c r="J343" s="164"/>
    </row>
    <row r="344" spans="1:10" ht="14.5" x14ac:dyDescent="0.35">
      <c r="A344" s="164"/>
      <c r="B344" s="164"/>
      <c r="C344" s="164"/>
      <c r="D344" s="164"/>
      <c r="E344" s="164"/>
      <c r="F344" s="164"/>
      <c r="G344" s="164"/>
      <c r="H344" s="164"/>
      <c r="I344" s="164"/>
      <c r="J344" s="164"/>
    </row>
    <row r="345" spans="1:10" ht="14.5" x14ac:dyDescent="0.35">
      <c r="A345" s="164"/>
      <c r="B345" s="164"/>
      <c r="C345" s="164"/>
      <c r="D345" s="164"/>
      <c r="E345" s="164"/>
      <c r="F345" s="164"/>
      <c r="G345" s="164"/>
      <c r="H345" s="164"/>
      <c r="I345" s="164"/>
      <c r="J345" s="164"/>
    </row>
    <row r="346" spans="1:10" ht="14.5" x14ac:dyDescent="0.35">
      <c r="A346" s="164"/>
      <c r="B346" s="164"/>
      <c r="C346" s="164"/>
      <c r="D346" s="164"/>
      <c r="E346" s="164"/>
      <c r="F346" s="164"/>
      <c r="G346" s="164"/>
      <c r="H346" s="164"/>
      <c r="I346" s="164"/>
      <c r="J346" s="164"/>
    </row>
    <row r="347" spans="1:10" ht="14.5" x14ac:dyDescent="0.35">
      <c r="A347" s="164"/>
      <c r="B347" s="164"/>
      <c r="C347" s="164"/>
      <c r="D347" s="164"/>
      <c r="E347" s="164"/>
      <c r="F347" s="164"/>
      <c r="G347" s="164"/>
      <c r="H347" s="164"/>
      <c r="I347" s="164"/>
      <c r="J347" s="164"/>
    </row>
    <row r="348" spans="1:10" ht="14.5" x14ac:dyDescent="0.35">
      <c r="A348" s="164"/>
      <c r="B348" s="164"/>
      <c r="C348" s="164"/>
      <c r="D348" s="164"/>
      <c r="E348" s="164"/>
      <c r="F348" s="164"/>
      <c r="G348" s="164"/>
      <c r="H348" s="164"/>
      <c r="I348" s="164"/>
      <c r="J348" s="164"/>
    </row>
    <row r="349" spans="1:10" ht="14.5" x14ac:dyDescent="0.35">
      <c r="A349" s="164"/>
      <c r="B349" s="164"/>
      <c r="C349" s="164"/>
      <c r="D349" s="164"/>
      <c r="E349" s="164"/>
      <c r="F349" s="164"/>
      <c r="G349" s="164"/>
      <c r="H349" s="164"/>
      <c r="I349" s="164"/>
      <c r="J349" s="164"/>
    </row>
    <row r="350" spans="1:10" ht="14.5" x14ac:dyDescent="0.35">
      <c r="A350" s="164"/>
      <c r="B350" s="164"/>
      <c r="C350" s="164"/>
      <c r="D350" s="164"/>
      <c r="E350" s="164"/>
      <c r="F350" s="164"/>
      <c r="G350" s="164"/>
      <c r="H350" s="164"/>
      <c r="I350" s="164"/>
      <c r="J350" s="164"/>
    </row>
    <row r="351" spans="1:10" ht="14.5" x14ac:dyDescent="0.35">
      <c r="A351" s="164"/>
      <c r="B351" s="164"/>
      <c r="C351" s="164"/>
      <c r="D351" s="164"/>
      <c r="E351" s="164"/>
      <c r="F351" s="164"/>
      <c r="G351" s="164"/>
      <c r="H351" s="164"/>
      <c r="I351" s="164"/>
      <c r="J351" s="164"/>
    </row>
    <row r="352" spans="1:10" ht="14.5" x14ac:dyDescent="0.35">
      <c r="A352" s="164"/>
      <c r="B352" s="164"/>
      <c r="C352" s="164"/>
      <c r="D352" s="164"/>
      <c r="E352" s="164"/>
      <c r="F352" s="164"/>
      <c r="G352" s="164"/>
      <c r="H352" s="164"/>
      <c r="I352" s="164"/>
      <c r="J352" s="164"/>
    </row>
    <row r="353" spans="1:10" ht="14.5" x14ac:dyDescent="0.35">
      <c r="A353" s="164"/>
      <c r="B353" s="164"/>
      <c r="C353" s="164"/>
      <c r="D353" s="164"/>
      <c r="E353" s="164"/>
      <c r="F353" s="164"/>
      <c r="G353" s="164"/>
      <c r="H353" s="164"/>
      <c r="I353" s="164"/>
      <c r="J353" s="164"/>
    </row>
    <row r="354" spans="1:10" ht="14.5" x14ac:dyDescent="0.35">
      <c r="A354" s="164"/>
      <c r="B354" s="164"/>
      <c r="C354" s="164"/>
      <c r="D354" s="164"/>
      <c r="E354" s="164"/>
      <c r="F354" s="164"/>
      <c r="G354" s="164"/>
      <c r="H354" s="164"/>
      <c r="I354" s="164"/>
      <c r="J354" s="164"/>
    </row>
    <row r="355" spans="1:10" ht="14.5" x14ac:dyDescent="0.35">
      <c r="A355" s="164"/>
      <c r="B355" s="164"/>
      <c r="C355" s="164"/>
      <c r="D355" s="164"/>
      <c r="E355" s="164"/>
      <c r="F355" s="164"/>
      <c r="G355" s="164"/>
      <c r="H355" s="164"/>
      <c r="I355" s="164"/>
      <c r="J355" s="164"/>
    </row>
    <row r="356" spans="1:10" ht="14.5" x14ac:dyDescent="0.35">
      <c r="A356" s="164"/>
      <c r="B356" s="164"/>
      <c r="C356" s="164"/>
      <c r="D356" s="164"/>
      <c r="E356" s="164"/>
      <c r="F356" s="164"/>
      <c r="G356" s="164"/>
      <c r="H356" s="164"/>
      <c r="I356" s="164"/>
      <c r="J356" s="164"/>
    </row>
    <row r="357" spans="1:10" ht="14.5" x14ac:dyDescent="0.35">
      <c r="A357" s="164"/>
      <c r="B357" s="164"/>
      <c r="C357" s="164"/>
      <c r="D357" s="164"/>
      <c r="E357" s="164"/>
      <c r="F357" s="164"/>
      <c r="G357" s="164"/>
      <c r="H357" s="164"/>
      <c r="I357" s="164"/>
      <c r="J357" s="164"/>
    </row>
    <row r="358" spans="1:10" ht="14.5" x14ac:dyDescent="0.35">
      <c r="A358" s="164"/>
      <c r="B358" s="164"/>
      <c r="C358" s="164"/>
      <c r="D358" s="164"/>
      <c r="E358" s="164"/>
      <c r="F358" s="164"/>
      <c r="G358" s="164"/>
      <c r="H358" s="164"/>
      <c r="I358" s="164"/>
      <c r="J358" s="164"/>
    </row>
    <row r="359" spans="1:10" ht="14.5" x14ac:dyDescent="0.35">
      <c r="A359" s="164"/>
      <c r="B359" s="164"/>
      <c r="C359" s="164"/>
      <c r="D359" s="164"/>
      <c r="E359" s="164"/>
      <c r="F359" s="164"/>
      <c r="G359" s="164"/>
      <c r="H359" s="164"/>
      <c r="I359" s="164"/>
      <c r="J359" s="164"/>
    </row>
    <row r="360" spans="1:10" ht="14.5" x14ac:dyDescent="0.35">
      <c r="A360" s="164"/>
      <c r="B360" s="164"/>
      <c r="C360" s="164"/>
      <c r="D360" s="164"/>
      <c r="E360" s="164"/>
      <c r="F360" s="164"/>
      <c r="G360" s="164"/>
      <c r="H360" s="164"/>
      <c r="I360" s="164"/>
      <c r="J360" s="164"/>
    </row>
    <row r="361" spans="1:10" ht="14.5" x14ac:dyDescent="0.35">
      <c r="A361" s="164"/>
      <c r="B361" s="164"/>
      <c r="C361" s="164"/>
      <c r="D361" s="164"/>
      <c r="E361" s="164"/>
      <c r="F361" s="164"/>
      <c r="G361" s="164"/>
      <c r="H361" s="164"/>
      <c r="I361" s="164"/>
      <c r="J361" s="164"/>
    </row>
    <row r="362" spans="1:10" ht="14.5" x14ac:dyDescent="0.35">
      <c r="A362" s="164"/>
      <c r="B362" s="164"/>
      <c r="C362" s="164"/>
      <c r="D362" s="164"/>
      <c r="E362" s="164"/>
      <c r="F362" s="164"/>
      <c r="G362" s="164"/>
      <c r="H362" s="164"/>
      <c r="I362" s="164"/>
      <c r="J362" s="164"/>
    </row>
    <row r="363" spans="1:10" ht="14.5" x14ac:dyDescent="0.35">
      <c r="A363" s="164"/>
      <c r="B363" s="164"/>
      <c r="C363" s="164"/>
      <c r="D363" s="164"/>
      <c r="E363" s="164"/>
      <c r="F363" s="164"/>
      <c r="G363" s="164"/>
      <c r="H363" s="164"/>
      <c r="I363" s="164"/>
      <c r="J363" s="164"/>
    </row>
    <row r="364" spans="1:10" ht="14.5" x14ac:dyDescent="0.35">
      <c r="A364" s="164"/>
      <c r="B364" s="164"/>
      <c r="C364" s="164"/>
      <c r="D364" s="164"/>
      <c r="E364" s="164"/>
      <c r="F364" s="164"/>
      <c r="G364" s="164"/>
      <c r="H364" s="164"/>
      <c r="I364" s="164"/>
      <c r="J364" s="164"/>
    </row>
    <row r="365" spans="1:10" ht="14.5" x14ac:dyDescent="0.35">
      <c r="A365" s="164"/>
      <c r="B365" s="164"/>
      <c r="C365" s="164"/>
      <c r="D365" s="164"/>
      <c r="E365" s="164"/>
      <c r="F365" s="164"/>
      <c r="G365" s="164"/>
      <c r="H365" s="164"/>
      <c r="I365" s="164"/>
      <c r="J365" s="164"/>
    </row>
    <row r="366" spans="1:10" ht="14.5" x14ac:dyDescent="0.35">
      <c r="A366" s="164"/>
      <c r="B366" s="164"/>
      <c r="C366" s="164"/>
      <c r="D366" s="164"/>
      <c r="E366" s="164"/>
      <c r="F366" s="164"/>
      <c r="G366" s="164"/>
      <c r="H366" s="164"/>
      <c r="I366" s="164"/>
      <c r="J366" s="164"/>
    </row>
    <row r="367" spans="1:10" ht="14.5" x14ac:dyDescent="0.35">
      <c r="A367" s="164"/>
      <c r="B367" s="164"/>
      <c r="C367" s="164"/>
      <c r="D367" s="164"/>
      <c r="E367" s="164"/>
      <c r="F367" s="164"/>
      <c r="G367" s="164"/>
      <c r="H367" s="164"/>
      <c r="I367" s="164"/>
      <c r="J367" s="164"/>
    </row>
    <row r="368" spans="1:10" ht="14.5" x14ac:dyDescent="0.35">
      <c r="A368" s="164"/>
      <c r="B368" s="164"/>
      <c r="C368" s="164"/>
      <c r="D368" s="164"/>
      <c r="E368" s="164"/>
      <c r="F368" s="164"/>
      <c r="G368" s="164"/>
      <c r="H368" s="164"/>
      <c r="I368" s="164"/>
      <c r="J368" s="164"/>
    </row>
    <row r="369" spans="1:10" ht="14.5" x14ac:dyDescent="0.35">
      <c r="A369" s="164"/>
      <c r="B369" s="164"/>
      <c r="C369" s="164"/>
      <c r="D369" s="164"/>
      <c r="E369" s="164"/>
      <c r="F369" s="164"/>
      <c r="G369" s="164"/>
      <c r="H369" s="164"/>
      <c r="I369" s="164"/>
      <c r="J369" s="164"/>
    </row>
    <row r="370" spans="1:10" ht="14.5" x14ac:dyDescent="0.35">
      <c r="A370" s="164"/>
      <c r="B370" s="164"/>
      <c r="C370" s="164"/>
      <c r="D370" s="164"/>
      <c r="E370" s="164"/>
      <c r="F370" s="164"/>
      <c r="G370" s="164"/>
      <c r="H370" s="164"/>
      <c r="I370" s="164"/>
      <c r="J370" s="164"/>
    </row>
    <row r="371" spans="1:10" ht="14.5" x14ac:dyDescent="0.35">
      <c r="A371" s="164"/>
      <c r="B371" s="164"/>
      <c r="C371" s="164"/>
      <c r="D371" s="164"/>
      <c r="E371" s="164"/>
      <c r="F371" s="164"/>
      <c r="G371" s="164"/>
      <c r="H371" s="164"/>
      <c r="I371" s="164"/>
      <c r="J371" s="164"/>
    </row>
    <row r="372" spans="1:10" ht="14.5" x14ac:dyDescent="0.35">
      <c r="A372" s="164"/>
      <c r="B372" s="164"/>
      <c r="C372" s="164"/>
      <c r="D372" s="164"/>
      <c r="E372" s="164"/>
      <c r="F372" s="164"/>
      <c r="G372" s="164"/>
      <c r="H372" s="164"/>
      <c r="I372" s="164"/>
      <c r="J372" s="164"/>
    </row>
    <row r="373" spans="1:10" ht="14.5" x14ac:dyDescent="0.35">
      <c r="A373" s="164"/>
      <c r="B373" s="164"/>
      <c r="C373" s="164"/>
      <c r="D373" s="164"/>
      <c r="E373" s="164"/>
      <c r="F373" s="164"/>
      <c r="G373" s="164"/>
      <c r="H373" s="164"/>
      <c r="I373" s="164"/>
      <c r="J373" s="164"/>
    </row>
    <row r="374" spans="1:10" ht="14.5" x14ac:dyDescent="0.35">
      <c r="A374" s="164"/>
      <c r="B374" s="164"/>
      <c r="C374" s="164"/>
      <c r="D374" s="164"/>
      <c r="E374" s="164"/>
      <c r="F374" s="164"/>
      <c r="G374" s="164"/>
      <c r="H374" s="164"/>
      <c r="I374" s="164"/>
      <c r="J374" s="164"/>
    </row>
    <row r="375" spans="1:10" ht="14.5" x14ac:dyDescent="0.35">
      <c r="A375" s="164"/>
      <c r="B375" s="164"/>
      <c r="C375" s="164"/>
      <c r="D375" s="164"/>
      <c r="E375" s="164"/>
      <c r="F375" s="164"/>
      <c r="G375" s="164"/>
      <c r="H375" s="164"/>
      <c r="I375" s="164"/>
      <c r="J375" s="164"/>
    </row>
    <row r="376" spans="1:10" ht="14.5" x14ac:dyDescent="0.35">
      <c r="A376" s="164"/>
      <c r="B376" s="164"/>
      <c r="C376" s="164"/>
      <c r="D376" s="164"/>
      <c r="E376" s="164"/>
      <c r="F376" s="164"/>
      <c r="G376" s="164"/>
      <c r="H376" s="164"/>
      <c r="I376" s="164"/>
      <c r="J376" s="164"/>
    </row>
    <row r="377" spans="1:10" ht="14.5" x14ac:dyDescent="0.35">
      <c r="A377" s="164"/>
      <c r="B377" s="164"/>
      <c r="C377" s="164"/>
      <c r="D377" s="164"/>
      <c r="E377" s="164"/>
      <c r="F377" s="164"/>
      <c r="G377" s="164"/>
      <c r="H377" s="164"/>
      <c r="I377" s="164"/>
      <c r="J377" s="164"/>
    </row>
    <row r="378" spans="1:10" ht="14.5" x14ac:dyDescent="0.35">
      <c r="A378" s="164"/>
      <c r="B378" s="164"/>
      <c r="C378" s="164"/>
      <c r="D378" s="164"/>
      <c r="E378" s="164"/>
      <c r="F378" s="164"/>
      <c r="G378" s="164"/>
      <c r="H378" s="164"/>
      <c r="I378" s="164"/>
      <c r="J378" s="164"/>
    </row>
    <row r="379" spans="1:10" ht="14.5" x14ac:dyDescent="0.35">
      <c r="A379" s="164"/>
      <c r="B379" s="164"/>
      <c r="C379" s="164"/>
      <c r="D379" s="164"/>
      <c r="E379" s="164"/>
      <c r="F379" s="164"/>
      <c r="G379" s="164"/>
      <c r="H379" s="164"/>
      <c r="I379" s="164"/>
      <c r="J379" s="164"/>
    </row>
    <row r="380" spans="1:10" ht="14.5" x14ac:dyDescent="0.35">
      <c r="A380" s="164"/>
      <c r="B380" s="164"/>
      <c r="C380" s="164"/>
      <c r="D380" s="164"/>
      <c r="E380" s="164"/>
      <c r="F380" s="164"/>
      <c r="G380" s="164"/>
      <c r="H380" s="164"/>
      <c r="I380" s="164"/>
      <c r="J380" s="164"/>
    </row>
    <row r="381" spans="1:10" ht="14.5" x14ac:dyDescent="0.35">
      <c r="A381" s="164"/>
      <c r="B381" s="164"/>
      <c r="C381" s="164"/>
      <c r="D381" s="164"/>
      <c r="E381" s="164"/>
      <c r="F381" s="164"/>
      <c r="G381" s="164"/>
      <c r="H381" s="164"/>
      <c r="I381" s="164"/>
      <c r="J381" s="164"/>
    </row>
    <row r="382" spans="1:10" ht="14.5" x14ac:dyDescent="0.35">
      <c r="A382" s="164"/>
      <c r="B382" s="164"/>
      <c r="C382" s="164"/>
      <c r="D382" s="164"/>
      <c r="E382" s="164"/>
      <c r="F382" s="164"/>
      <c r="G382" s="164"/>
      <c r="H382" s="164"/>
      <c r="I382" s="164"/>
      <c r="J382" s="164"/>
    </row>
    <row r="383" spans="1:10" ht="14.5" x14ac:dyDescent="0.35">
      <c r="A383" s="164"/>
      <c r="B383" s="164"/>
      <c r="C383" s="164"/>
      <c r="D383" s="164"/>
      <c r="E383" s="164"/>
      <c r="F383" s="164"/>
      <c r="G383" s="164"/>
      <c r="H383" s="164"/>
      <c r="I383" s="164"/>
      <c r="J383" s="164"/>
    </row>
    <row r="384" spans="1:10" ht="14.5" x14ac:dyDescent="0.35">
      <c r="A384" s="164"/>
      <c r="B384" s="164"/>
      <c r="C384" s="164"/>
      <c r="D384" s="164"/>
      <c r="E384" s="164"/>
      <c r="F384" s="164"/>
      <c r="G384" s="164"/>
      <c r="H384" s="164"/>
      <c r="I384" s="164"/>
      <c r="J384" s="164"/>
    </row>
    <row r="385" spans="1:10" ht="14.5" x14ac:dyDescent="0.35">
      <c r="A385" s="164"/>
      <c r="B385" s="164"/>
      <c r="C385" s="164"/>
      <c r="D385" s="164"/>
      <c r="E385" s="164"/>
      <c r="F385" s="164"/>
      <c r="G385" s="164"/>
      <c r="H385" s="164"/>
      <c r="I385" s="164"/>
      <c r="J385" s="164"/>
    </row>
    <row r="386" spans="1:10" ht="14.5" x14ac:dyDescent="0.35">
      <c r="A386" s="164"/>
      <c r="B386" s="164"/>
      <c r="C386" s="164"/>
      <c r="D386" s="164"/>
      <c r="E386" s="164"/>
      <c r="F386" s="164"/>
      <c r="G386" s="164"/>
      <c r="H386" s="164"/>
      <c r="I386" s="164"/>
      <c r="J386" s="164"/>
    </row>
    <row r="387" spans="1:10" ht="14.5" x14ac:dyDescent="0.35">
      <c r="A387" s="164"/>
      <c r="B387" s="164"/>
      <c r="C387" s="164"/>
      <c r="D387" s="164"/>
      <c r="E387" s="164"/>
      <c r="F387" s="164"/>
      <c r="G387" s="164"/>
      <c r="H387" s="164"/>
      <c r="I387" s="164"/>
      <c r="J387" s="164"/>
    </row>
    <row r="388" spans="1:10" ht="14.5" x14ac:dyDescent="0.35">
      <c r="A388" s="164"/>
      <c r="B388" s="164"/>
      <c r="C388" s="164"/>
      <c r="D388" s="164"/>
      <c r="E388" s="164"/>
      <c r="F388" s="164"/>
      <c r="G388" s="164"/>
      <c r="H388" s="164"/>
      <c r="I388" s="164"/>
      <c r="J388" s="164"/>
    </row>
    <row r="389" spans="1:10" ht="14.5" x14ac:dyDescent="0.35">
      <c r="A389" s="164"/>
      <c r="B389" s="164"/>
      <c r="C389" s="164"/>
      <c r="D389" s="164"/>
      <c r="E389" s="164"/>
      <c r="F389" s="164"/>
      <c r="G389" s="164"/>
      <c r="H389" s="164"/>
      <c r="I389" s="164"/>
      <c r="J389" s="164"/>
    </row>
    <row r="390" spans="1:10" ht="14.5" x14ac:dyDescent="0.35">
      <c r="A390" s="164"/>
      <c r="B390" s="164"/>
      <c r="C390" s="164"/>
      <c r="D390" s="164"/>
      <c r="E390" s="164"/>
      <c r="F390" s="164"/>
      <c r="G390" s="164"/>
      <c r="H390" s="164"/>
      <c r="I390" s="164"/>
      <c r="J390" s="164"/>
    </row>
    <row r="391" spans="1:10" ht="14.5" x14ac:dyDescent="0.35">
      <c r="A391" s="164"/>
      <c r="B391" s="164"/>
      <c r="C391" s="164"/>
      <c r="D391" s="164"/>
      <c r="E391" s="164"/>
      <c r="F391" s="164"/>
      <c r="G391" s="164"/>
      <c r="H391" s="164"/>
      <c r="I391" s="164"/>
      <c r="J391" s="164"/>
    </row>
    <row r="392" spans="1:10" ht="14.5" x14ac:dyDescent="0.35">
      <c r="A392" s="164"/>
      <c r="B392" s="164"/>
      <c r="C392" s="164"/>
      <c r="D392" s="164"/>
      <c r="E392" s="164"/>
      <c r="F392" s="164"/>
      <c r="G392" s="164"/>
      <c r="H392" s="164"/>
      <c r="I392" s="164"/>
      <c r="J392" s="164"/>
    </row>
    <row r="393" spans="1:10" ht="14.5" x14ac:dyDescent="0.35">
      <c r="A393" s="164"/>
      <c r="B393" s="164"/>
      <c r="C393" s="164"/>
      <c r="D393" s="164"/>
      <c r="E393" s="164"/>
      <c r="F393" s="164"/>
      <c r="G393" s="164"/>
      <c r="H393" s="164"/>
      <c r="I393" s="164"/>
      <c r="J393" s="164"/>
    </row>
    <row r="394" spans="1:10" ht="14.5" x14ac:dyDescent="0.35">
      <c r="A394" s="164"/>
      <c r="B394" s="164"/>
      <c r="C394" s="164"/>
      <c r="D394" s="164"/>
      <c r="E394" s="164"/>
      <c r="F394" s="164"/>
      <c r="G394" s="164"/>
      <c r="H394" s="164"/>
      <c r="I394" s="164"/>
      <c r="J394" s="164"/>
    </row>
    <row r="395" spans="1:10" ht="14.5" x14ac:dyDescent="0.35">
      <c r="A395" s="164"/>
      <c r="B395" s="164"/>
      <c r="C395" s="164"/>
      <c r="D395" s="164"/>
      <c r="E395" s="164"/>
      <c r="F395" s="164"/>
      <c r="G395" s="164"/>
      <c r="H395" s="164"/>
      <c r="I395" s="164"/>
      <c r="J395" s="164"/>
    </row>
    <row r="396" spans="1:10" ht="14.5" x14ac:dyDescent="0.35">
      <c r="A396" s="164"/>
      <c r="B396" s="164"/>
      <c r="C396" s="164"/>
      <c r="D396" s="164"/>
      <c r="E396" s="164"/>
      <c r="F396" s="164"/>
      <c r="G396" s="164"/>
      <c r="H396" s="164"/>
      <c r="I396" s="164"/>
      <c r="J396" s="164"/>
    </row>
    <row r="397" spans="1:10" ht="14.5" x14ac:dyDescent="0.35">
      <c r="A397" s="164"/>
      <c r="B397" s="164"/>
      <c r="C397" s="164"/>
      <c r="D397" s="164"/>
      <c r="E397" s="164"/>
      <c r="F397" s="164"/>
      <c r="G397" s="164"/>
      <c r="H397" s="164"/>
      <c r="I397" s="164"/>
      <c r="J397" s="164"/>
    </row>
    <row r="398" spans="1:10" ht="14.5" x14ac:dyDescent="0.35">
      <c r="A398" s="164"/>
      <c r="B398" s="164"/>
      <c r="C398" s="164"/>
      <c r="D398" s="164"/>
      <c r="E398" s="164"/>
      <c r="F398" s="164"/>
      <c r="G398" s="164"/>
      <c r="H398" s="164"/>
      <c r="I398" s="164"/>
      <c r="J398" s="164"/>
    </row>
    <row r="399" spans="1:10" ht="14.5" x14ac:dyDescent="0.35">
      <c r="A399" s="164"/>
      <c r="B399" s="164"/>
      <c r="C399" s="164"/>
      <c r="D399" s="164"/>
      <c r="E399" s="164"/>
      <c r="F399" s="164"/>
      <c r="G399" s="164"/>
      <c r="H399" s="164"/>
      <c r="I399" s="164"/>
      <c r="J399" s="164"/>
    </row>
    <row r="400" spans="1:10" ht="14.5" x14ac:dyDescent="0.35">
      <c r="A400" s="164"/>
      <c r="B400" s="164"/>
      <c r="C400" s="164"/>
      <c r="D400" s="164"/>
      <c r="E400" s="164"/>
      <c r="F400" s="164"/>
      <c r="G400" s="164"/>
      <c r="H400" s="164"/>
      <c r="I400" s="164"/>
      <c r="J400" s="164"/>
    </row>
    <row r="401" spans="1:10" ht="14.5" x14ac:dyDescent="0.35">
      <c r="A401" s="164"/>
      <c r="B401" s="164"/>
      <c r="C401" s="164"/>
      <c r="D401" s="164"/>
      <c r="E401" s="164"/>
      <c r="F401" s="164"/>
      <c r="G401" s="164"/>
      <c r="H401" s="164"/>
      <c r="I401" s="164"/>
      <c r="J401" s="164"/>
    </row>
    <row r="402" spans="1:10" ht="14.5" x14ac:dyDescent="0.35">
      <c r="A402" s="164"/>
      <c r="B402" s="164"/>
      <c r="C402" s="164"/>
      <c r="D402" s="164"/>
      <c r="E402" s="164"/>
      <c r="F402" s="164"/>
      <c r="G402" s="164"/>
      <c r="H402" s="164"/>
      <c r="I402" s="164"/>
      <c r="J402" s="164"/>
    </row>
    <row r="403" spans="1:10" ht="14.5" x14ac:dyDescent="0.35">
      <c r="A403" s="164"/>
      <c r="B403" s="164"/>
      <c r="C403" s="164"/>
      <c r="D403" s="164"/>
      <c r="E403" s="164"/>
      <c r="F403" s="164"/>
      <c r="G403" s="164"/>
      <c r="H403" s="164"/>
      <c r="I403" s="164"/>
      <c r="J403" s="164"/>
    </row>
    <row r="404" spans="1:10" ht="14.5" x14ac:dyDescent="0.35">
      <c r="A404" s="164"/>
      <c r="B404" s="164"/>
      <c r="C404" s="164"/>
      <c r="D404" s="164"/>
      <c r="E404" s="164"/>
      <c r="F404" s="164"/>
      <c r="G404" s="164"/>
      <c r="H404" s="164"/>
      <c r="I404" s="164"/>
      <c r="J404" s="164"/>
    </row>
    <row r="405" spans="1:10" ht="14.5" x14ac:dyDescent="0.35">
      <c r="A405" s="164"/>
      <c r="B405" s="164"/>
      <c r="C405" s="164"/>
      <c r="D405" s="164"/>
      <c r="E405" s="164"/>
      <c r="F405" s="164"/>
      <c r="G405" s="164"/>
      <c r="H405" s="164"/>
      <c r="I405" s="164"/>
      <c r="J405" s="164"/>
    </row>
    <row r="406" spans="1:10" ht="14.5" x14ac:dyDescent="0.35">
      <c r="A406" s="164"/>
      <c r="B406" s="164"/>
      <c r="C406" s="164"/>
      <c r="D406" s="164"/>
      <c r="E406" s="164"/>
      <c r="F406" s="164"/>
      <c r="G406" s="164"/>
      <c r="H406" s="164"/>
      <c r="I406" s="164"/>
      <c r="J406" s="164"/>
    </row>
    <row r="407" spans="1:10" ht="14.5" x14ac:dyDescent="0.35">
      <c r="A407" s="164"/>
      <c r="B407" s="164"/>
      <c r="C407" s="164"/>
      <c r="D407" s="164"/>
      <c r="E407" s="164"/>
      <c r="F407" s="164"/>
      <c r="G407" s="164"/>
      <c r="H407" s="164"/>
      <c r="I407" s="164"/>
      <c r="J407" s="164"/>
    </row>
    <row r="408" spans="1:10" ht="14.5" x14ac:dyDescent="0.35">
      <c r="A408" s="164"/>
      <c r="B408" s="164"/>
      <c r="C408" s="164"/>
      <c r="D408" s="164"/>
      <c r="E408" s="164"/>
      <c r="F408" s="164"/>
      <c r="G408" s="164"/>
      <c r="H408" s="164"/>
      <c r="I408" s="164"/>
      <c r="J408" s="164"/>
    </row>
    <row r="409" spans="1:10" ht="14.5" x14ac:dyDescent="0.35">
      <c r="A409" s="164"/>
      <c r="B409" s="164"/>
      <c r="C409" s="164"/>
      <c r="D409" s="164"/>
      <c r="E409" s="164"/>
      <c r="F409" s="164"/>
      <c r="G409" s="164"/>
      <c r="H409" s="164"/>
      <c r="I409" s="164"/>
      <c r="J409" s="164"/>
    </row>
    <row r="410" spans="1:10" ht="14.5" x14ac:dyDescent="0.35">
      <c r="A410" s="164"/>
      <c r="B410" s="164"/>
      <c r="C410" s="164"/>
      <c r="D410" s="164"/>
      <c r="E410" s="164"/>
      <c r="F410" s="164"/>
      <c r="G410" s="164"/>
      <c r="H410" s="164"/>
      <c r="I410" s="164"/>
      <c r="J410" s="164"/>
    </row>
    <row r="411" spans="1:10" ht="14.5" x14ac:dyDescent="0.35">
      <c r="A411" s="164"/>
      <c r="B411" s="164"/>
      <c r="C411" s="164"/>
      <c r="D411" s="164"/>
      <c r="E411" s="164"/>
      <c r="F411" s="164"/>
      <c r="G411" s="164"/>
      <c r="H411" s="164"/>
      <c r="I411" s="164"/>
      <c r="J411" s="164"/>
    </row>
    <row r="412" spans="1:10" ht="14.5" x14ac:dyDescent="0.35">
      <c r="A412" s="164"/>
      <c r="B412" s="164"/>
      <c r="C412" s="164"/>
      <c r="D412" s="164"/>
      <c r="E412" s="164"/>
      <c r="F412" s="164"/>
      <c r="G412" s="164"/>
      <c r="H412" s="164"/>
      <c r="I412" s="164"/>
      <c r="J412" s="164"/>
    </row>
    <row r="413" spans="1:10" ht="14.5" x14ac:dyDescent="0.35">
      <c r="A413" s="164"/>
      <c r="B413" s="164"/>
      <c r="C413" s="164"/>
      <c r="D413" s="164"/>
      <c r="E413" s="164"/>
      <c r="F413" s="164"/>
      <c r="G413" s="164"/>
      <c r="H413" s="164"/>
      <c r="I413" s="164"/>
      <c r="J413" s="164"/>
    </row>
    <row r="414" spans="1:10" ht="14.5" x14ac:dyDescent="0.35">
      <c r="A414" s="164"/>
      <c r="B414" s="164"/>
      <c r="C414" s="164"/>
      <c r="D414" s="164"/>
      <c r="E414" s="164"/>
      <c r="F414" s="164"/>
      <c r="G414" s="164"/>
      <c r="H414" s="164"/>
      <c r="I414" s="164"/>
      <c r="J414" s="164"/>
    </row>
    <row r="415" spans="1:10" ht="14.5" x14ac:dyDescent="0.35">
      <c r="A415" s="164"/>
      <c r="B415" s="164"/>
      <c r="C415" s="164"/>
      <c r="D415" s="164"/>
      <c r="E415" s="164"/>
      <c r="F415" s="164"/>
      <c r="G415" s="164"/>
      <c r="H415" s="164"/>
      <c r="I415" s="164"/>
      <c r="J415" s="164"/>
    </row>
    <row r="416" spans="1:10" ht="14.5" x14ac:dyDescent="0.35">
      <c r="A416" s="164"/>
      <c r="B416" s="164"/>
      <c r="C416" s="164"/>
      <c r="D416" s="164"/>
      <c r="E416" s="164"/>
      <c r="F416" s="164"/>
      <c r="G416" s="164"/>
      <c r="H416" s="164"/>
      <c r="I416" s="164"/>
      <c r="J416" s="164"/>
    </row>
    <row r="417" spans="1:10" ht="14.5" x14ac:dyDescent="0.35">
      <c r="A417" s="164"/>
      <c r="B417" s="164"/>
      <c r="C417" s="164"/>
      <c r="D417" s="164"/>
      <c r="E417" s="164"/>
      <c r="F417" s="164"/>
      <c r="G417" s="164"/>
      <c r="H417" s="164"/>
      <c r="I417" s="164"/>
      <c r="J417" s="164"/>
    </row>
    <row r="418" spans="1:10" ht="14.5" x14ac:dyDescent="0.35">
      <c r="A418" s="164"/>
      <c r="B418" s="164"/>
      <c r="C418" s="164"/>
      <c r="D418" s="164"/>
      <c r="E418" s="164"/>
      <c r="F418" s="164"/>
      <c r="G418" s="164"/>
      <c r="H418" s="164"/>
      <c r="I418" s="164"/>
      <c r="J418" s="164"/>
    </row>
    <row r="419" spans="1:10" ht="14.5" x14ac:dyDescent="0.35">
      <c r="A419" s="164"/>
      <c r="B419" s="164"/>
      <c r="C419" s="164"/>
      <c r="D419" s="164"/>
      <c r="E419" s="164"/>
      <c r="F419" s="164"/>
      <c r="G419" s="164"/>
      <c r="H419" s="164"/>
      <c r="I419" s="164"/>
      <c r="J419" s="164"/>
    </row>
    <row r="420" spans="1:10" ht="14.5" x14ac:dyDescent="0.35">
      <c r="A420" s="164"/>
      <c r="B420" s="164"/>
      <c r="C420" s="164"/>
      <c r="D420" s="164"/>
      <c r="E420" s="164"/>
      <c r="F420" s="164"/>
      <c r="G420" s="164"/>
      <c r="H420" s="164"/>
      <c r="I420" s="164"/>
      <c r="J420" s="164"/>
    </row>
    <row r="421" spans="1:10" ht="14.5" x14ac:dyDescent="0.35">
      <c r="A421" s="164"/>
      <c r="B421" s="164"/>
      <c r="C421" s="164"/>
      <c r="D421" s="164"/>
      <c r="E421" s="164"/>
      <c r="F421" s="164"/>
      <c r="G421" s="164"/>
      <c r="H421" s="164"/>
      <c r="I421" s="164"/>
      <c r="J421" s="164"/>
    </row>
    <row r="422" spans="1:10" ht="14.5" x14ac:dyDescent="0.35">
      <c r="A422" s="164"/>
      <c r="B422" s="164"/>
      <c r="C422" s="164"/>
      <c r="D422" s="164"/>
      <c r="E422" s="164"/>
      <c r="F422" s="164"/>
      <c r="G422" s="164"/>
      <c r="H422" s="164"/>
      <c r="I422" s="164"/>
      <c r="J422" s="164"/>
    </row>
    <row r="423" spans="1:10" ht="14.5" x14ac:dyDescent="0.35">
      <c r="A423" s="164"/>
      <c r="B423" s="164"/>
      <c r="C423" s="164"/>
      <c r="D423" s="164"/>
      <c r="E423" s="164"/>
      <c r="F423" s="164"/>
      <c r="G423" s="164"/>
      <c r="H423" s="164"/>
      <c r="I423" s="164"/>
      <c r="J423" s="164"/>
    </row>
    <row r="424" spans="1:10" ht="14.5" x14ac:dyDescent="0.35">
      <c r="A424" s="164"/>
      <c r="B424" s="164"/>
      <c r="C424" s="164"/>
      <c r="D424" s="164"/>
      <c r="E424" s="164"/>
      <c r="F424" s="164"/>
      <c r="G424" s="164"/>
      <c r="H424" s="164"/>
      <c r="I424" s="164"/>
      <c r="J424" s="164"/>
    </row>
    <row r="425" spans="1:10" ht="14.5" x14ac:dyDescent="0.35">
      <c r="A425" s="164"/>
      <c r="B425" s="164"/>
      <c r="C425" s="164"/>
      <c r="D425" s="164"/>
      <c r="E425" s="164"/>
      <c r="F425" s="164"/>
      <c r="G425" s="164"/>
      <c r="H425" s="164"/>
      <c r="I425" s="164"/>
      <c r="J425" s="164"/>
    </row>
    <row r="426" spans="1:10" ht="14.5" x14ac:dyDescent="0.35">
      <c r="A426" s="164"/>
      <c r="B426" s="164"/>
      <c r="C426" s="164"/>
      <c r="D426" s="164"/>
      <c r="E426" s="164"/>
      <c r="F426" s="164"/>
      <c r="G426" s="164"/>
      <c r="H426" s="164"/>
      <c r="I426" s="164"/>
      <c r="J426" s="164"/>
    </row>
    <row r="427" spans="1:10" ht="14.5" x14ac:dyDescent="0.35">
      <c r="A427" s="164"/>
      <c r="B427" s="164"/>
      <c r="C427" s="164"/>
      <c r="D427" s="164"/>
      <c r="E427" s="164"/>
      <c r="F427" s="164"/>
      <c r="G427" s="164"/>
      <c r="H427" s="164"/>
      <c r="I427" s="164"/>
      <c r="J427" s="164"/>
    </row>
    <row r="428" spans="1:10" ht="14.5" x14ac:dyDescent="0.35">
      <c r="A428" s="164"/>
      <c r="B428" s="164"/>
      <c r="C428" s="164"/>
      <c r="D428" s="164"/>
      <c r="E428" s="164"/>
      <c r="F428" s="164"/>
      <c r="G428" s="164"/>
      <c r="H428" s="164"/>
      <c r="I428" s="164"/>
      <c r="J428" s="164"/>
    </row>
    <row r="429" spans="1:10" ht="14.5" x14ac:dyDescent="0.35">
      <c r="A429" s="164"/>
      <c r="B429" s="164"/>
      <c r="C429" s="164"/>
      <c r="D429" s="164"/>
      <c r="E429" s="164"/>
      <c r="F429" s="164"/>
      <c r="G429" s="164"/>
      <c r="H429" s="164"/>
      <c r="I429" s="164"/>
      <c r="J429" s="164"/>
    </row>
    <row r="430" spans="1:10" ht="14.5" x14ac:dyDescent="0.35">
      <c r="A430" s="164"/>
      <c r="B430" s="164"/>
      <c r="C430" s="164"/>
      <c r="D430" s="164"/>
      <c r="E430" s="164"/>
      <c r="F430" s="164"/>
      <c r="G430" s="164"/>
      <c r="H430" s="164"/>
      <c r="I430" s="164"/>
      <c r="J430" s="164"/>
    </row>
    <row r="431" spans="1:10" ht="14.5" x14ac:dyDescent="0.35">
      <c r="A431" s="164"/>
      <c r="B431" s="164"/>
      <c r="C431" s="164"/>
      <c r="D431" s="164"/>
      <c r="E431" s="164"/>
      <c r="F431" s="164"/>
      <c r="G431" s="164"/>
      <c r="H431" s="164"/>
      <c r="I431" s="164"/>
      <c r="J431" s="164"/>
    </row>
    <row r="432" spans="1:10" ht="14.5" x14ac:dyDescent="0.35">
      <c r="A432" s="164"/>
      <c r="B432" s="164"/>
      <c r="C432" s="164"/>
      <c r="D432" s="164"/>
      <c r="E432" s="164"/>
      <c r="F432" s="164"/>
      <c r="G432" s="164"/>
      <c r="H432" s="164"/>
      <c r="I432" s="164"/>
      <c r="J432" s="164"/>
    </row>
    <row r="433" spans="1:10" ht="14.5" x14ac:dyDescent="0.35">
      <c r="A433" s="164"/>
      <c r="B433" s="164"/>
      <c r="C433" s="164"/>
      <c r="D433" s="164"/>
      <c r="E433" s="164"/>
      <c r="F433" s="164"/>
      <c r="G433" s="164"/>
      <c r="H433" s="164"/>
      <c r="I433" s="164"/>
      <c r="J433" s="164"/>
    </row>
    <row r="434" spans="1:10" ht="14.5" x14ac:dyDescent="0.35">
      <c r="A434" s="164"/>
      <c r="B434" s="164"/>
      <c r="C434" s="164"/>
      <c r="D434" s="164"/>
      <c r="E434" s="164"/>
      <c r="F434" s="164"/>
      <c r="G434" s="164"/>
      <c r="H434" s="164"/>
      <c r="I434" s="164"/>
      <c r="J434" s="164"/>
    </row>
    <row r="435" spans="1:10" ht="14.5" x14ac:dyDescent="0.35">
      <c r="A435" s="164"/>
      <c r="B435" s="164"/>
      <c r="C435" s="164"/>
      <c r="D435" s="164"/>
      <c r="E435" s="164"/>
      <c r="F435" s="164"/>
      <c r="G435" s="164"/>
      <c r="H435" s="164"/>
      <c r="I435" s="164"/>
      <c r="J435" s="164"/>
    </row>
    <row r="436" spans="1:10" ht="14.5" x14ac:dyDescent="0.35">
      <c r="A436" s="164"/>
      <c r="B436" s="164"/>
      <c r="C436" s="164"/>
      <c r="D436" s="164"/>
      <c r="E436" s="164"/>
      <c r="F436" s="164"/>
      <c r="G436" s="164"/>
      <c r="H436" s="164"/>
      <c r="I436" s="164"/>
      <c r="J436" s="164"/>
    </row>
    <row r="437" spans="1:10" ht="14.5" x14ac:dyDescent="0.35">
      <c r="A437" s="164"/>
      <c r="B437" s="164"/>
      <c r="C437" s="164"/>
      <c r="D437" s="164"/>
      <c r="E437" s="164"/>
      <c r="F437" s="164"/>
      <c r="G437" s="164"/>
      <c r="H437" s="164"/>
      <c r="I437" s="164"/>
      <c r="J437" s="164"/>
    </row>
    <row r="438" spans="1:10" ht="14.5" x14ac:dyDescent="0.35">
      <c r="A438" s="164"/>
      <c r="B438" s="164"/>
      <c r="C438" s="164"/>
      <c r="D438" s="164"/>
      <c r="E438" s="164"/>
      <c r="F438" s="164"/>
      <c r="G438" s="164"/>
      <c r="H438" s="164"/>
      <c r="I438" s="164"/>
      <c r="J438" s="164"/>
    </row>
    <row r="439" spans="1:10" ht="14.5" x14ac:dyDescent="0.35">
      <c r="A439" s="164"/>
      <c r="B439" s="164"/>
      <c r="C439" s="164"/>
      <c r="D439" s="164"/>
      <c r="E439" s="164"/>
      <c r="F439" s="164"/>
      <c r="G439" s="164"/>
      <c r="H439" s="164"/>
      <c r="I439" s="164"/>
      <c r="J439" s="164"/>
    </row>
    <row r="440" spans="1:10" ht="14.5" x14ac:dyDescent="0.35">
      <c r="A440" s="164"/>
      <c r="B440" s="164"/>
      <c r="C440" s="164"/>
      <c r="D440" s="164"/>
      <c r="E440" s="164"/>
      <c r="F440" s="164"/>
      <c r="G440" s="164"/>
      <c r="H440" s="164"/>
      <c r="I440" s="164"/>
      <c r="J440" s="164"/>
    </row>
    <row r="441" spans="1:10" ht="14.5" x14ac:dyDescent="0.35">
      <c r="A441" s="164"/>
      <c r="B441" s="164"/>
      <c r="C441" s="164"/>
      <c r="D441" s="164"/>
      <c r="E441" s="164"/>
      <c r="F441" s="164"/>
      <c r="G441" s="164"/>
      <c r="H441" s="164"/>
      <c r="I441" s="164"/>
      <c r="J441" s="164"/>
    </row>
    <row r="442" spans="1:10" ht="14.5" x14ac:dyDescent="0.35">
      <c r="A442" s="164"/>
      <c r="B442" s="164"/>
      <c r="C442" s="164"/>
      <c r="D442" s="164"/>
      <c r="E442" s="164"/>
      <c r="F442" s="164"/>
      <c r="G442" s="164"/>
      <c r="H442" s="164"/>
      <c r="I442" s="164"/>
      <c r="J442" s="164"/>
    </row>
    <row r="443" spans="1:10" ht="14.5" x14ac:dyDescent="0.35">
      <c r="A443" s="164"/>
      <c r="B443" s="164"/>
      <c r="C443" s="164"/>
      <c r="D443" s="164"/>
      <c r="E443" s="164"/>
      <c r="F443" s="164"/>
      <c r="G443" s="164"/>
      <c r="H443" s="164"/>
      <c r="I443" s="164"/>
      <c r="J443" s="164"/>
    </row>
    <row r="444" spans="1:10" ht="14.5" x14ac:dyDescent="0.35">
      <c r="A444" s="164"/>
      <c r="B444" s="164"/>
      <c r="C444" s="164"/>
      <c r="D444" s="164"/>
      <c r="E444" s="164"/>
      <c r="F444" s="164"/>
      <c r="G444" s="164"/>
      <c r="H444" s="164"/>
      <c r="I444" s="164"/>
      <c r="J444" s="164"/>
    </row>
    <row r="445" spans="1:10" ht="14.5" x14ac:dyDescent="0.35">
      <c r="A445" s="164"/>
      <c r="B445" s="164"/>
      <c r="C445" s="164"/>
      <c r="D445" s="164"/>
      <c r="E445" s="164"/>
      <c r="F445" s="164"/>
      <c r="G445" s="164"/>
      <c r="H445" s="164"/>
      <c r="I445" s="164"/>
      <c r="J445" s="164"/>
    </row>
    <row r="446" spans="1:10" ht="14.5" x14ac:dyDescent="0.35">
      <c r="A446" s="164"/>
      <c r="B446" s="164"/>
      <c r="C446" s="164"/>
      <c r="D446" s="164"/>
      <c r="E446" s="164"/>
      <c r="F446" s="164"/>
      <c r="G446" s="164"/>
      <c r="H446" s="164"/>
      <c r="I446" s="164"/>
      <c r="J446" s="164"/>
    </row>
    <row r="447" spans="1:10" ht="14.5" x14ac:dyDescent="0.35">
      <c r="A447" s="164"/>
      <c r="B447" s="164"/>
      <c r="C447" s="164"/>
      <c r="D447" s="164"/>
      <c r="E447" s="164"/>
      <c r="F447" s="164"/>
      <c r="G447" s="164"/>
      <c r="H447" s="164"/>
      <c r="I447" s="164"/>
      <c r="J447" s="164"/>
    </row>
    <row r="448" spans="1:10" ht="14.5" x14ac:dyDescent="0.35">
      <c r="A448" s="164"/>
      <c r="B448" s="164"/>
      <c r="C448" s="164"/>
      <c r="D448" s="164"/>
      <c r="E448" s="164"/>
      <c r="F448" s="164"/>
      <c r="G448" s="164"/>
      <c r="H448" s="164"/>
      <c r="I448" s="164"/>
      <c r="J448" s="164"/>
    </row>
    <row r="449" spans="1:10" ht="14.5" x14ac:dyDescent="0.35">
      <c r="A449" s="164"/>
      <c r="B449" s="164"/>
      <c r="C449" s="164"/>
      <c r="D449" s="164"/>
      <c r="E449" s="164"/>
      <c r="F449" s="164"/>
      <c r="G449" s="164"/>
      <c r="H449" s="164"/>
      <c r="I449" s="164"/>
      <c r="J449" s="164"/>
    </row>
    <row r="450" spans="1:10" ht="14.5" x14ac:dyDescent="0.35">
      <c r="A450" s="164"/>
      <c r="B450" s="164"/>
      <c r="C450" s="164"/>
      <c r="D450" s="164"/>
      <c r="E450" s="164"/>
      <c r="F450" s="164"/>
      <c r="G450" s="164"/>
      <c r="H450" s="164"/>
      <c r="I450" s="164"/>
      <c r="J450" s="164"/>
    </row>
    <row r="451" spans="1:10" ht="14.5" x14ac:dyDescent="0.35">
      <c r="A451" s="164"/>
      <c r="B451" s="164"/>
      <c r="C451" s="164"/>
      <c r="D451" s="164"/>
      <c r="E451" s="164"/>
      <c r="F451" s="164"/>
      <c r="G451" s="164"/>
      <c r="H451" s="164"/>
      <c r="I451" s="164"/>
      <c r="J451" s="164"/>
    </row>
    <row r="452" spans="1:10" ht="14.5" x14ac:dyDescent="0.35">
      <c r="A452" s="164"/>
      <c r="B452" s="164"/>
      <c r="C452" s="164"/>
      <c r="D452" s="164"/>
      <c r="E452" s="164"/>
      <c r="F452" s="164"/>
      <c r="G452" s="164"/>
      <c r="H452" s="164"/>
      <c r="I452" s="164"/>
      <c r="J452" s="164"/>
    </row>
    <row r="453" spans="1:10" ht="14.5" x14ac:dyDescent="0.35">
      <c r="A453" s="164"/>
      <c r="B453" s="164"/>
      <c r="C453" s="164"/>
      <c r="D453" s="164"/>
      <c r="E453" s="164"/>
      <c r="F453" s="164"/>
      <c r="G453" s="164"/>
      <c r="H453" s="164"/>
      <c r="I453" s="164"/>
      <c r="J453" s="164"/>
    </row>
    <row r="454" spans="1:10" ht="14.5" x14ac:dyDescent="0.35">
      <c r="A454" s="164"/>
      <c r="B454" s="164"/>
      <c r="C454" s="164"/>
      <c r="D454" s="164"/>
      <c r="E454" s="164"/>
      <c r="F454" s="164"/>
      <c r="G454" s="164"/>
      <c r="H454" s="164"/>
      <c r="I454" s="164"/>
      <c r="J454" s="164"/>
    </row>
    <row r="455" spans="1:10" ht="14.5" x14ac:dyDescent="0.35">
      <c r="A455" s="164"/>
      <c r="B455" s="164"/>
      <c r="C455" s="164"/>
      <c r="D455" s="164"/>
      <c r="E455" s="164"/>
      <c r="F455" s="164"/>
      <c r="G455" s="164"/>
      <c r="H455" s="164"/>
      <c r="I455" s="164"/>
      <c r="J455" s="164"/>
    </row>
    <row r="456" spans="1:10" ht="14.5" x14ac:dyDescent="0.35">
      <c r="A456" s="164"/>
      <c r="B456" s="164"/>
      <c r="C456" s="164"/>
      <c r="D456" s="164"/>
      <c r="E456" s="164"/>
      <c r="F456" s="164"/>
      <c r="G456" s="164"/>
      <c r="H456" s="164"/>
      <c r="I456" s="164"/>
      <c r="J456" s="164"/>
    </row>
    <row r="457" spans="1:10" ht="14.5" x14ac:dyDescent="0.35">
      <c r="A457" s="164"/>
      <c r="B457" s="164"/>
      <c r="C457" s="164"/>
      <c r="D457" s="164"/>
      <c r="E457" s="164"/>
      <c r="F457" s="164"/>
      <c r="G457" s="164"/>
      <c r="H457" s="164"/>
      <c r="I457" s="164"/>
      <c r="J457" s="164"/>
    </row>
    <row r="458" spans="1:10" ht="14.5" x14ac:dyDescent="0.35">
      <c r="A458" s="164"/>
      <c r="B458" s="164"/>
      <c r="C458" s="164"/>
      <c r="D458" s="164"/>
      <c r="E458" s="164"/>
      <c r="F458" s="164"/>
      <c r="G458" s="164"/>
      <c r="H458" s="164"/>
      <c r="I458" s="164"/>
      <c r="J458" s="164"/>
    </row>
    <row r="459" spans="1:10" ht="14.5" x14ac:dyDescent="0.35">
      <c r="A459" s="164"/>
      <c r="B459" s="164"/>
      <c r="C459" s="164"/>
      <c r="D459" s="164"/>
      <c r="E459" s="164"/>
      <c r="F459" s="164"/>
      <c r="G459" s="164"/>
      <c r="H459" s="164"/>
      <c r="I459" s="164"/>
      <c r="J459" s="164"/>
    </row>
    <row r="460" spans="1:10" ht="14.5" x14ac:dyDescent="0.35">
      <c r="A460" s="164"/>
      <c r="B460" s="164"/>
      <c r="C460" s="164"/>
      <c r="D460" s="164"/>
      <c r="E460" s="164"/>
      <c r="F460" s="164"/>
      <c r="G460" s="164"/>
      <c r="H460" s="164"/>
      <c r="I460" s="164"/>
      <c r="J460" s="164"/>
    </row>
    <row r="461" spans="1:10" ht="14.5" x14ac:dyDescent="0.35">
      <c r="A461" s="164"/>
      <c r="B461" s="164"/>
      <c r="C461" s="164"/>
      <c r="D461" s="164"/>
      <c r="E461" s="164"/>
      <c r="F461" s="164"/>
      <c r="G461" s="164"/>
      <c r="H461" s="164"/>
      <c r="I461" s="164"/>
      <c r="J461" s="164"/>
    </row>
    <row r="462" spans="1:10" ht="14.5" x14ac:dyDescent="0.35">
      <c r="A462" s="164"/>
      <c r="B462" s="164"/>
      <c r="C462" s="164"/>
      <c r="D462" s="164"/>
      <c r="E462" s="164"/>
      <c r="F462" s="164"/>
      <c r="G462" s="164"/>
      <c r="H462" s="164"/>
      <c r="I462" s="164"/>
      <c r="J462" s="164"/>
    </row>
    <row r="463" spans="1:10" ht="14.5" x14ac:dyDescent="0.35">
      <c r="A463" s="164"/>
      <c r="B463" s="164"/>
      <c r="C463" s="164"/>
      <c r="D463" s="164"/>
      <c r="E463" s="164"/>
      <c r="F463" s="164"/>
      <c r="G463" s="164"/>
      <c r="H463" s="164"/>
      <c r="I463" s="164"/>
      <c r="J463" s="164"/>
    </row>
    <row r="464" spans="1:10" ht="14.5" x14ac:dyDescent="0.35">
      <c r="A464" s="164"/>
      <c r="B464" s="164"/>
      <c r="C464" s="164"/>
      <c r="D464" s="164"/>
      <c r="E464" s="164"/>
      <c r="F464" s="164"/>
      <c r="G464" s="164"/>
      <c r="H464" s="164"/>
      <c r="I464" s="164"/>
      <c r="J464" s="164"/>
    </row>
    <row r="465" spans="1:10" ht="14.5" x14ac:dyDescent="0.35">
      <c r="A465" s="164"/>
      <c r="B465" s="164"/>
      <c r="C465" s="164"/>
      <c r="D465" s="164"/>
      <c r="E465" s="164"/>
      <c r="F465" s="164"/>
      <c r="G465" s="164"/>
      <c r="H465" s="164"/>
      <c r="I465" s="164"/>
      <c r="J465" s="164"/>
    </row>
    <row r="466" spans="1:10" ht="14.5" x14ac:dyDescent="0.35">
      <c r="A466" s="164"/>
      <c r="B466" s="164"/>
      <c r="C466" s="164"/>
      <c r="D466" s="164"/>
      <c r="E466" s="164"/>
      <c r="F466" s="164"/>
      <c r="G466" s="164"/>
      <c r="H466" s="164"/>
      <c r="I466" s="164"/>
      <c r="J466" s="164"/>
    </row>
    <row r="467" spans="1:10" ht="14.5" x14ac:dyDescent="0.35">
      <c r="A467" s="164"/>
      <c r="B467" s="164"/>
      <c r="C467" s="164"/>
      <c r="D467" s="164"/>
      <c r="E467" s="164"/>
      <c r="F467" s="164"/>
      <c r="G467" s="164"/>
      <c r="H467" s="164"/>
      <c r="I467" s="164"/>
      <c r="J467" s="164"/>
    </row>
    <row r="468" spans="1:10" ht="14.5" x14ac:dyDescent="0.35">
      <c r="A468" s="164"/>
      <c r="B468" s="164"/>
      <c r="C468" s="164"/>
      <c r="D468" s="164"/>
      <c r="E468" s="164"/>
      <c r="F468" s="164"/>
      <c r="G468" s="164"/>
      <c r="H468" s="164"/>
      <c r="I468" s="164"/>
      <c r="J468" s="164"/>
    </row>
    <row r="469" spans="1:10" ht="14.5" x14ac:dyDescent="0.35">
      <c r="A469" s="164"/>
      <c r="B469" s="164"/>
      <c r="C469" s="164"/>
      <c r="D469" s="164"/>
      <c r="E469" s="164"/>
      <c r="F469" s="164"/>
      <c r="G469" s="164"/>
      <c r="H469" s="164"/>
      <c r="I469" s="164"/>
      <c r="J469" s="164"/>
    </row>
    <row r="470" spans="1:10" ht="14.5" x14ac:dyDescent="0.35">
      <c r="A470" s="164"/>
      <c r="B470" s="164"/>
      <c r="C470" s="164"/>
      <c r="D470" s="164"/>
      <c r="E470" s="164"/>
      <c r="F470" s="164"/>
      <c r="G470" s="164"/>
      <c r="H470" s="164"/>
      <c r="I470" s="164"/>
      <c r="J470" s="164"/>
    </row>
    <row r="471" spans="1:10" ht="14.5" x14ac:dyDescent="0.35">
      <c r="A471" s="164"/>
      <c r="B471" s="164"/>
      <c r="C471" s="164"/>
      <c r="D471" s="164"/>
      <c r="E471" s="164"/>
      <c r="F471" s="164"/>
      <c r="G471" s="164"/>
      <c r="H471" s="164"/>
      <c r="I471" s="164"/>
      <c r="J471" s="164"/>
    </row>
    <row r="472" spans="1:10" ht="14.5" x14ac:dyDescent="0.35">
      <c r="A472" s="164"/>
      <c r="B472" s="164"/>
      <c r="C472" s="164"/>
      <c r="D472" s="164"/>
      <c r="E472" s="164"/>
      <c r="F472" s="164"/>
      <c r="G472" s="164"/>
      <c r="H472" s="164"/>
      <c r="I472" s="164"/>
      <c r="J472" s="164"/>
    </row>
    <row r="473" spans="1:10" ht="14.5" x14ac:dyDescent="0.35">
      <c r="A473" s="164"/>
      <c r="B473" s="164"/>
      <c r="C473" s="164"/>
      <c r="D473" s="164"/>
      <c r="E473" s="164"/>
      <c r="F473" s="164"/>
      <c r="G473" s="164"/>
      <c r="H473" s="164"/>
      <c r="I473" s="164"/>
      <c r="J473" s="164"/>
    </row>
    <row r="474" spans="1:10" ht="14.5" x14ac:dyDescent="0.35">
      <c r="A474" s="164"/>
      <c r="B474" s="164"/>
      <c r="C474" s="164"/>
      <c r="D474" s="164"/>
      <c r="E474" s="164"/>
      <c r="F474" s="164"/>
      <c r="G474" s="164"/>
      <c r="H474" s="164"/>
      <c r="I474" s="164"/>
      <c r="J474" s="164"/>
    </row>
    <row r="475" spans="1:10" ht="14.5" x14ac:dyDescent="0.35">
      <c r="A475" s="164"/>
      <c r="B475" s="164"/>
      <c r="C475" s="164"/>
      <c r="D475" s="164"/>
      <c r="E475" s="164"/>
      <c r="F475" s="164"/>
      <c r="G475" s="164"/>
      <c r="H475" s="164"/>
      <c r="I475" s="164"/>
      <c r="J475" s="164"/>
    </row>
    <row r="476" spans="1:10" ht="14.5" x14ac:dyDescent="0.35">
      <c r="A476" s="164"/>
      <c r="B476" s="164"/>
      <c r="C476" s="164"/>
      <c r="D476" s="164"/>
      <c r="E476" s="164"/>
      <c r="F476" s="164"/>
      <c r="G476" s="164"/>
      <c r="H476" s="164"/>
      <c r="I476" s="164"/>
      <c r="J476" s="164"/>
    </row>
    <row r="477" spans="1:10" ht="14.5" x14ac:dyDescent="0.35">
      <c r="A477" s="164"/>
      <c r="B477" s="164"/>
      <c r="C477" s="164"/>
      <c r="D477" s="164"/>
      <c r="E477" s="164"/>
      <c r="F477" s="164"/>
      <c r="G477" s="164"/>
      <c r="H477" s="164"/>
      <c r="I477" s="164"/>
      <c r="J477" s="164"/>
    </row>
    <row r="478" spans="1:10" ht="14.5" x14ac:dyDescent="0.35">
      <c r="A478" s="164"/>
      <c r="B478" s="164"/>
      <c r="C478" s="164"/>
      <c r="D478" s="164"/>
      <c r="E478" s="164"/>
      <c r="F478" s="164"/>
      <c r="G478" s="164"/>
      <c r="H478" s="164"/>
      <c r="I478" s="164"/>
      <c r="J478" s="164"/>
    </row>
    <row r="479" spans="1:10" ht="14.5" x14ac:dyDescent="0.35">
      <c r="A479" s="164"/>
      <c r="B479" s="164"/>
      <c r="C479" s="164"/>
      <c r="D479" s="164"/>
      <c r="E479" s="164"/>
      <c r="F479" s="164"/>
      <c r="G479" s="164"/>
      <c r="H479" s="164"/>
      <c r="I479" s="164"/>
      <c r="J479" s="164"/>
    </row>
    <row r="480" spans="1:10" ht="14.5" x14ac:dyDescent="0.35">
      <c r="A480" s="164"/>
      <c r="B480" s="164"/>
      <c r="C480" s="164"/>
      <c r="D480" s="164"/>
      <c r="E480" s="164"/>
      <c r="F480" s="164"/>
      <c r="G480" s="164"/>
      <c r="H480" s="164"/>
      <c r="I480" s="164"/>
      <c r="J480" s="164"/>
    </row>
    <row r="481" spans="1:10" ht="14.5" x14ac:dyDescent="0.35">
      <c r="A481" s="164"/>
      <c r="B481" s="164"/>
      <c r="C481" s="164"/>
      <c r="D481" s="164"/>
      <c r="E481" s="164"/>
      <c r="F481" s="164"/>
      <c r="G481" s="164"/>
      <c r="H481" s="164"/>
      <c r="I481" s="164"/>
      <c r="J481" s="164"/>
    </row>
    <row r="482" spans="1:10" ht="14.5" x14ac:dyDescent="0.35">
      <c r="A482" s="164"/>
      <c r="B482" s="164"/>
      <c r="C482" s="164"/>
      <c r="D482" s="164"/>
      <c r="E482" s="164"/>
      <c r="F482" s="164"/>
      <c r="G482" s="164"/>
      <c r="H482" s="164"/>
      <c r="I482" s="164"/>
      <c r="J482" s="164"/>
    </row>
    <row r="483" spans="1:10" ht="14.5" x14ac:dyDescent="0.35">
      <c r="A483" s="164"/>
      <c r="B483" s="164"/>
      <c r="C483" s="164"/>
      <c r="D483" s="164"/>
      <c r="E483" s="164"/>
      <c r="F483" s="164"/>
      <c r="G483" s="164"/>
      <c r="H483" s="164"/>
      <c r="I483" s="164"/>
      <c r="J483" s="164"/>
    </row>
    <row r="484" spans="1:10" ht="14.5" x14ac:dyDescent="0.35">
      <c r="A484" s="164"/>
      <c r="B484" s="164"/>
      <c r="C484" s="164"/>
      <c r="D484" s="164"/>
      <c r="E484" s="164"/>
      <c r="F484" s="164"/>
      <c r="G484" s="164"/>
      <c r="H484" s="164"/>
      <c r="I484" s="164"/>
      <c r="J484" s="164"/>
    </row>
    <row r="485" spans="1:10" ht="14.5" x14ac:dyDescent="0.35">
      <c r="A485" s="164"/>
      <c r="B485" s="164"/>
      <c r="C485" s="164"/>
      <c r="D485" s="164"/>
      <c r="E485" s="164"/>
      <c r="F485" s="164"/>
      <c r="G485" s="164"/>
      <c r="H485" s="164"/>
      <c r="I485" s="164"/>
      <c r="J485" s="164"/>
    </row>
    <row r="486" spans="1:10" ht="14.5" x14ac:dyDescent="0.35">
      <c r="A486" s="164"/>
      <c r="B486" s="164"/>
      <c r="C486" s="164"/>
      <c r="D486" s="164"/>
      <c r="E486" s="164"/>
      <c r="F486" s="164"/>
      <c r="G486" s="164"/>
      <c r="H486" s="164"/>
      <c r="I486" s="164"/>
      <c r="J486" s="164"/>
    </row>
    <row r="487" spans="1:10" ht="14.5" x14ac:dyDescent="0.35">
      <c r="A487" s="164"/>
      <c r="B487" s="164"/>
      <c r="C487" s="164"/>
      <c r="D487" s="164"/>
      <c r="E487" s="164"/>
      <c r="F487" s="164"/>
      <c r="G487" s="164"/>
      <c r="H487" s="164"/>
      <c r="I487" s="164"/>
      <c r="J487" s="164"/>
    </row>
    <row r="488" spans="1:10" ht="14.5" x14ac:dyDescent="0.35">
      <c r="A488" s="164"/>
      <c r="B488" s="164"/>
      <c r="C488" s="164"/>
      <c r="D488" s="164"/>
      <c r="E488" s="164"/>
      <c r="F488" s="164"/>
      <c r="G488" s="164"/>
      <c r="H488" s="164"/>
      <c r="I488" s="164"/>
      <c r="J488" s="164"/>
    </row>
    <row r="489" spans="1:10" ht="14.5" x14ac:dyDescent="0.35">
      <c r="A489" s="164"/>
      <c r="B489" s="164"/>
      <c r="C489" s="164"/>
      <c r="D489" s="164"/>
      <c r="E489" s="164"/>
      <c r="F489" s="164"/>
      <c r="G489" s="164"/>
      <c r="H489" s="164"/>
      <c r="I489" s="164"/>
      <c r="J489" s="164"/>
    </row>
    <row r="490" spans="1:10" ht="14.5" x14ac:dyDescent="0.35">
      <c r="A490" s="164"/>
      <c r="B490" s="164"/>
      <c r="C490" s="164"/>
      <c r="D490" s="164"/>
      <c r="E490" s="164"/>
      <c r="F490" s="164"/>
      <c r="G490" s="164"/>
      <c r="H490" s="164"/>
      <c r="I490" s="164"/>
      <c r="J490" s="164"/>
    </row>
    <row r="491" spans="1:10" ht="14.5" x14ac:dyDescent="0.35">
      <c r="A491" s="164"/>
      <c r="B491" s="164"/>
      <c r="C491" s="164"/>
      <c r="D491" s="164"/>
      <c r="E491" s="164"/>
      <c r="F491" s="164"/>
      <c r="G491" s="164"/>
      <c r="H491" s="164"/>
      <c r="I491" s="164"/>
      <c r="J491" s="164"/>
    </row>
    <row r="492" spans="1:10" ht="14.5" x14ac:dyDescent="0.35">
      <c r="A492" s="164"/>
      <c r="B492" s="164"/>
      <c r="C492" s="164"/>
      <c r="D492" s="164"/>
      <c r="E492" s="164"/>
      <c r="F492" s="164"/>
      <c r="G492" s="164"/>
      <c r="H492" s="164"/>
      <c r="I492" s="164"/>
      <c r="J492" s="164"/>
    </row>
    <row r="493" spans="1:10" ht="14.5" x14ac:dyDescent="0.35">
      <c r="A493" s="164"/>
      <c r="B493" s="164"/>
      <c r="C493" s="164"/>
      <c r="D493" s="164"/>
      <c r="E493" s="164"/>
      <c r="F493" s="164"/>
      <c r="G493" s="164"/>
      <c r="H493" s="164"/>
      <c r="I493" s="164"/>
      <c r="J493" s="164"/>
    </row>
    <row r="494" spans="1:10" ht="14.5" x14ac:dyDescent="0.35">
      <c r="A494" s="164"/>
      <c r="B494" s="164"/>
      <c r="C494" s="164"/>
      <c r="D494" s="164"/>
      <c r="E494" s="164"/>
      <c r="F494" s="164"/>
      <c r="G494" s="164"/>
      <c r="H494" s="164"/>
      <c r="I494" s="164"/>
      <c r="J494" s="164"/>
    </row>
    <row r="495" spans="1:10" ht="14.5" x14ac:dyDescent="0.35">
      <c r="A495" s="164"/>
      <c r="B495" s="164"/>
      <c r="C495" s="164"/>
      <c r="D495" s="164"/>
      <c r="E495" s="164"/>
      <c r="F495" s="164"/>
      <c r="G495" s="164"/>
      <c r="H495" s="164"/>
      <c r="I495" s="164"/>
      <c r="J495" s="164"/>
    </row>
    <row r="496" spans="1:10" ht="14.5" x14ac:dyDescent="0.35">
      <c r="A496" s="164"/>
      <c r="B496" s="164"/>
      <c r="C496" s="164"/>
      <c r="D496" s="164"/>
      <c r="E496" s="164"/>
      <c r="F496" s="164"/>
      <c r="G496" s="164"/>
      <c r="H496" s="164"/>
      <c r="I496" s="164"/>
      <c r="J496" s="164"/>
    </row>
    <row r="497" spans="1:10" ht="14.5" x14ac:dyDescent="0.35">
      <c r="A497" s="164"/>
      <c r="B497" s="164"/>
      <c r="C497" s="164"/>
      <c r="D497" s="164"/>
      <c r="E497" s="164"/>
      <c r="F497" s="164"/>
      <c r="G497" s="164"/>
      <c r="H497" s="164"/>
      <c r="I497" s="164"/>
      <c r="J497" s="164"/>
    </row>
    <row r="498" spans="1:10" ht="14.5" x14ac:dyDescent="0.35">
      <c r="A498" s="164"/>
      <c r="B498" s="164"/>
      <c r="C498" s="164"/>
      <c r="D498" s="164"/>
      <c r="E498" s="164"/>
      <c r="F498" s="164"/>
      <c r="G498" s="164"/>
      <c r="H498" s="164"/>
      <c r="I498" s="164"/>
      <c r="J498" s="164"/>
    </row>
    <row r="499" spans="1:10" ht="14.5" x14ac:dyDescent="0.35">
      <c r="A499" s="164"/>
      <c r="B499" s="164"/>
      <c r="C499" s="164"/>
      <c r="D499" s="164"/>
      <c r="E499" s="164"/>
      <c r="F499" s="164"/>
      <c r="G499" s="164"/>
      <c r="H499" s="164"/>
      <c r="I499" s="164"/>
      <c r="J499" s="164"/>
    </row>
    <row r="500" spans="1:10" ht="14.5" x14ac:dyDescent="0.35">
      <c r="A500" s="164"/>
      <c r="B500" s="164"/>
      <c r="C500" s="164"/>
      <c r="D500" s="164"/>
      <c r="E500" s="164"/>
      <c r="F500" s="164"/>
      <c r="G500" s="164"/>
      <c r="H500" s="164"/>
      <c r="I500" s="164"/>
      <c r="J500" s="164"/>
    </row>
    <row r="501" spans="1:10" ht="14.5" x14ac:dyDescent="0.35">
      <c r="A501" s="164"/>
      <c r="B501" s="164"/>
      <c r="C501" s="164"/>
      <c r="D501" s="164"/>
      <c r="E501" s="164"/>
      <c r="F501" s="164"/>
      <c r="G501" s="164"/>
      <c r="H501" s="164"/>
      <c r="I501" s="164"/>
      <c r="J501" s="164"/>
    </row>
    <row r="502" spans="1:10" ht="14.5" x14ac:dyDescent="0.35">
      <c r="A502" s="164"/>
      <c r="B502" s="164"/>
      <c r="C502" s="164"/>
      <c r="D502" s="164"/>
      <c r="E502" s="164"/>
      <c r="F502" s="164"/>
      <c r="G502" s="164"/>
      <c r="H502" s="164"/>
      <c r="I502" s="164"/>
      <c r="J502" s="164"/>
    </row>
    <row r="503" spans="1:10" ht="14.5" x14ac:dyDescent="0.35">
      <c r="A503" s="164"/>
      <c r="B503" s="164"/>
      <c r="C503" s="164"/>
      <c r="D503" s="164"/>
      <c r="E503" s="164"/>
      <c r="F503" s="164"/>
      <c r="G503" s="164"/>
      <c r="H503" s="164"/>
      <c r="I503" s="164"/>
      <c r="J503" s="164"/>
    </row>
    <row r="504" spans="1:10" ht="14.5" x14ac:dyDescent="0.35">
      <c r="A504" s="164"/>
      <c r="B504" s="164"/>
      <c r="C504" s="164"/>
      <c r="D504" s="164"/>
      <c r="E504" s="164"/>
      <c r="F504" s="164"/>
      <c r="G504" s="164"/>
      <c r="H504" s="164"/>
      <c r="I504" s="164"/>
      <c r="J504" s="164"/>
    </row>
    <row r="505" spans="1:10" ht="14.5" x14ac:dyDescent="0.35">
      <c r="A505" s="164"/>
      <c r="B505" s="164"/>
      <c r="C505" s="164"/>
      <c r="D505" s="164"/>
      <c r="E505" s="164"/>
      <c r="F505" s="164"/>
      <c r="G505" s="164"/>
      <c r="H505" s="164"/>
      <c r="I505" s="164"/>
      <c r="J505" s="164"/>
    </row>
    <row r="506" spans="1:10" ht="14.5" x14ac:dyDescent="0.35">
      <c r="A506" s="164"/>
      <c r="B506" s="164"/>
      <c r="C506" s="164"/>
      <c r="D506" s="164"/>
      <c r="E506" s="164"/>
      <c r="F506" s="164"/>
      <c r="G506" s="164"/>
      <c r="H506" s="164"/>
      <c r="I506" s="164"/>
      <c r="J506" s="164"/>
    </row>
    <row r="507" spans="1:10" ht="14.5" x14ac:dyDescent="0.35">
      <c r="A507" s="164"/>
      <c r="B507" s="164"/>
      <c r="C507" s="164"/>
      <c r="D507" s="164"/>
      <c r="E507" s="164"/>
      <c r="F507" s="164"/>
      <c r="G507" s="164"/>
      <c r="H507" s="164"/>
      <c r="I507" s="164"/>
      <c r="J507" s="164"/>
    </row>
    <row r="508" spans="1:10" ht="14.5" x14ac:dyDescent="0.35">
      <c r="A508" s="164"/>
      <c r="B508" s="164"/>
      <c r="C508" s="164"/>
      <c r="D508" s="164"/>
      <c r="E508" s="164"/>
      <c r="F508" s="164"/>
      <c r="G508" s="164"/>
      <c r="H508" s="164"/>
      <c r="I508" s="164"/>
      <c r="J508" s="164"/>
    </row>
    <row r="509" spans="1:10" ht="14.5" x14ac:dyDescent="0.35">
      <c r="A509" s="164"/>
      <c r="B509" s="164"/>
      <c r="C509" s="164"/>
      <c r="D509" s="164"/>
      <c r="E509" s="164"/>
      <c r="F509" s="164"/>
      <c r="G509" s="164"/>
      <c r="H509" s="164"/>
      <c r="I509" s="164"/>
      <c r="J509" s="164"/>
    </row>
    <row r="510" spans="1:10" ht="14.5" x14ac:dyDescent="0.35">
      <c r="A510" s="164"/>
      <c r="B510" s="164"/>
      <c r="C510" s="164"/>
      <c r="D510" s="164"/>
      <c r="E510" s="164"/>
      <c r="F510" s="164"/>
      <c r="G510" s="164"/>
      <c r="H510" s="164"/>
      <c r="I510" s="164"/>
      <c r="J510" s="164"/>
    </row>
    <row r="511" spans="1:10" ht="14.5" x14ac:dyDescent="0.35">
      <c r="A511" s="164"/>
      <c r="B511" s="164"/>
      <c r="C511" s="164"/>
      <c r="D511" s="164"/>
      <c r="E511" s="164"/>
      <c r="F511" s="164"/>
      <c r="G511" s="164"/>
      <c r="H511" s="164"/>
      <c r="I511" s="164"/>
      <c r="J511" s="164"/>
    </row>
    <row r="512" spans="1:10" ht="14.5" x14ac:dyDescent="0.35">
      <c r="A512" s="164"/>
      <c r="B512" s="164"/>
      <c r="C512" s="164"/>
      <c r="D512" s="164"/>
      <c r="E512" s="164"/>
      <c r="F512" s="164"/>
      <c r="G512" s="164"/>
      <c r="H512" s="164"/>
      <c r="I512" s="164"/>
      <c r="J512" s="164"/>
    </row>
    <row r="513" spans="1:10" ht="14.5" x14ac:dyDescent="0.35">
      <c r="A513" s="164"/>
      <c r="B513" s="164"/>
      <c r="C513" s="164"/>
      <c r="D513" s="164"/>
      <c r="E513" s="164"/>
      <c r="F513" s="164"/>
      <c r="G513" s="164"/>
      <c r="H513" s="164"/>
      <c r="I513" s="164"/>
      <c r="J513" s="164"/>
    </row>
    <row r="514" spans="1:10" ht="14.5" x14ac:dyDescent="0.35">
      <c r="A514" s="164"/>
      <c r="B514" s="164"/>
      <c r="C514" s="164"/>
      <c r="D514" s="164"/>
      <c r="E514" s="164"/>
      <c r="F514" s="164"/>
      <c r="G514" s="164"/>
      <c r="H514" s="164"/>
      <c r="I514" s="164"/>
      <c r="J514" s="164"/>
    </row>
    <row r="515" spans="1:10" ht="14.5" x14ac:dyDescent="0.35">
      <c r="A515" s="164"/>
      <c r="B515" s="164"/>
      <c r="C515" s="164"/>
      <c r="D515" s="164"/>
      <c r="E515" s="164"/>
      <c r="F515" s="164"/>
      <c r="G515" s="164"/>
      <c r="H515" s="164"/>
      <c r="I515" s="164"/>
      <c r="J515" s="164"/>
    </row>
    <row r="516" spans="1:10" ht="14.5" x14ac:dyDescent="0.35">
      <c r="A516" s="164"/>
      <c r="B516" s="164"/>
      <c r="C516" s="164"/>
      <c r="D516" s="164"/>
      <c r="E516" s="164"/>
      <c r="F516" s="164"/>
      <c r="G516" s="164"/>
      <c r="H516" s="164"/>
      <c r="I516" s="164"/>
      <c r="J516" s="164"/>
    </row>
    <row r="517" spans="1:10" ht="14.5" x14ac:dyDescent="0.35">
      <c r="A517" s="164"/>
      <c r="B517" s="164"/>
      <c r="C517" s="164"/>
      <c r="D517" s="164"/>
      <c r="E517" s="164"/>
      <c r="F517" s="164"/>
      <c r="G517" s="164"/>
      <c r="H517" s="164"/>
      <c r="I517" s="164"/>
      <c r="J517" s="164"/>
    </row>
    <row r="518" spans="1:10" ht="14.5" x14ac:dyDescent="0.35">
      <c r="A518" s="164"/>
      <c r="B518" s="164"/>
      <c r="C518" s="164"/>
      <c r="D518" s="164"/>
      <c r="E518" s="164"/>
      <c r="F518" s="164"/>
      <c r="G518" s="164"/>
      <c r="H518" s="164"/>
      <c r="I518" s="164"/>
      <c r="J518" s="164"/>
    </row>
    <row r="519" spans="1:10" ht="14.5" x14ac:dyDescent="0.35">
      <c r="A519" s="164"/>
      <c r="B519" s="164"/>
      <c r="C519" s="164"/>
      <c r="D519" s="164"/>
      <c r="E519" s="164"/>
      <c r="F519" s="164"/>
      <c r="G519" s="164"/>
      <c r="H519" s="164"/>
      <c r="I519" s="164"/>
      <c r="J519" s="164"/>
    </row>
    <row r="520" spans="1:10" ht="14.5" x14ac:dyDescent="0.35">
      <c r="A520" s="164"/>
      <c r="B520" s="164"/>
      <c r="C520" s="164"/>
      <c r="D520" s="164"/>
      <c r="E520" s="164"/>
      <c r="F520" s="164"/>
      <c r="G520" s="164"/>
      <c r="H520" s="164"/>
      <c r="I520" s="164"/>
      <c r="J520" s="164"/>
    </row>
    <row r="521" spans="1:10" ht="14.5" x14ac:dyDescent="0.35">
      <c r="A521" s="164"/>
      <c r="B521" s="164"/>
      <c r="C521" s="164"/>
      <c r="D521" s="164"/>
      <c r="E521" s="164"/>
      <c r="F521" s="164"/>
      <c r="G521" s="164"/>
      <c r="H521" s="164"/>
      <c r="I521" s="164"/>
      <c r="J521" s="164"/>
    </row>
    <row r="522" spans="1:10" ht="14.5" x14ac:dyDescent="0.35">
      <c r="A522" s="164"/>
      <c r="B522" s="164"/>
      <c r="C522" s="164"/>
      <c r="D522" s="164"/>
      <c r="E522" s="164"/>
      <c r="F522" s="164"/>
      <c r="G522" s="164"/>
      <c r="H522" s="164"/>
      <c r="I522" s="164"/>
      <c r="J522" s="164"/>
    </row>
    <row r="523" spans="1:10" ht="14.5" x14ac:dyDescent="0.35">
      <c r="A523" s="164"/>
      <c r="B523" s="164"/>
      <c r="C523" s="164"/>
      <c r="D523" s="164"/>
      <c r="E523" s="164"/>
      <c r="F523" s="164"/>
      <c r="G523" s="164"/>
      <c r="H523" s="164"/>
      <c r="I523" s="164"/>
      <c r="J523" s="164"/>
    </row>
    <row r="524" spans="1:10" ht="14.5" x14ac:dyDescent="0.35">
      <c r="A524" s="164"/>
      <c r="B524" s="164"/>
      <c r="C524" s="164"/>
      <c r="D524" s="164"/>
      <c r="E524" s="164"/>
      <c r="F524" s="164"/>
      <c r="G524" s="164"/>
      <c r="H524" s="164"/>
      <c r="I524" s="164"/>
      <c r="J524" s="164"/>
    </row>
    <row r="525" spans="1:10" ht="14.5" x14ac:dyDescent="0.35">
      <c r="A525" s="164"/>
      <c r="B525" s="164"/>
      <c r="C525" s="164"/>
      <c r="D525" s="164"/>
      <c r="E525" s="164"/>
      <c r="F525" s="164"/>
      <c r="G525" s="164"/>
      <c r="H525" s="164"/>
      <c r="I525" s="164"/>
      <c r="J525" s="164"/>
    </row>
    <row r="526" spans="1:10" ht="14.5" x14ac:dyDescent="0.35">
      <c r="A526" s="164"/>
      <c r="B526" s="164"/>
      <c r="C526" s="164"/>
      <c r="D526" s="164"/>
      <c r="E526" s="164"/>
      <c r="F526" s="164"/>
      <c r="G526" s="164"/>
      <c r="H526" s="164"/>
      <c r="I526" s="164"/>
      <c r="J526" s="164"/>
    </row>
    <row r="527" spans="1:10" ht="14.5" x14ac:dyDescent="0.35">
      <c r="A527" s="164"/>
      <c r="B527" s="164"/>
      <c r="C527" s="164"/>
      <c r="D527" s="164"/>
      <c r="E527" s="164"/>
      <c r="F527" s="164"/>
      <c r="G527" s="164"/>
      <c r="H527" s="164"/>
      <c r="I527" s="164"/>
      <c r="J527" s="164"/>
    </row>
    <row r="528" spans="1:10" ht="14.5" x14ac:dyDescent="0.35">
      <c r="A528" s="164"/>
      <c r="B528" s="164"/>
      <c r="C528" s="164"/>
      <c r="D528" s="164"/>
      <c r="E528" s="164"/>
      <c r="F528" s="164"/>
      <c r="G528" s="164"/>
      <c r="H528" s="164"/>
      <c r="I528" s="164"/>
      <c r="J528" s="164"/>
    </row>
    <row r="529" spans="1:10" ht="14.5" x14ac:dyDescent="0.35">
      <c r="A529" s="164"/>
      <c r="B529" s="164"/>
      <c r="C529" s="164"/>
      <c r="D529" s="164"/>
      <c r="E529" s="164"/>
      <c r="F529" s="164"/>
      <c r="G529" s="164"/>
      <c r="H529" s="164"/>
      <c r="I529" s="164"/>
      <c r="J529" s="164"/>
    </row>
    <row r="530" spans="1:10" ht="14.5" x14ac:dyDescent="0.35">
      <c r="A530" s="164"/>
      <c r="B530" s="164"/>
      <c r="C530" s="164"/>
      <c r="D530" s="164"/>
      <c r="E530" s="164"/>
      <c r="F530" s="164"/>
      <c r="G530" s="164"/>
      <c r="H530" s="164"/>
      <c r="I530" s="164"/>
      <c r="J530" s="164"/>
    </row>
    <row r="531" spans="1:10" ht="14.5" x14ac:dyDescent="0.35">
      <c r="A531" s="164"/>
      <c r="B531" s="164"/>
      <c r="C531" s="164"/>
      <c r="D531" s="164"/>
      <c r="E531" s="164"/>
      <c r="F531" s="164"/>
      <c r="G531" s="164"/>
      <c r="H531" s="164"/>
      <c r="I531" s="164"/>
      <c r="J531" s="164"/>
    </row>
    <row r="532" spans="1:10" ht="14.5" x14ac:dyDescent="0.35">
      <c r="A532" s="164"/>
      <c r="B532" s="164"/>
      <c r="C532" s="164"/>
      <c r="D532" s="164"/>
      <c r="E532" s="164"/>
      <c r="F532" s="164"/>
      <c r="G532" s="164"/>
      <c r="H532" s="164"/>
      <c r="I532" s="164"/>
      <c r="J532" s="164"/>
    </row>
    <row r="533" spans="1:10" ht="14.5" x14ac:dyDescent="0.35">
      <c r="A533" s="164"/>
      <c r="B533" s="164"/>
      <c r="C533" s="164"/>
      <c r="D533" s="164"/>
      <c r="E533" s="164"/>
      <c r="F533" s="164"/>
      <c r="G533" s="164"/>
      <c r="H533" s="164"/>
      <c r="I533" s="164"/>
      <c r="J533" s="164"/>
    </row>
    <row r="534" spans="1:10" ht="14.5" x14ac:dyDescent="0.35">
      <c r="A534" s="164"/>
      <c r="B534" s="164"/>
      <c r="C534" s="164"/>
      <c r="D534" s="164"/>
      <c r="E534" s="164"/>
      <c r="F534" s="164"/>
      <c r="G534" s="164"/>
      <c r="H534" s="164"/>
      <c r="I534" s="164"/>
      <c r="J534" s="164"/>
    </row>
    <row r="535" spans="1:10" ht="14.5" x14ac:dyDescent="0.35">
      <c r="A535" s="164"/>
      <c r="B535" s="164"/>
      <c r="C535" s="164"/>
      <c r="D535" s="164"/>
      <c r="E535" s="164"/>
      <c r="F535" s="164"/>
      <c r="G535" s="164"/>
      <c r="H535" s="164"/>
      <c r="I535" s="164"/>
      <c r="J535" s="164"/>
    </row>
    <row r="536" spans="1:10" ht="14.5" x14ac:dyDescent="0.35">
      <c r="A536" s="164"/>
      <c r="B536" s="164"/>
      <c r="C536" s="164"/>
      <c r="D536" s="164"/>
      <c r="E536" s="164"/>
      <c r="F536" s="164"/>
      <c r="G536" s="164"/>
      <c r="H536" s="164"/>
      <c r="I536" s="164"/>
      <c r="J536" s="164"/>
    </row>
    <row r="537" spans="1:10" ht="14.5" x14ac:dyDescent="0.35">
      <c r="A537" s="164"/>
      <c r="B537" s="164"/>
      <c r="C537" s="164"/>
      <c r="D537" s="164"/>
      <c r="E537" s="164"/>
      <c r="F537" s="164"/>
      <c r="G537" s="164"/>
      <c r="H537" s="164"/>
      <c r="I537" s="164"/>
      <c r="J537" s="164"/>
    </row>
    <row r="538" spans="1:10" ht="14.5" x14ac:dyDescent="0.35">
      <c r="A538" s="164"/>
      <c r="B538" s="164"/>
      <c r="C538" s="164"/>
      <c r="D538" s="164"/>
      <c r="E538" s="164"/>
      <c r="F538" s="164"/>
      <c r="G538" s="164"/>
      <c r="H538" s="164"/>
      <c r="I538" s="164"/>
      <c r="J538" s="164"/>
    </row>
    <row r="539" spans="1:10" ht="14.5" x14ac:dyDescent="0.35">
      <c r="A539" s="164"/>
      <c r="B539" s="164"/>
      <c r="C539" s="164"/>
      <c r="D539" s="164"/>
      <c r="E539" s="164"/>
      <c r="F539" s="164"/>
      <c r="G539" s="164"/>
      <c r="H539" s="164"/>
      <c r="I539" s="164"/>
      <c r="J539" s="164"/>
    </row>
    <row r="540" spans="1:10" ht="14.5" x14ac:dyDescent="0.35">
      <c r="A540" s="164"/>
      <c r="B540" s="164"/>
      <c r="C540" s="164"/>
      <c r="D540" s="164"/>
      <c r="E540" s="164"/>
      <c r="F540" s="164"/>
      <c r="G540" s="164"/>
      <c r="H540" s="164"/>
      <c r="I540" s="164"/>
      <c r="J540" s="164"/>
    </row>
    <row r="541" spans="1:10" ht="14.5" x14ac:dyDescent="0.35">
      <c r="A541" s="164"/>
      <c r="B541" s="164"/>
      <c r="C541" s="164"/>
      <c r="D541" s="164"/>
      <c r="E541" s="164"/>
      <c r="F541" s="164"/>
      <c r="G541" s="164"/>
      <c r="H541" s="164"/>
      <c r="I541" s="164"/>
      <c r="J541" s="164"/>
    </row>
    <row r="542" spans="1:10" ht="14.5" x14ac:dyDescent="0.35">
      <c r="A542" s="164"/>
      <c r="B542" s="164"/>
      <c r="C542" s="164"/>
      <c r="D542" s="164"/>
      <c r="E542" s="164"/>
      <c r="F542" s="164"/>
      <c r="G542" s="164"/>
      <c r="H542" s="164"/>
      <c r="I542" s="164"/>
      <c r="J542" s="164"/>
    </row>
    <row r="543" spans="1:10" ht="14.5" x14ac:dyDescent="0.35">
      <c r="A543" s="164"/>
      <c r="B543" s="164"/>
      <c r="C543" s="164"/>
      <c r="D543" s="164"/>
      <c r="E543" s="164"/>
      <c r="F543" s="164"/>
      <c r="G543" s="164"/>
      <c r="H543" s="164"/>
      <c r="I543" s="164"/>
      <c r="J543" s="164"/>
    </row>
    <row r="544" spans="1:10" ht="14.5" x14ac:dyDescent="0.35">
      <c r="A544" s="164"/>
      <c r="B544" s="164"/>
      <c r="C544" s="164"/>
      <c r="D544" s="164"/>
      <c r="E544" s="164"/>
      <c r="F544" s="164"/>
      <c r="G544" s="164"/>
      <c r="H544" s="164"/>
      <c r="I544" s="164"/>
      <c r="J544" s="164"/>
    </row>
    <row r="545" spans="1:10" ht="14.5" x14ac:dyDescent="0.35">
      <c r="A545" s="164"/>
      <c r="B545" s="164"/>
      <c r="C545" s="164"/>
      <c r="D545" s="164"/>
      <c r="E545" s="164"/>
      <c r="F545" s="164"/>
      <c r="G545" s="164"/>
      <c r="H545" s="164"/>
      <c r="I545" s="164"/>
      <c r="J545" s="164"/>
    </row>
    <row r="546" spans="1:10" ht="14.5" x14ac:dyDescent="0.35">
      <c r="A546" s="164"/>
      <c r="B546" s="164"/>
      <c r="C546" s="164"/>
      <c r="D546" s="164"/>
      <c r="E546" s="164"/>
      <c r="F546" s="164"/>
      <c r="G546" s="164"/>
      <c r="H546" s="164"/>
      <c r="I546" s="164"/>
      <c r="J546" s="164"/>
    </row>
    <row r="547" spans="1:10" ht="14.5" x14ac:dyDescent="0.35">
      <c r="A547" s="164"/>
      <c r="B547" s="164"/>
      <c r="C547" s="164"/>
      <c r="D547" s="164"/>
      <c r="E547" s="164"/>
      <c r="F547" s="164"/>
      <c r="G547" s="164"/>
      <c r="H547" s="164"/>
      <c r="I547" s="164"/>
      <c r="J547" s="164"/>
    </row>
    <row r="548" spans="1:10" ht="14.5" x14ac:dyDescent="0.35">
      <c r="A548" s="164"/>
      <c r="B548" s="164"/>
      <c r="C548" s="164"/>
      <c r="D548" s="164"/>
      <c r="E548" s="164"/>
      <c r="F548" s="164"/>
      <c r="G548" s="164"/>
      <c r="H548" s="164"/>
      <c r="I548" s="164"/>
      <c r="J548" s="164"/>
    </row>
    <row r="549" spans="1:10" ht="14.5" x14ac:dyDescent="0.35">
      <c r="A549" s="164"/>
      <c r="B549" s="164"/>
      <c r="C549" s="164"/>
      <c r="D549" s="164"/>
      <c r="E549" s="164"/>
      <c r="F549" s="164"/>
      <c r="G549" s="164"/>
      <c r="H549" s="164"/>
      <c r="I549" s="164"/>
      <c r="J549" s="164"/>
    </row>
    <row r="550" spans="1:10" ht="14.5" x14ac:dyDescent="0.35">
      <c r="A550" s="164"/>
      <c r="B550" s="164"/>
      <c r="C550" s="164"/>
      <c r="D550" s="164"/>
      <c r="E550" s="164"/>
      <c r="F550" s="164"/>
      <c r="G550" s="164"/>
      <c r="H550" s="164"/>
      <c r="I550" s="164"/>
      <c r="J550" s="164"/>
    </row>
    <row r="551" spans="1:10" ht="14.5" x14ac:dyDescent="0.35">
      <c r="A551" s="164"/>
      <c r="B551" s="164"/>
      <c r="C551" s="164"/>
      <c r="D551" s="164"/>
      <c r="E551" s="164"/>
      <c r="F551" s="164"/>
      <c r="G551" s="164"/>
      <c r="H551" s="164"/>
      <c r="I551" s="164"/>
      <c r="J551" s="164"/>
    </row>
    <row r="552" spans="1:10" ht="14.5" x14ac:dyDescent="0.35">
      <c r="A552" s="164"/>
      <c r="B552" s="164"/>
      <c r="C552" s="164"/>
      <c r="D552" s="164"/>
      <c r="E552" s="164"/>
      <c r="F552" s="164"/>
      <c r="G552" s="164"/>
      <c r="H552" s="164"/>
      <c r="I552" s="164"/>
      <c r="J552" s="164"/>
    </row>
    <row r="553" spans="1:10" ht="14.5" x14ac:dyDescent="0.35">
      <c r="A553" s="164"/>
      <c r="B553" s="164"/>
      <c r="C553" s="164"/>
      <c r="D553" s="164"/>
      <c r="E553" s="164"/>
      <c r="F553" s="164"/>
      <c r="G553" s="164"/>
      <c r="H553" s="164"/>
      <c r="I553" s="164"/>
      <c r="J553" s="164"/>
    </row>
    <row r="554" spans="1:10" ht="14.5" x14ac:dyDescent="0.35">
      <c r="A554" s="164"/>
      <c r="B554" s="164"/>
      <c r="C554" s="164"/>
      <c r="D554" s="164"/>
      <c r="E554" s="164"/>
      <c r="F554" s="164"/>
      <c r="G554" s="164"/>
      <c r="H554" s="164"/>
      <c r="I554" s="164"/>
      <c r="J554" s="164"/>
    </row>
    <row r="555" spans="1:10" ht="14.5" x14ac:dyDescent="0.35">
      <c r="A555" s="164"/>
      <c r="B555" s="164"/>
      <c r="C555" s="164"/>
      <c r="D555" s="164"/>
      <c r="E555" s="164"/>
      <c r="F555" s="164"/>
      <c r="G555" s="164"/>
      <c r="H555" s="164"/>
      <c r="I555" s="164"/>
      <c r="J555" s="164"/>
    </row>
    <row r="556" spans="1:10" ht="14.5" x14ac:dyDescent="0.35">
      <c r="A556" s="164"/>
      <c r="B556" s="164"/>
      <c r="C556" s="164"/>
      <c r="D556" s="164"/>
      <c r="E556" s="164"/>
      <c r="F556" s="164"/>
      <c r="G556" s="164"/>
      <c r="H556" s="164"/>
      <c r="I556" s="164"/>
      <c r="J556" s="164"/>
    </row>
    <row r="557" spans="1:10" ht="14.5" x14ac:dyDescent="0.35">
      <c r="A557" s="164"/>
      <c r="B557" s="164"/>
      <c r="C557" s="164"/>
      <c r="D557" s="164"/>
      <c r="E557" s="164"/>
      <c r="F557" s="164"/>
      <c r="G557" s="164"/>
      <c r="H557" s="164"/>
      <c r="I557" s="164"/>
      <c r="J557" s="164"/>
    </row>
    <row r="558" spans="1:10" ht="14.5" x14ac:dyDescent="0.35">
      <c r="A558" s="164"/>
      <c r="B558" s="164"/>
      <c r="C558" s="164"/>
      <c r="D558" s="164"/>
      <c r="E558" s="164"/>
      <c r="F558" s="164"/>
      <c r="G558" s="164"/>
      <c r="H558" s="164"/>
      <c r="I558" s="164"/>
      <c r="J558" s="164"/>
    </row>
    <row r="559" spans="1:10" ht="14.5" x14ac:dyDescent="0.35">
      <c r="A559" s="164"/>
      <c r="B559" s="164"/>
      <c r="C559" s="164"/>
      <c r="D559" s="164"/>
      <c r="E559" s="164"/>
      <c r="F559" s="164"/>
      <c r="G559" s="164"/>
      <c r="H559" s="164"/>
      <c r="I559" s="164"/>
      <c r="J559" s="164"/>
    </row>
    <row r="560" spans="1:10" ht="14.5" x14ac:dyDescent="0.35">
      <c r="A560" s="164"/>
      <c r="B560" s="164"/>
      <c r="C560" s="164"/>
      <c r="D560" s="164"/>
      <c r="E560" s="164"/>
      <c r="F560" s="164"/>
      <c r="G560" s="164"/>
      <c r="H560" s="164"/>
      <c r="I560" s="164"/>
      <c r="J560" s="164"/>
    </row>
    <row r="561" spans="1:10" ht="14.5" x14ac:dyDescent="0.35">
      <c r="A561" s="164"/>
      <c r="B561" s="164"/>
      <c r="C561" s="164"/>
      <c r="D561" s="164"/>
      <c r="E561" s="164"/>
      <c r="F561" s="164"/>
      <c r="G561" s="164"/>
      <c r="H561" s="164"/>
      <c r="I561" s="164"/>
      <c r="J561" s="164"/>
    </row>
    <row r="562" spans="1:10" ht="14.5" x14ac:dyDescent="0.35">
      <c r="A562" s="164"/>
      <c r="B562" s="164"/>
      <c r="C562" s="164"/>
      <c r="D562" s="164"/>
      <c r="E562" s="164"/>
      <c r="F562" s="164"/>
      <c r="G562" s="164"/>
      <c r="H562" s="164"/>
      <c r="I562" s="164"/>
      <c r="J562" s="164"/>
    </row>
    <row r="563" spans="1:10" ht="14.5" x14ac:dyDescent="0.35">
      <c r="A563" s="164"/>
      <c r="B563" s="164"/>
      <c r="C563" s="164"/>
      <c r="D563" s="164"/>
      <c r="E563" s="164"/>
      <c r="F563" s="164"/>
      <c r="G563" s="164"/>
      <c r="H563" s="164"/>
      <c r="I563" s="164"/>
      <c r="J563" s="164"/>
    </row>
    <row r="564" spans="1:10" ht="14.5" x14ac:dyDescent="0.35">
      <c r="A564" s="164"/>
      <c r="B564" s="164"/>
      <c r="C564" s="164"/>
      <c r="D564" s="164"/>
      <c r="E564" s="164"/>
      <c r="F564" s="164"/>
      <c r="G564" s="164"/>
      <c r="H564" s="164"/>
      <c r="I564" s="164"/>
      <c r="J564" s="164"/>
    </row>
    <row r="565" spans="1:10" ht="14.5" x14ac:dyDescent="0.35">
      <c r="A565" s="164"/>
      <c r="B565" s="164"/>
      <c r="C565" s="164"/>
      <c r="D565" s="164"/>
      <c r="E565" s="164"/>
      <c r="F565" s="164"/>
      <c r="G565" s="164"/>
      <c r="H565" s="164"/>
      <c r="I565" s="164"/>
      <c r="J565" s="164"/>
    </row>
    <row r="566" spans="1:10" ht="14.5" x14ac:dyDescent="0.35">
      <c r="A566" s="164"/>
      <c r="B566" s="164"/>
      <c r="C566" s="164"/>
      <c r="D566" s="164"/>
      <c r="E566" s="164"/>
      <c r="F566" s="164"/>
      <c r="G566" s="164"/>
      <c r="H566" s="164"/>
      <c r="I566" s="164"/>
      <c r="J566" s="164"/>
    </row>
    <row r="567" spans="1:10" ht="14.5" x14ac:dyDescent="0.35">
      <c r="A567" s="164"/>
      <c r="B567" s="164"/>
      <c r="C567" s="164"/>
      <c r="D567" s="164"/>
      <c r="E567" s="164"/>
      <c r="F567" s="164"/>
      <c r="G567" s="164"/>
      <c r="H567" s="164"/>
      <c r="I567" s="164"/>
      <c r="J567" s="164"/>
    </row>
    <row r="568" spans="1:10" ht="14.5" x14ac:dyDescent="0.35">
      <c r="A568" s="164"/>
      <c r="B568" s="164"/>
      <c r="C568" s="164"/>
      <c r="D568" s="164"/>
      <c r="E568" s="164"/>
      <c r="F568" s="164"/>
      <c r="G568" s="164"/>
      <c r="H568" s="164"/>
      <c r="I568" s="164"/>
      <c r="J568" s="164"/>
    </row>
    <row r="569" spans="1:10" ht="14.5" x14ac:dyDescent="0.35">
      <c r="A569" s="164"/>
      <c r="B569" s="164"/>
      <c r="C569" s="164"/>
      <c r="D569" s="164"/>
      <c r="E569" s="164"/>
      <c r="F569" s="164"/>
      <c r="G569" s="164"/>
      <c r="H569" s="164"/>
      <c r="I569" s="164"/>
      <c r="J569" s="164"/>
    </row>
    <row r="570" spans="1:10" ht="14.5" x14ac:dyDescent="0.35">
      <c r="A570" s="164"/>
      <c r="B570" s="164"/>
      <c r="C570" s="164"/>
      <c r="D570" s="164"/>
      <c r="E570" s="164"/>
      <c r="F570" s="164"/>
      <c r="G570" s="164"/>
      <c r="H570" s="164"/>
      <c r="I570" s="164"/>
      <c r="J570" s="164"/>
    </row>
    <row r="571" spans="1:10" ht="14.5" x14ac:dyDescent="0.35">
      <c r="A571" s="164"/>
      <c r="B571" s="164"/>
      <c r="C571" s="164"/>
      <c r="D571" s="164"/>
      <c r="E571" s="164"/>
      <c r="F571" s="164"/>
      <c r="G571" s="164"/>
      <c r="H571" s="164"/>
      <c r="I571" s="164"/>
      <c r="J571" s="164"/>
    </row>
    <row r="572" spans="1:10" ht="14.5" x14ac:dyDescent="0.35">
      <c r="A572" s="164"/>
      <c r="B572" s="164"/>
      <c r="C572" s="164"/>
      <c r="D572" s="164"/>
      <c r="E572" s="164"/>
      <c r="F572" s="164"/>
      <c r="G572" s="164"/>
      <c r="H572" s="164"/>
      <c r="I572" s="164"/>
      <c r="J572" s="164"/>
    </row>
    <row r="573" spans="1:10" ht="14.5" x14ac:dyDescent="0.35">
      <c r="A573" s="164"/>
      <c r="B573" s="164"/>
      <c r="C573" s="164"/>
      <c r="D573" s="164"/>
      <c r="E573" s="164"/>
      <c r="F573" s="164"/>
      <c r="G573" s="164"/>
      <c r="H573" s="164"/>
      <c r="I573" s="164"/>
      <c r="J573" s="164"/>
    </row>
    <row r="574" spans="1:10" ht="14.5" x14ac:dyDescent="0.35">
      <c r="A574" s="164"/>
      <c r="B574" s="164"/>
      <c r="C574" s="164"/>
      <c r="D574" s="164"/>
      <c r="E574" s="164"/>
      <c r="F574" s="164"/>
      <c r="G574" s="164"/>
      <c r="H574" s="164"/>
      <c r="I574" s="164"/>
      <c r="J574" s="164"/>
    </row>
    <row r="575" spans="1:10" ht="14.5" x14ac:dyDescent="0.35">
      <c r="A575" s="164"/>
      <c r="B575" s="164"/>
      <c r="C575" s="164"/>
      <c r="D575" s="164"/>
      <c r="E575" s="164"/>
      <c r="F575" s="164"/>
      <c r="G575" s="164"/>
      <c r="H575" s="164"/>
      <c r="I575" s="164"/>
      <c r="J575" s="164"/>
    </row>
    <row r="576" spans="1:10" ht="14.5" x14ac:dyDescent="0.35">
      <c r="A576" s="164"/>
      <c r="B576" s="164"/>
      <c r="C576" s="164"/>
      <c r="D576" s="164"/>
      <c r="E576" s="164"/>
      <c r="F576" s="164"/>
      <c r="G576" s="164"/>
      <c r="H576" s="164"/>
      <c r="I576" s="164"/>
      <c r="J576" s="164"/>
    </row>
    <row r="577" spans="1:10" ht="14.5" x14ac:dyDescent="0.35">
      <c r="A577" s="164"/>
      <c r="B577" s="164"/>
      <c r="C577" s="164"/>
      <c r="D577" s="164"/>
      <c r="E577" s="164"/>
      <c r="F577" s="164"/>
      <c r="G577" s="164"/>
      <c r="H577" s="164"/>
      <c r="I577" s="164"/>
      <c r="J577" s="164"/>
    </row>
    <row r="578" spans="1:10" ht="14.5" x14ac:dyDescent="0.35">
      <c r="A578" s="164"/>
      <c r="B578" s="164"/>
      <c r="C578" s="164"/>
      <c r="D578" s="164"/>
      <c r="E578" s="164"/>
      <c r="F578" s="164"/>
      <c r="G578" s="164"/>
      <c r="H578" s="164"/>
      <c r="I578" s="164"/>
      <c r="J578" s="164"/>
    </row>
    <row r="579" spans="1:10" ht="14.5" x14ac:dyDescent="0.35">
      <c r="A579" s="164"/>
      <c r="B579" s="164"/>
      <c r="C579" s="164"/>
      <c r="D579" s="164"/>
      <c r="E579" s="164"/>
      <c r="F579" s="164"/>
      <c r="G579" s="164"/>
      <c r="H579" s="164"/>
      <c r="I579" s="164"/>
      <c r="J579" s="164"/>
    </row>
    <row r="580" spans="1:10" ht="14.5" x14ac:dyDescent="0.35">
      <c r="A580" s="164"/>
      <c r="B580" s="164"/>
      <c r="C580" s="164"/>
      <c r="D580" s="164"/>
      <c r="E580" s="164"/>
      <c r="F580" s="164"/>
      <c r="G580" s="164"/>
      <c r="H580" s="164"/>
      <c r="I580" s="164"/>
      <c r="J580" s="164"/>
    </row>
    <row r="581" spans="1:10" ht="14.5" x14ac:dyDescent="0.35">
      <c r="A581" s="164"/>
      <c r="B581" s="164"/>
      <c r="C581" s="164"/>
      <c r="D581" s="164"/>
      <c r="E581" s="164"/>
      <c r="F581" s="164"/>
      <c r="G581" s="164"/>
      <c r="H581" s="164"/>
      <c r="I581" s="164"/>
      <c r="J581" s="164"/>
    </row>
    <row r="582" spans="1:10" ht="14.5" x14ac:dyDescent="0.35">
      <c r="A582" s="164"/>
      <c r="B582" s="164"/>
      <c r="C582" s="164"/>
      <c r="D582" s="164"/>
      <c r="E582" s="164"/>
      <c r="F582" s="164"/>
      <c r="G582" s="164"/>
      <c r="H582" s="164"/>
      <c r="I582" s="164"/>
      <c r="J582" s="164"/>
    </row>
    <row r="583" spans="1:10" ht="14.5" x14ac:dyDescent="0.35">
      <c r="A583" s="164"/>
      <c r="B583" s="164"/>
      <c r="C583" s="164"/>
      <c r="D583" s="164"/>
      <c r="E583" s="164"/>
      <c r="F583" s="164"/>
      <c r="G583" s="164"/>
      <c r="H583" s="164"/>
      <c r="I583" s="164"/>
      <c r="J583" s="164"/>
    </row>
    <row r="584" spans="1:10" ht="14.5" x14ac:dyDescent="0.35">
      <c r="A584" s="164"/>
      <c r="B584" s="164"/>
      <c r="C584" s="164"/>
      <c r="D584" s="164"/>
      <c r="E584" s="164"/>
      <c r="F584" s="164"/>
      <c r="G584" s="164"/>
      <c r="H584" s="164"/>
      <c r="I584" s="164"/>
      <c r="J584" s="164"/>
    </row>
    <row r="585" spans="1:10" ht="14.5" x14ac:dyDescent="0.35">
      <c r="A585" s="164"/>
      <c r="B585" s="164"/>
      <c r="C585" s="164"/>
      <c r="D585" s="164"/>
      <c r="E585" s="164"/>
      <c r="F585" s="164"/>
      <c r="G585" s="164"/>
      <c r="H585" s="164"/>
      <c r="I585" s="164"/>
      <c r="J585" s="164"/>
    </row>
    <row r="586" spans="1:10" ht="14.5" x14ac:dyDescent="0.35">
      <c r="A586" s="164"/>
      <c r="B586" s="164"/>
      <c r="C586" s="164"/>
      <c r="D586" s="164"/>
      <c r="E586" s="164"/>
      <c r="F586" s="164"/>
      <c r="G586" s="164"/>
      <c r="H586" s="164"/>
      <c r="I586" s="164"/>
      <c r="J586" s="164"/>
    </row>
    <row r="587" spans="1:10" ht="14.5" x14ac:dyDescent="0.35">
      <c r="A587" s="164"/>
      <c r="B587" s="164"/>
      <c r="C587" s="164"/>
      <c r="D587" s="164"/>
      <c r="E587" s="164"/>
      <c r="F587" s="164"/>
      <c r="G587" s="164"/>
      <c r="H587" s="164"/>
      <c r="I587" s="164"/>
      <c r="J587" s="164"/>
    </row>
    <row r="588" spans="1:10" ht="14.5" x14ac:dyDescent="0.35">
      <c r="A588" s="164"/>
      <c r="B588" s="164"/>
      <c r="C588" s="164"/>
      <c r="D588" s="164"/>
      <c r="E588" s="164"/>
      <c r="F588" s="164"/>
      <c r="G588" s="164"/>
      <c r="H588" s="164"/>
      <c r="I588" s="164"/>
      <c r="J588" s="164"/>
    </row>
    <row r="589" spans="1:10" ht="14.5" x14ac:dyDescent="0.35">
      <c r="A589" s="164"/>
      <c r="B589" s="164"/>
      <c r="C589" s="164"/>
      <c r="D589" s="164"/>
      <c r="E589" s="164"/>
      <c r="F589" s="164"/>
      <c r="G589" s="164"/>
      <c r="H589" s="164"/>
      <c r="I589" s="164"/>
      <c r="J589" s="164"/>
    </row>
    <row r="590" spans="1:10" ht="14.5" x14ac:dyDescent="0.35">
      <c r="A590" s="164"/>
      <c r="B590" s="164"/>
      <c r="C590" s="164"/>
      <c r="D590" s="164"/>
      <c r="E590" s="164"/>
      <c r="F590" s="164"/>
      <c r="G590" s="164"/>
      <c r="H590" s="164"/>
      <c r="I590" s="164"/>
      <c r="J590" s="164"/>
    </row>
    <row r="591" spans="1:10" ht="14.5" x14ac:dyDescent="0.35">
      <c r="A591" s="164"/>
      <c r="B591" s="164"/>
      <c r="C591" s="164"/>
      <c r="D591" s="164"/>
      <c r="E591" s="164"/>
      <c r="F591" s="164"/>
      <c r="G591" s="164"/>
      <c r="H591" s="164"/>
      <c r="I591" s="164"/>
      <c r="J591" s="164"/>
    </row>
    <row r="592" spans="1:10" ht="14.5" x14ac:dyDescent="0.35">
      <c r="A592" s="164"/>
      <c r="B592" s="164"/>
      <c r="C592" s="164"/>
      <c r="D592" s="164"/>
      <c r="E592" s="164"/>
      <c r="F592" s="164"/>
      <c r="G592" s="164"/>
      <c r="H592" s="164"/>
      <c r="I592" s="164"/>
      <c r="J592" s="164"/>
    </row>
    <row r="593" spans="1:10" ht="14.5" x14ac:dyDescent="0.35">
      <c r="A593" s="164"/>
      <c r="B593" s="164"/>
      <c r="C593" s="164"/>
      <c r="D593" s="164"/>
      <c r="E593" s="164"/>
      <c r="F593" s="164"/>
      <c r="G593" s="164"/>
      <c r="H593" s="164"/>
      <c r="I593" s="164"/>
      <c r="J593" s="164"/>
    </row>
    <row r="594" spans="1:10" ht="14.5" x14ac:dyDescent="0.35">
      <c r="A594" s="164"/>
      <c r="B594" s="164"/>
      <c r="C594" s="164"/>
      <c r="D594" s="164"/>
      <c r="E594" s="164"/>
      <c r="F594" s="164"/>
      <c r="G594" s="164"/>
      <c r="H594" s="164"/>
      <c r="I594" s="164"/>
      <c r="J594" s="164"/>
    </row>
    <row r="595" spans="1:10" ht="14.5" x14ac:dyDescent="0.35">
      <c r="A595" s="164"/>
      <c r="B595" s="164"/>
      <c r="C595" s="164"/>
      <c r="D595" s="164"/>
      <c r="E595" s="164"/>
      <c r="F595" s="164"/>
      <c r="G595" s="164"/>
      <c r="H595" s="164"/>
      <c r="I595" s="164"/>
      <c r="J595" s="164"/>
    </row>
    <row r="596" spans="1:10" ht="14.5" x14ac:dyDescent="0.35">
      <c r="A596" s="164"/>
      <c r="B596" s="164"/>
      <c r="C596" s="164"/>
      <c r="D596" s="164"/>
      <c r="E596" s="164"/>
      <c r="F596" s="164"/>
      <c r="G596" s="164"/>
      <c r="H596" s="164"/>
      <c r="I596" s="164"/>
      <c r="J596" s="164"/>
    </row>
    <row r="597" spans="1:10" ht="14.5" x14ac:dyDescent="0.35">
      <c r="A597" s="164"/>
      <c r="B597" s="164"/>
      <c r="C597" s="164"/>
      <c r="D597" s="164"/>
      <c r="E597" s="164"/>
      <c r="F597" s="164"/>
      <c r="G597" s="164"/>
      <c r="H597" s="164"/>
      <c r="I597" s="164"/>
      <c r="J597" s="164"/>
    </row>
    <row r="598" spans="1:10" ht="14.5" x14ac:dyDescent="0.35">
      <c r="A598" s="164"/>
      <c r="B598" s="164"/>
      <c r="C598" s="164"/>
      <c r="D598" s="164"/>
      <c r="E598" s="164"/>
      <c r="F598" s="164"/>
      <c r="G598" s="164"/>
      <c r="H598" s="164"/>
      <c r="I598" s="164"/>
      <c r="J598" s="164"/>
    </row>
    <row r="599" spans="1:10" ht="14.5" x14ac:dyDescent="0.35">
      <c r="A599" s="164"/>
      <c r="B599" s="164"/>
      <c r="C599" s="164"/>
      <c r="D599" s="164"/>
      <c r="E599" s="164"/>
      <c r="F599" s="164"/>
      <c r="G599" s="164"/>
      <c r="H599" s="164"/>
      <c r="I599" s="164"/>
      <c r="J599" s="164"/>
    </row>
    <row r="600" spans="1:10" ht="14.5" x14ac:dyDescent="0.35">
      <c r="A600" s="164"/>
      <c r="B600" s="164"/>
      <c r="C600" s="164"/>
      <c r="D600" s="164"/>
      <c r="E600" s="164"/>
      <c r="F600" s="164"/>
      <c r="G600" s="164"/>
      <c r="H600" s="164"/>
      <c r="I600" s="164"/>
      <c r="J600" s="164"/>
    </row>
    <row r="601" spans="1:10" ht="14.5" x14ac:dyDescent="0.35">
      <c r="A601" s="164"/>
      <c r="B601" s="164"/>
      <c r="C601" s="164"/>
      <c r="D601" s="164"/>
      <c r="E601" s="164"/>
      <c r="F601" s="164"/>
      <c r="G601" s="164"/>
      <c r="H601" s="164"/>
      <c r="I601" s="164"/>
      <c r="J601" s="164"/>
    </row>
    <row r="602" spans="1:10" ht="14.5" x14ac:dyDescent="0.35">
      <c r="A602" s="164"/>
      <c r="B602" s="164"/>
      <c r="C602" s="164"/>
      <c r="D602" s="164"/>
      <c r="E602" s="164"/>
      <c r="F602" s="164"/>
      <c r="G602" s="164"/>
      <c r="H602" s="164"/>
      <c r="I602" s="164"/>
      <c r="J602" s="164"/>
    </row>
    <row r="603" spans="1:10" ht="14.5" x14ac:dyDescent="0.35">
      <c r="A603" s="164"/>
      <c r="B603" s="164"/>
      <c r="C603" s="164"/>
      <c r="D603" s="164"/>
      <c r="E603" s="164"/>
      <c r="F603" s="164"/>
      <c r="G603" s="164"/>
      <c r="H603" s="164"/>
      <c r="I603" s="164"/>
      <c r="J603" s="164"/>
    </row>
    <row r="604" spans="1:10" ht="14.5" x14ac:dyDescent="0.35">
      <c r="A604" s="164"/>
      <c r="B604" s="164"/>
      <c r="C604" s="164"/>
      <c r="D604" s="164"/>
      <c r="E604" s="164"/>
      <c r="F604" s="164"/>
      <c r="G604" s="164"/>
      <c r="H604" s="164"/>
      <c r="I604" s="164"/>
      <c r="J604" s="164"/>
    </row>
    <row r="605" spans="1:10" ht="14.5" x14ac:dyDescent="0.35">
      <c r="A605" s="164"/>
      <c r="B605" s="164"/>
      <c r="C605" s="164"/>
      <c r="D605" s="164"/>
      <c r="E605" s="164"/>
      <c r="F605" s="164"/>
      <c r="G605" s="164"/>
      <c r="H605" s="164"/>
      <c r="I605" s="164"/>
      <c r="J605" s="164"/>
    </row>
    <row r="606" spans="1:10" ht="14.5" x14ac:dyDescent="0.35">
      <c r="A606" s="164"/>
      <c r="B606" s="164"/>
      <c r="C606" s="164"/>
      <c r="D606" s="164"/>
      <c r="E606" s="164"/>
      <c r="F606" s="164"/>
      <c r="G606" s="164"/>
      <c r="H606" s="164"/>
      <c r="I606" s="164"/>
      <c r="J606" s="164"/>
    </row>
    <row r="607" spans="1:10" ht="14.5" x14ac:dyDescent="0.35">
      <c r="A607" s="164"/>
      <c r="B607" s="164"/>
      <c r="C607" s="164"/>
      <c r="D607" s="164"/>
      <c r="E607" s="164"/>
      <c r="F607" s="164"/>
      <c r="G607" s="164"/>
      <c r="H607" s="164"/>
      <c r="I607" s="164"/>
      <c r="J607" s="164"/>
    </row>
    <row r="608" spans="1:10" ht="14.5" x14ac:dyDescent="0.35">
      <c r="A608" s="164"/>
      <c r="B608" s="164"/>
      <c r="C608" s="164"/>
      <c r="D608" s="164"/>
      <c r="E608" s="164"/>
      <c r="F608" s="164"/>
      <c r="G608" s="164"/>
      <c r="H608" s="164"/>
      <c r="I608" s="164"/>
      <c r="J608" s="164"/>
    </row>
    <row r="609" spans="1:10" ht="14.5" x14ac:dyDescent="0.35">
      <c r="A609" s="164"/>
      <c r="B609" s="164"/>
      <c r="C609" s="164"/>
      <c r="D609" s="164"/>
      <c r="E609" s="164"/>
      <c r="F609" s="164"/>
      <c r="G609" s="164"/>
      <c r="H609" s="164"/>
      <c r="I609" s="164"/>
      <c r="J609" s="164"/>
    </row>
    <row r="610" spans="1:10" ht="14.5" x14ac:dyDescent="0.35">
      <c r="A610" s="164"/>
      <c r="B610" s="164"/>
      <c r="C610" s="164"/>
      <c r="D610" s="164"/>
      <c r="E610" s="164"/>
      <c r="F610" s="164"/>
      <c r="G610" s="164"/>
      <c r="H610" s="164"/>
      <c r="I610" s="164"/>
      <c r="J610" s="164"/>
    </row>
    <row r="611" spans="1:10" ht="14.5" x14ac:dyDescent="0.35">
      <c r="A611" s="164"/>
      <c r="B611" s="164"/>
      <c r="C611" s="164"/>
      <c r="D611" s="164"/>
      <c r="E611" s="164"/>
      <c r="F611" s="164"/>
      <c r="G611" s="164"/>
      <c r="H611" s="164"/>
      <c r="I611" s="164"/>
      <c r="J611" s="164"/>
    </row>
    <row r="612" spans="1:10" ht="14.5" x14ac:dyDescent="0.35">
      <c r="A612" s="164"/>
      <c r="B612" s="164"/>
      <c r="C612" s="164"/>
      <c r="D612" s="164"/>
      <c r="E612" s="164"/>
      <c r="F612" s="164"/>
      <c r="G612" s="164"/>
      <c r="H612" s="164"/>
      <c r="I612" s="164"/>
      <c r="J612" s="164"/>
    </row>
    <row r="613" spans="1:10" ht="14.5" x14ac:dyDescent="0.35">
      <c r="A613" s="164"/>
      <c r="B613" s="164"/>
      <c r="C613" s="164"/>
      <c r="D613" s="164"/>
      <c r="E613" s="164"/>
      <c r="F613" s="164"/>
      <c r="G613" s="164"/>
      <c r="H613" s="164"/>
      <c r="I613" s="164"/>
      <c r="J613" s="164"/>
    </row>
    <row r="614" spans="1:10" ht="14.5" x14ac:dyDescent="0.35">
      <c r="A614" s="164"/>
      <c r="B614" s="164"/>
      <c r="C614" s="164"/>
      <c r="D614" s="164"/>
      <c r="E614" s="164"/>
      <c r="F614" s="164"/>
      <c r="G614" s="164"/>
      <c r="H614" s="164"/>
      <c r="I614" s="164"/>
      <c r="J614" s="164"/>
    </row>
    <row r="615" spans="1:10" ht="14.5" x14ac:dyDescent="0.35">
      <c r="A615" s="164"/>
      <c r="B615" s="164"/>
      <c r="C615" s="164"/>
      <c r="D615" s="164"/>
      <c r="E615" s="164"/>
      <c r="F615" s="164"/>
      <c r="G615" s="164"/>
      <c r="H615" s="164"/>
      <c r="I615" s="164"/>
      <c r="J615" s="164"/>
    </row>
    <row r="616" spans="1:10" ht="14.5" x14ac:dyDescent="0.35">
      <c r="A616" s="164"/>
      <c r="B616" s="164"/>
      <c r="C616" s="164"/>
      <c r="D616" s="164"/>
      <c r="E616" s="164"/>
      <c r="F616" s="164"/>
      <c r="G616" s="164"/>
      <c r="H616" s="164"/>
      <c r="I616" s="164"/>
      <c r="J616" s="164"/>
    </row>
    <row r="617" spans="1:10" ht="14.5" x14ac:dyDescent="0.35">
      <c r="A617" s="164"/>
      <c r="B617" s="164"/>
      <c r="C617" s="164"/>
      <c r="D617" s="164"/>
      <c r="E617" s="164"/>
      <c r="F617" s="164"/>
      <c r="G617" s="164"/>
      <c r="H617" s="164"/>
      <c r="I617" s="164"/>
      <c r="J617" s="164"/>
    </row>
    <row r="618" spans="1:10" ht="14.5" x14ac:dyDescent="0.35">
      <c r="A618" s="164"/>
      <c r="B618" s="164"/>
      <c r="C618" s="164"/>
      <c r="D618" s="164"/>
      <c r="E618" s="164"/>
      <c r="F618" s="164"/>
      <c r="G618" s="164"/>
      <c r="H618" s="164"/>
      <c r="I618" s="164"/>
      <c r="J618" s="164"/>
    </row>
    <row r="619" spans="1:10" ht="14.5" x14ac:dyDescent="0.35">
      <c r="A619" s="164"/>
      <c r="B619" s="164"/>
      <c r="C619" s="164"/>
      <c r="D619" s="164"/>
      <c r="E619" s="164"/>
      <c r="F619" s="164"/>
      <c r="G619" s="164"/>
      <c r="H619" s="164"/>
      <c r="I619" s="164"/>
      <c r="J619" s="164"/>
    </row>
    <row r="620" spans="1:10" ht="14.5" x14ac:dyDescent="0.35">
      <c r="A620" s="164"/>
      <c r="B620" s="164"/>
      <c r="C620" s="164"/>
      <c r="D620" s="164"/>
      <c r="E620" s="164"/>
      <c r="F620" s="164"/>
      <c r="G620" s="164"/>
      <c r="H620" s="164"/>
      <c r="I620" s="164"/>
      <c r="J620" s="164"/>
    </row>
    <row r="621" spans="1:10" ht="14.5" x14ac:dyDescent="0.35">
      <c r="A621" s="164"/>
      <c r="B621" s="164"/>
      <c r="C621" s="164"/>
      <c r="D621" s="164"/>
      <c r="E621" s="164"/>
      <c r="F621" s="164"/>
      <c r="G621" s="164"/>
      <c r="H621" s="164"/>
      <c r="I621" s="164"/>
      <c r="J621" s="164"/>
    </row>
    <row r="622" spans="1:10" ht="14.5" x14ac:dyDescent="0.35">
      <c r="A622" s="164"/>
      <c r="B622" s="164"/>
      <c r="C622" s="164"/>
      <c r="D622" s="164"/>
      <c r="E622" s="164"/>
      <c r="F622" s="164"/>
      <c r="G622" s="164"/>
      <c r="H622" s="164"/>
      <c r="I622" s="164"/>
      <c r="J622" s="164"/>
    </row>
    <row r="623" spans="1:10" ht="14.5" x14ac:dyDescent="0.35">
      <c r="A623" s="164"/>
      <c r="B623" s="164"/>
      <c r="C623" s="164"/>
      <c r="D623" s="164"/>
      <c r="E623" s="164"/>
      <c r="F623" s="164"/>
      <c r="G623" s="164"/>
      <c r="H623" s="164"/>
      <c r="I623" s="164"/>
      <c r="J623" s="164"/>
    </row>
    <row r="624" spans="1:10" ht="14.5" x14ac:dyDescent="0.35">
      <c r="A624" s="164"/>
      <c r="B624" s="164"/>
      <c r="C624" s="164"/>
      <c r="D624" s="164"/>
      <c r="E624" s="164"/>
      <c r="F624" s="164"/>
      <c r="G624" s="164"/>
      <c r="H624" s="164"/>
      <c r="I624" s="164"/>
      <c r="J624" s="164"/>
    </row>
    <row r="625" spans="1:10" ht="14.5" x14ac:dyDescent="0.35">
      <c r="A625" s="164"/>
      <c r="B625" s="164"/>
      <c r="C625" s="164"/>
      <c r="D625" s="164"/>
      <c r="E625" s="164"/>
      <c r="F625" s="164"/>
      <c r="G625" s="164"/>
      <c r="H625" s="164"/>
      <c r="I625" s="164"/>
      <c r="J625" s="164"/>
    </row>
    <row r="626" spans="1:10" ht="14.5" x14ac:dyDescent="0.35">
      <c r="A626" s="164"/>
      <c r="B626" s="164"/>
      <c r="C626" s="164"/>
      <c r="D626" s="164"/>
      <c r="E626" s="164"/>
      <c r="F626" s="164"/>
      <c r="G626" s="164"/>
      <c r="H626" s="164"/>
      <c r="I626" s="164"/>
      <c r="J626" s="164"/>
    </row>
    <row r="627" spans="1:10" ht="14.5" x14ac:dyDescent="0.35">
      <c r="A627" s="164"/>
      <c r="B627" s="164"/>
      <c r="C627" s="164"/>
      <c r="D627" s="164"/>
      <c r="E627" s="164"/>
      <c r="F627" s="164"/>
      <c r="G627" s="164"/>
      <c r="H627" s="164"/>
      <c r="I627" s="164"/>
      <c r="J627" s="164"/>
    </row>
    <row r="628" spans="1:10" ht="14.5" x14ac:dyDescent="0.35">
      <c r="A628" s="164"/>
      <c r="B628" s="164"/>
      <c r="C628" s="164"/>
      <c r="D628" s="164"/>
      <c r="E628" s="164"/>
      <c r="F628" s="164"/>
      <c r="G628" s="164"/>
      <c r="H628" s="164"/>
      <c r="I628" s="164"/>
      <c r="J628" s="164"/>
    </row>
    <row r="629" spans="1:10" ht="14.5" x14ac:dyDescent="0.35">
      <c r="A629" s="164"/>
      <c r="B629" s="164"/>
      <c r="C629" s="164"/>
      <c r="D629" s="164"/>
      <c r="E629" s="164"/>
      <c r="F629" s="164"/>
      <c r="G629" s="164"/>
      <c r="H629" s="164"/>
      <c r="I629" s="164"/>
      <c r="J629" s="164"/>
    </row>
    <row r="630" spans="1:10" ht="14.5" x14ac:dyDescent="0.35">
      <c r="A630" s="164"/>
      <c r="B630" s="164"/>
      <c r="C630" s="164"/>
      <c r="D630" s="164"/>
      <c r="E630" s="164"/>
      <c r="F630" s="164"/>
      <c r="G630" s="164"/>
      <c r="H630" s="164"/>
      <c r="I630" s="164"/>
      <c r="J630" s="164"/>
    </row>
    <row r="631" spans="1:10" ht="14.5" x14ac:dyDescent="0.35">
      <c r="A631" s="164"/>
      <c r="B631" s="164"/>
      <c r="C631" s="164"/>
      <c r="D631" s="164"/>
      <c r="E631" s="164"/>
      <c r="F631" s="164"/>
      <c r="G631" s="164"/>
      <c r="H631" s="164"/>
      <c r="I631" s="164"/>
      <c r="J631" s="164"/>
    </row>
    <row r="632" spans="1:10" ht="14.5" x14ac:dyDescent="0.35">
      <c r="A632" s="164"/>
      <c r="B632" s="164"/>
      <c r="C632" s="164"/>
      <c r="D632" s="164"/>
      <c r="E632" s="164"/>
      <c r="F632" s="164"/>
      <c r="G632" s="164"/>
      <c r="H632" s="164"/>
      <c r="I632" s="164"/>
      <c r="J632" s="164"/>
    </row>
    <row r="633" spans="1:10" ht="14.5" x14ac:dyDescent="0.35">
      <c r="A633" s="164"/>
      <c r="B633" s="164"/>
      <c r="C633" s="164"/>
      <c r="D633" s="164"/>
      <c r="E633" s="164"/>
      <c r="F633" s="164"/>
      <c r="G633" s="164"/>
      <c r="H633" s="164"/>
      <c r="I633" s="164"/>
      <c r="J633" s="164"/>
    </row>
    <row r="634" spans="1:10" ht="14.5" x14ac:dyDescent="0.35">
      <c r="A634" s="164"/>
      <c r="B634" s="164"/>
      <c r="C634" s="164"/>
      <c r="D634" s="164"/>
      <c r="E634" s="164"/>
      <c r="F634" s="164"/>
      <c r="G634" s="164"/>
      <c r="H634" s="164"/>
      <c r="I634" s="164"/>
      <c r="J634" s="164"/>
    </row>
    <row r="635" spans="1:10" ht="14.5" x14ac:dyDescent="0.35">
      <c r="A635" s="164"/>
      <c r="B635" s="164"/>
      <c r="C635" s="164"/>
      <c r="D635" s="164"/>
      <c r="E635" s="164"/>
      <c r="F635" s="164"/>
      <c r="G635" s="164"/>
      <c r="H635" s="164"/>
      <c r="I635" s="164"/>
      <c r="J635" s="164"/>
    </row>
    <row r="636" spans="1:10" ht="14.5" x14ac:dyDescent="0.35">
      <c r="A636" s="164"/>
      <c r="B636" s="164"/>
      <c r="C636" s="164"/>
      <c r="D636" s="164"/>
      <c r="E636" s="164"/>
      <c r="F636" s="164"/>
      <c r="G636" s="164"/>
      <c r="H636" s="164"/>
      <c r="I636" s="164"/>
      <c r="J636" s="164"/>
    </row>
    <row r="637" spans="1:10" ht="14.5" x14ac:dyDescent="0.35">
      <c r="A637" s="164"/>
      <c r="B637" s="164"/>
      <c r="C637" s="164"/>
      <c r="D637" s="164"/>
      <c r="E637" s="164"/>
      <c r="F637" s="164"/>
      <c r="G637" s="164"/>
      <c r="H637" s="164"/>
      <c r="I637" s="164"/>
      <c r="J637" s="164"/>
    </row>
    <row r="638" spans="1:10" ht="14.5" x14ac:dyDescent="0.35">
      <c r="A638" s="164"/>
      <c r="B638" s="164"/>
      <c r="C638" s="164"/>
      <c r="D638" s="164"/>
      <c r="E638" s="164"/>
      <c r="F638" s="164"/>
      <c r="G638" s="164"/>
      <c r="H638" s="164"/>
      <c r="I638" s="164"/>
      <c r="J638" s="164"/>
    </row>
    <row r="639" spans="1:10" ht="14.5" x14ac:dyDescent="0.35">
      <c r="A639" s="164"/>
      <c r="B639" s="164"/>
      <c r="C639" s="164"/>
      <c r="D639" s="164"/>
      <c r="E639" s="164"/>
      <c r="F639" s="164"/>
      <c r="G639" s="164"/>
      <c r="H639" s="164"/>
      <c r="I639" s="164"/>
      <c r="J639" s="164"/>
    </row>
    <row r="640" spans="1:10" ht="14.5" x14ac:dyDescent="0.35">
      <c r="A640" s="164"/>
      <c r="B640" s="164"/>
      <c r="C640" s="164"/>
      <c r="D640" s="164"/>
      <c r="E640" s="164"/>
      <c r="F640" s="164"/>
      <c r="G640" s="164"/>
      <c r="H640" s="164"/>
      <c r="I640" s="164"/>
      <c r="J640" s="164"/>
    </row>
    <row r="641" spans="1:10" ht="14.5" x14ac:dyDescent="0.35">
      <c r="A641" s="164"/>
      <c r="B641" s="164"/>
      <c r="C641" s="164"/>
      <c r="D641" s="164"/>
      <c r="E641" s="164"/>
      <c r="F641" s="164"/>
      <c r="G641" s="164"/>
      <c r="H641" s="164"/>
      <c r="I641" s="164"/>
      <c r="J641" s="164"/>
    </row>
    <row r="642" spans="1:10" ht="14.5" x14ac:dyDescent="0.35">
      <c r="A642" s="164"/>
      <c r="B642" s="164"/>
      <c r="C642" s="164"/>
      <c r="D642" s="164"/>
      <c r="E642" s="164"/>
      <c r="F642" s="164"/>
      <c r="G642" s="164"/>
      <c r="H642" s="164"/>
      <c r="I642" s="164"/>
      <c r="J642" s="164"/>
    </row>
    <row r="643" spans="1:10" ht="14.5" x14ac:dyDescent="0.35">
      <c r="A643" s="164"/>
      <c r="B643" s="164"/>
      <c r="C643" s="164"/>
      <c r="D643" s="164"/>
      <c r="E643" s="164"/>
      <c r="F643" s="164"/>
      <c r="G643" s="164"/>
      <c r="H643" s="164"/>
      <c r="I643" s="164"/>
      <c r="J643" s="164"/>
    </row>
    <row r="644" spans="1:10" ht="14.5" x14ac:dyDescent="0.35">
      <c r="A644" s="164"/>
      <c r="B644" s="164"/>
      <c r="C644" s="164"/>
      <c r="D644" s="164"/>
      <c r="E644" s="164"/>
      <c r="F644" s="164"/>
      <c r="G644" s="164"/>
      <c r="H644" s="164"/>
      <c r="I644" s="164"/>
      <c r="J644" s="164"/>
    </row>
    <row r="645" spans="1:10" ht="14.5" x14ac:dyDescent="0.35">
      <c r="A645" s="164"/>
      <c r="B645" s="164"/>
      <c r="C645" s="164"/>
      <c r="D645" s="164"/>
      <c r="E645" s="164"/>
      <c r="F645" s="164"/>
      <c r="G645" s="164"/>
      <c r="H645" s="164"/>
      <c r="I645" s="164"/>
      <c r="J645" s="164"/>
    </row>
    <row r="646" spans="1:10" ht="14.5" x14ac:dyDescent="0.35">
      <c r="A646" s="164"/>
      <c r="B646" s="164"/>
      <c r="C646" s="164"/>
      <c r="D646" s="164"/>
      <c r="E646" s="164"/>
      <c r="F646" s="164"/>
      <c r="G646" s="164"/>
      <c r="H646" s="164"/>
      <c r="I646" s="164"/>
      <c r="J646" s="164"/>
    </row>
    <row r="647" spans="1:10" ht="14.5" x14ac:dyDescent="0.35">
      <c r="A647" s="164"/>
      <c r="B647" s="164"/>
      <c r="C647" s="164"/>
      <c r="D647" s="164"/>
      <c r="E647" s="164"/>
      <c r="F647" s="164"/>
      <c r="G647" s="164"/>
      <c r="H647" s="164"/>
      <c r="I647" s="164"/>
      <c r="J647" s="164"/>
    </row>
    <row r="648" spans="1:10" ht="14.5" x14ac:dyDescent="0.35">
      <c r="A648" s="164"/>
      <c r="B648" s="164"/>
      <c r="C648" s="164"/>
      <c r="D648" s="164"/>
      <c r="E648" s="164"/>
      <c r="F648" s="164"/>
      <c r="G648" s="164"/>
      <c r="H648" s="164"/>
      <c r="I648" s="164"/>
      <c r="J648" s="164"/>
    </row>
    <row r="649" spans="1:10" ht="14.5" x14ac:dyDescent="0.35">
      <c r="A649" s="164"/>
      <c r="B649" s="164"/>
      <c r="C649" s="164"/>
      <c r="D649" s="164"/>
      <c r="E649" s="164"/>
      <c r="F649" s="164"/>
      <c r="G649" s="164"/>
      <c r="H649" s="164"/>
      <c r="I649" s="164"/>
      <c r="J649" s="164"/>
    </row>
    <row r="650" spans="1:10" ht="14.5" x14ac:dyDescent="0.35">
      <c r="A650" s="164"/>
      <c r="B650" s="164"/>
      <c r="C650" s="164"/>
      <c r="D650" s="164"/>
      <c r="E650" s="164"/>
      <c r="F650" s="164"/>
      <c r="G650" s="164"/>
      <c r="H650" s="164"/>
      <c r="I650" s="164"/>
      <c r="J650" s="164"/>
    </row>
    <row r="651" spans="1:10" ht="14.5" x14ac:dyDescent="0.35">
      <c r="A651" s="164"/>
      <c r="B651" s="164"/>
      <c r="C651" s="164"/>
      <c r="D651" s="164"/>
      <c r="E651" s="164"/>
      <c r="F651" s="164"/>
      <c r="G651" s="164"/>
      <c r="H651" s="164"/>
      <c r="I651" s="164"/>
      <c r="J651" s="164"/>
    </row>
    <row r="652" spans="1:10" ht="14.5" x14ac:dyDescent="0.35">
      <c r="A652" s="164"/>
      <c r="B652" s="164"/>
      <c r="C652" s="164"/>
      <c r="D652" s="164"/>
      <c r="E652" s="164"/>
      <c r="F652" s="164"/>
      <c r="G652" s="164"/>
      <c r="H652" s="164"/>
      <c r="I652" s="164"/>
      <c r="J652" s="164"/>
    </row>
    <row r="653" spans="1:10" ht="14.5" x14ac:dyDescent="0.35">
      <c r="A653" s="164"/>
      <c r="B653" s="164"/>
      <c r="C653" s="164"/>
      <c r="D653" s="164"/>
      <c r="E653" s="164"/>
      <c r="F653" s="164"/>
      <c r="G653" s="164"/>
      <c r="H653" s="164"/>
      <c r="I653" s="164"/>
      <c r="J653" s="164"/>
    </row>
    <row r="654" spans="1:10" ht="14.5" x14ac:dyDescent="0.35">
      <c r="A654" s="164"/>
      <c r="B654" s="164"/>
      <c r="C654" s="164"/>
      <c r="D654" s="164"/>
      <c r="E654" s="164"/>
      <c r="F654" s="164"/>
      <c r="G654" s="164"/>
      <c r="H654" s="164"/>
      <c r="I654" s="164"/>
      <c r="J654" s="164"/>
    </row>
    <row r="655" spans="1:10" ht="14.5" x14ac:dyDescent="0.35">
      <c r="A655" s="164"/>
      <c r="B655" s="164"/>
      <c r="C655" s="164"/>
      <c r="D655" s="164"/>
      <c r="E655" s="164"/>
      <c r="F655" s="164"/>
      <c r="G655" s="164"/>
      <c r="H655" s="164"/>
      <c r="I655" s="164"/>
      <c r="J655" s="164"/>
    </row>
    <row r="656" spans="1:10" ht="14.5" x14ac:dyDescent="0.35">
      <c r="A656" s="164"/>
      <c r="B656" s="164"/>
      <c r="C656" s="164"/>
      <c r="D656" s="164"/>
      <c r="E656" s="164"/>
      <c r="F656" s="164"/>
      <c r="G656" s="164"/>
      <c r="H656" s="164"/>
      <c r="I656" s="164"/>
      <c r="J656" s="164"/>
    </row>
    <row r="657" spans="1:10" ht="14.5" x14ac:dyDescent="0.35">
      <c r="A657" s="164"/>
      <c r="B657" s="164"/>
      <c r="C657" s="164"/>
      <c r="D657" s="164"/>
      <c r="E657" s="164"/>
      <c r="F657" s="164"/>
      <c r="G657" s="164"/>
      <c r="H657" s="164"/>
      <c r="I657" s="164"/>
      <c r="J657" s="164"/>
    </row>
    <row r="658" spans="1:10" ht="14.5" x14ac:dyDescent="0.35">
      <c r="A658" s="164"/>
      <c r="B658" s="164"/>
      <c r="C658" s="164"/>
      <c r="D658" s="164"/>
      <c r="E658" s="164"/>
      <c r="F658" s="164"/>
      <c r="G658" s="164"/>
      <c r="H658" s="164"/>
      <c r="I658" s="164"/>
      <c r="J658" s="164"/>
    </row>
    <row r="659" spans="1:10" ht="14.5" x14ac:dyDescent="0.35">
      <c r="A659" s="164"/>
      <c r="B659" s="164"/>
      <c r="C659" s="164"/>
      <c r="D659" s="164"/>
      <c r="E659" s="164"/>
      <c r="F659" s="164"/>
      <c r="G659" s="164"/>
      <c r="H659" s="164"/>
      <c r="I659" s="164"/>
      <c r="J659" s="164"/>
    </row>
    <row r="660" spans="1:10" ht="14.5" x14ac:dyDescent="0.35">
      <c r="A660" s="164"/>
      <c r="B660" s="164"/>
      <c r="C660" s="164"/>
      <c r="D660" s="164"/>
      <c r="E660" s="164"/>
      <c r="F660" s="164"/>
      <c r="G660" s="164"/>
      <c r="H660" s="164"/>
      <c r="I660" s="164"/>
      <c r="J660" s="164"/>
    </row>
    <row r="661" spans="1:10" ht="14.5" x14ac:dyDescent="0.35">
      <c r="A661" s="164"/>
      <c r="B661" s="164"/>
      <c r="C661" s="164"/>
      <c r="D661" s="164"/>
      <c r="E661" s="164"/>
      <c r="F661" s="164"/>
      <c r="G661" s="164"/>
      <c r="H661" s="164"/>
      <c r="I661" s="164"/>
      <c r="J661" s="164"/>
    </row>
    <row r="662" spans="1:10" ht="14.5" x14ac:dyDescent="0.35">
      <c r="A662" s="164"/>
      <c r="B662" s="164"/>
      <c r="C662" s="164"/>
      <c r="D662" s="164"/>
      <c r="E662" s="164"/>
      <c r="F662" s="164"/>
      <c r="G662" s="164"/>
      <c r="H662" s="164"/>
      <c r="I662" s="164"/>
      <c r="J662" s="164"/>
    </row>
    <row r="663" spans="1:10" ht="14.5" x14ac:dyDescent="0.35">
      <c r="A663" s="164"/>
      <c r="B663" s="164"/>
      <c r="C663" s="164"/>
      <c r="D663" s="164"/>
      <c r="E663" s="164"/>
      <c r="F663" s="164"/>
      <c r="G663" s="164"/>
      <c r="H663" s="164"/>
      <c r="I663" s="164"/>
      <c r="J663" s="164"/>
    </row>
    <row r="664" spans="1:10" ht="14.5" x14ac:dyDescent="0.35">
      <c r="A664" s="164"/>
      <c r="B664" s="164"/>
      <c r="C664" s="164"/>
      <c r="D664" s="164"/>
      <c r="E664" s="164"/>
      <c r="F664" s="164"/>
      <c r="G664" s="164"/>
      <c r="H664" s="164"/>
      <c r="I664" s="164"/>
      <c r="J664" s="164"/>
    </row>
    <row r="665" spans="1:10" ht="14.5" x14ac:dyDescent="0.35">
      <c r="A665" s="164"/>
      <c r="B665" s="164"/>
      <c r="C665" s="164"/>
      <c r="D665" s="164"/>
      <c r="E665" s="164"/>
      <c r="F665" s="164"/>
      <c r="G665" s="164"/>
      <c r="H665" s="164"/>
      <c r="I665" s="164"/>
      <c r="J665" s="164"/>
    </row>
    <row r="666" spans="1:10" ht="14.5" x14ac:dyDescent="0.35">
      <c r="A666" s="164"/>
      <c r="B666" s="164"/>
      <c r="C666" s="164"/>
      <c r="D666" s="164"/>
      <c r="E666" s="164"/>
      <c r="F666" s="164"/>
      <c r="G666" s="164"/>
      <c r="H666" s="164"/>
      <c r="I666" s="164"/>
      <c r="J666" s="164"/>
    </row>
    <row r="667" spans="1:10" ht="14.5" x14ac:dyDescent="0.35">
      <c r="A667" s="164"/>
      <c r="B667" s="164"/>
      <c r="C667" s="164"/>
      <c r="D667" s="164"/>
      <c r="E667" s="164"/>
      <c r="F667" s="164"/>
      <c r="G667" s="164"/>
      <c r="H667" s="164"/>
      <c r="I667" s="164"/>
      <c r="J667" s="164"/>
    </row>
    <row r="668" spans="1:10" ht="14.5" x14ac:dyDescent="0.35">
      <c r="A668" s="164"/>
      <c r="B668" s="164"/>
      <c r="C668" s="164"/>
      <c r="D668" s="164"/>
      <c r="E668" s="164"/>
      <c r="F668" s="164"/>
      <c r="G668" s="164"/>
      <c r="H668" s="164"/>
      <c r="I668" s="164"/>
      <c r="J668" s="164"/>
    </row>
    <row r="669" spans="1:10" ht="14.5" x14ac:dyDescent="0.35">
      <c r="A669" s="164"/>
      <c r="B669" s="164"/>
      <c r="C669" s="164"/>
      <c r="D669" s="164"/>
      <c r="E669" s="164"/>
      <c r="F669" s="164"/>
      <c r="G669" s="164"/>
      <c r="H669" s="164"/>
      <c r="I669" s="164"/>
      <c r="J669" s="164"/>
    </row>
    <row r="670" spans="1:10" ht="14.5" x14ac:dyDescent="0.35">
      <c r="A670" s="164"/>
      <c r="B670" s="164"/>
      <c r="C670" s="164"/>
      <c r="D670" s="164"/>
      <c r="E670" s="164"/>
      <c r="F670" s="164"/>
      <c r="G670" s="164"/>
      <c r="H670" s="164"/>
      <c r="I670" s="164"/>
      <c r="J670" s="164"/>
    </row>
    <row r="671" spans="1:10" ht="14.5" x14ac:dyDescent="0.35">
      <c r="A671" s="164"/>
      <c r="B671" s="164"/>
      <c r="C671" s="164"/>
      <c r="D671" s="164"/>
      <c r="E671" s="164"/>
      <c r="F671" s="164"/>
      <c r="G671" s="164"/>
      <c r="H671" s="164"/>
      <c r="I671" s="164"/>
      <c r="J671" s="164"/>
    </row>
    <row r="672" spans="1:10" ht="14.5" x14ac:dyDescent="0.35">
      <c r="A672" s="164"/>
      <c r="B672" s="164"/>
      <c r="C672" s="164"/>
      <c r="D672" s="164"/>
      <c r="E672" s="164"/>
      <c r="F672" s="164"/>
      <c r="G672" s="164"/>
      <c r="H672" s="164"/>
      <c r="I672" s="164"/>
      <c r="J672" s="164"/>
    </row>
    <row r="673" spans="1:10" ht="14.5" x14ac:dyDescent="0.35">
      <c r="A673" s="164"/>
      <c r="B673" s="164"/>
      <c r="C673" s="164"/>
      <c r="D673" s="164"/>
      <c r="E673" s="164"/>
      <c r="F673" s="164"/>
      <c r="G673" s="164"/>
      <c r="H673" s="164"/>
      <c r="I673" s="164"/>
      <c r="J673" s="164"/>
    </row>
    <row r="674" spans="1:10" ht="14.5" x14ac:dyDescent="0.35">
      <c r="A674" s="164"/>
      <c r="B674" s="164"/>
      <c r="C674" s="164"/>
      <c r="D674" s="164"/>
      <c r="E674" s="164"/>
      <c r="F674" s="164"/>
      <c r="G674" s="164"/>
      <c r="H674" s="164"/>
      <c r="I674" s="164"/>
      <c r="J674" s="164"/>
    </row>
    <row r="675" spans="1:10" ht="14.5" x14ac:dyDescent="0.35">
      <c r="A675" s="164"/>
      <c r="B675" s="164"/>
      <c r="C675" s="164"/>
      <c r="D675" s="164"/>
      <c r="E675" s="164"/>
      <c r="F675" s="164"/>
      <c r="G675" s="164"/>
      <c r="H675" s="164"/>
      <c r="I675" s="164"/>
      <c r="J675" s="164"/>
    </row>
    <row r="676" spans="1:10" ht="14.5" x14ac:dyDescent="0.35">
      <c r="A676" s="164"/>
      <c r="B676" s="164"/>
      <c r="C676" s="164"/>
      <c r="D676" s="164"/>
      <c r="E676" s="164"/>
      <c r="F676" s="164"/>
      <c r="G676" s="164"/>
      <c r="H676" s="164"/>
      <c r="I676" s="164"/>
      <c r="J676" s="164"/>
    </row>
    <row r="677" spans="1:10" ht="14.5" x14ac:dyDescent="0.35">
      <c r="A677" s="164"/>
      <c r="B677" s="164"/>
      <c r="C677" s="164"/>
      <c r="D677" s="164"/>
      <c r="E677" s="164"/>
      <c r="F677" s="164"/>
      <c r="G677" s="164"/>
      <c r="H677" s="164"/>
      <c r="I677" s="164"/>
      <c r="J677" s="164"/>
    </row>
    <row r="678" spans="1:10" ht="14.5" x14ac:dyDescent="0.35">
      <c r="A678" s="164"/>
      <c r="B678" s="164"/>
      <c r="C678" s="164"/>
      <c r="D678" s="164"/>
      <c r="E678" s="164"/>
      <c r="F678" s="164"/>
      <c r="G678" s="164"/>
      <c r="H678" s="164"/>
      <c r="I678" s="164"/>
      <c r="J678" s="164"/>
    </row>
    <row r="679" spans="1:10" ht="14.5" x14ac:dyDescent="0.35">
      <c r="A679" s="164"/>
      <c r="B679" s="164"/>
      <c r="C679" s="164"/>
      <c r="D679" s="164"/>
      <c r="E679" s="164"/>
      <c r="F679" s="164"/>
      <c r="G679" s="164"/>
      <c r="H679" s="164"/>
      <c r="I679" s="164"/>
      <c r="J679" s="164"/>
    </row>
    <row r="680" spans="1:10" ht="14.5" x14ac:dyDescent="0.35">
      <c r="A680" s="164"/>
      <c r="B680" s="164"/>
      <c r="C680" s="164"/>
      <c r="D680" s="164"/>
      <c r="E680" s="164"/>
      <c r="F680" s="164"/>
      <c r="G680" s="164"/>
      <c r="H680" s="164"/>
      <c r="I680" s="164"/>
      <c r="J680" s="164"/>
    </row>
    <row r="681" spans="1:10" ht="14.5" x14ac:dyDescent="0.35">
      <c r="A681" s="164"/>
      <c r="B681" s="164"/>
      <c r="C681" s="164"/>
      <c r="D681" s="164"/>
      <c r="E681" s="164"/>
      <c r="F681" s="164"/>
      <c r="G681" s="164"/>
      <c r="H681" s="164"/>
      <c r="I681" s="164"/>
      <c r="J681" s="164"/>
    </row>
    <row r="682" spans="1:10" ht="14.5" x14ac:dyDescent="0.35">
      <c r="A682" s="164"/>
      <c r="B682" s="164"/>
      <c r="C682" s="164"/>
      <c r="D682" s="164"/>
      <c r="E682" s="164"/>
      <c r="F682" s="164"/>
      <c r="G682" s="164"/>
      <c r="H682" s="164"/>
      <c r="I682" s="164"/>
      <c r="J682" s="164"/>
    </row>
    <row r="683" spans="1:10" ht="14.5" x14ac:dyDescent="0.35">
      <c r="A683" s="164"/>
      <c r="B683" s="164"/>
      <c r="C683" s="164"/>
      <c r="D683" s="164"/>
      <c r="E683" s="164"/>
      <c r="F683" s="164"/>
      <c r="G683" s="164"/>
      <c r="H683" s="164"/>
      <c r="I683" s="164"/>
      <c r="J683" s="164"/>
    </row>
    <row r="684" spans="1:10" ht="14.5" x14ac:dyDescent="0.35">
      <c r="A684" s="164"/>
      <c r="B684" s="164"/>
      <c r="C684" s="164"/>
      <c r="D684" s="164"/>
      <c r="E684" s="164"/>
      <c r="F684" s="164"/>
      <c r="G684" s="164"/>
      <c r="H684" s="164"/>
      <c r="I684" s="164"/>
      <c r="J684" s="164"/>
    </row>
    <row r="685" spans="1:10" ht="14.5" x14ac:dyDescent="0.35">
      <c r="A685" s="164"/>
      <c r="B685" s="164"/>
      <c r="C685" s="164"/>
      <c r="D685" s="164"/>
      <c r="E685" s="164"/>
      <c r="F685" s="164"/>
      <c r="G685" s="164"/>
      <c r="H685" s="164"/>
      <c r="I685" s="164"/>
      <c r="J685" s="164"/>
    </row>
    <row r="686" spans="1:10" ht="14.5" x14ac:dyDescent="0.35">
      <c r="A686" s="164"/>
      <c r="B686" s="164"/>
      <c r="C686" s="164"/>
      <c r="D686" s="164"/>
      <c r="E686" s="164"/>
      <c r="F686" s="164"/>
      <c r="G686" s="164"/>
      <c r="H686" s="164"/>
      <c r="I686" s="164"/>
      <c r="J686" s="164"/>
    </row>
    <row r="687" spans="1:10" ht="14.5" x14ac:dyDescent="0.35">
      <c r="A687" s="164"/>
      <c r="B687" s="164"/>
      <c r="C687" s="164"/>
      <c r="D687" s="164"/>
      <c r="E687" s="164"/>
      <c r="F687" s="164"/>
      <c r="G687" s="164"/>
      <c r="H687" s="164"/>
      <c r="I687" s="164"/>
      <c r="J687" s="164"/>
    </row>
    <row r="688" spans="1:10" ht="14.5" x14ac:dyDescent="0.35">
      <c r="A688" s="164"/>
      <c r="B688" s="164"/>
      <c r="C688" s="164"/>
      <c r="D688" s="164"/>
      <c r="E688" s="164"/>
      <c r="F688" s="164"/>
      <c r="G688" s="164"/>
      <c r="H688" s="164"/>
      <c r="I688" s="164"/>
      <c r="J688" s="164"/>
    </row>
    <row r="689" spans="1:10" ht="14.5" x14ac:dyDescent="0.35">
      <c r="A689" s="164"/>
      <c r="B689" s="164"/>
      <c r="C689" s="164"/>
      <c r="D689" s="164"/>
      <c r="E689" s="164"/>
      <c r="F689" s="164"/>
      <c r="G689" s="164"/>
      <c r="H689" s="164"/>
      <c r="I689" s="164"/>
      <c r="J689" s="164"/>
    </row>
    <row r="690" spans="1:10" ht="14.5" x14ac:dyDescent="0.35">
      <c r="A690" s="164"/>
      <c r="B690" s="164"/>
      <c r="C690" s="164"/>
      <c r="D690" s="164"/>
      <c r="E690" s="164"/>
      <c r="F690" s="164"/>
      <c r="G690" s="164"/>
      <c r="H690" s="164"/>
      <c r="I690" s="164"/>
      <c r="J690" s="164"/>
    </row>
    <row r="691" spans="1:10" ht="14.5" x14ac:dyDescent="0.35">
      <c r="A691" s="164"/>
      <c r="B691" s="164"/>
      <c r="C691" s="164"/>
      <c r="D691" s="164"/>
      <c r="E691" s="164"/>
      <c r="F691" s="164"/>
      <c r="G691" s="164"/>
      <c r="H691" s="164"/>
      <c r="I691" s="164"/>
      <c r="J691" s="164"/>
    </row>
    <row r="692" spans="1:10" ht="14.5" x14ac:dyDescent="0.35">
      <c r="A692" s="164"/>
      <c r="B692" s="164"/>
      <c r="C692" s="164"/>
      <c r="D692" s="164"/>
      <c r="E692" s="164"/>
      <c r="F692" s="164"/>
      <c r="G692" s="164"/>
      <c r="H692" s="164"/>
      <c r="I692" s="164"/>
      <c r="J692" s="164"/>
    </row>
    <row r="693" spans="1:10" ht="14.5" x14ac:dyDescent="0.35">
      <c r="A693" s="164"/>
      <c r="B693" s="164"/>
      <c r="C693" s="164"/>
      <c r="D693" s="164"/>
      <c r="E693" s="164"/>
      <c r="F693" s="164"/>
      <c r="G693" s="164"/>
      <c r="H693" s="164"/>
      <c r="I693" s="164"/>
      <c r="J693" s="164"/>
    </row>
    <row r="694" spans="1:10" ht="14.5" x14ac:dyDescent="0.35">
      <c r="A694" s="164"/>
      <c r="B694" s="164"/>
      <c r="C694" s="164"/>
      <c r="D694" s="164"/>
      <c r="E694" s="164"/>
      <c r="F694" s="164"/>
      <c r="G694" s="164"/>
      <c r="H694" s="164"/>
      <c r="I694" s="164"/>
      <c r="J694" s="164"/>
    </row>
    <row r="695" spans="1:10" ht="14.5" x14ac:dyDescent="0.35">
      <c r="A695" s="164"/>
      <c r="B695" s="164"/>
      <c r="C695" s="164"/>
      <c r="D695" s="164"/>
      <c r="E695" s="164"/>
      <c r="F695" s="164"/>
      <c r="G695" s="164"/>
      <c r="H695" s="164"/>
      <c r="I695" s="164"/>
      <c r="J695" s="164"/>
    </row>
    <row r="696" spans="1:10" ht="14.5" x14ac:dyDescent="0.35">
      <c r="A696" s="164"/>
      <c r="B696" s="164"/>
      <c r="C696" s="164"/>
      <c r="D696" s="164"/>
      <c r="E696" s="164"/>
      <c r="F696" s="164"/>
      <c r="G696" s="164"/>
      <c r="H696" s="164"/>
      <c r="I696" s="164"/>
      <c r="J696" s="164"/>
    </row>
    <row r="697" spans="1:10" ht="14.5" x14ac:dyDescent="0.35">
      <c r="A697" s="164"/>
      <c r="B697" s="164"/>
      <c r="C697" s="164"/>
      <c r="D697" s="164"/>
      <c r="E697" s="164"/>
      <c r="F697" s="164"/>
      <c r="G697" s="164"/>
      <c r="H697" s="164"/>
      <c r="I697" s="164"/>
      <c r="J697" s="164"/>
    </row>
    <row r="698" spans="1:10" ht="14.5" x14ac:dyDescent="0.35">
      <c r="A698" s="164"/>
      <c r="B698" s="164"/>
      <c r="C698" s="164"/>
      <c r="D698" s="164"/>
      <c r="E698" s="164"/>
      <c r="F698" s="164"/>
      <c r="G698" s="164"/>
      <c r="H698" s="164"/>
      <c r="I698" s="164"/>
      <c r="J698" s="164"/>
    </row>
    <row r="699" spans="1:10" ht="14.5" x14ac:dyDescent="0.35">
      <c r="A699" s="164"/>
      <c r="B699" s="164"/>
      <c r="C699" s="164"/>
      <c r="D699" s="164"/>
      <c r="E699" s="164"/>
      <c r="F699" s="164"/>
      <c r="G699" s="164"/>
      <c r="H699" s="164"/>
      <c r="I699" s="164"/>
      <c r="J699" s="164"/>
    </row>
    <row r="700" spans="1:10" ht="14.5" x14ac:dyDescent="0.35">
      <c r="A700" s="164"/>
      <c r="B700" s="164"/>
      <c r="C700" s="164"/>
      <c r="D700" s="164"/>
      <c r="E700" s="164"/>
      <c r="F700" s="164"/>
      <c r="G700" s="164"/>
      <c r="H700" s="164"/>
      <c r="I700" s="164"/>
      <c r="J700" s="164"/>
    </row>
    <row r="701" spans="1:10" ht="14.5" x14ac:dyDescent="0.35">
      <c r="A701" s="164"/>
      <c r="B701" s="164"/>
      <c r="C701" s="164"/>
      <c r="D701" s="164"/>
      <c r="E701" s="164"/>
      <c r="F701" s="164"/>
      <c r="G701" s="164"/>
      <c r="H701" s="164"/>
      <c r="I701" s="164"/>
      <c r="J701" s="164"/>
    </row>
    <row r="702" spans="1:10" ht="14.5" x14ac:dyDescent="0.35">
      <c r="A702" s="164"/>
      <c r="B702" s="164"/>
      <c r="C702" s="164"/>
      <c r="D702" s="164"/>
      <c r="E702" s="164"/>
      <c r="F702" s="164"/>
      <c r="G702" s="164"/>
      <c r="H702" s="164"/>
      <c r="I702" s="164"/>
      <c r="J702" s="164"/>
    </row>
    <row r="703" spans="1:10" ht="14.5" x14ac:dyDescent="0.35">
      <c r="A703" s="164"/>
      <c r="B703" s="164"/>
      <c r="C703" s="164"/>
      <c r="D703" s="164"/>
      <c r="E703" s="164"/>
      <c r="F703" s="164"/>
      <c r="G703" s="164"/>
      <c r="H703" s="164"/>
      <c r="I703" s="164"/>
      <c r="J703" s="164"/>
    </row>
    <row r="704" spans="1:10" ht="14.5" x14ac:dyDescent="0.35">
      <c r="A704" s="164"/>
      <c r="B704" s="164"/>
      <c r="C704" s="164"/>
      <c r="D704" s="164"/>
      <c r="E704" s="164"/>
      <c r="F704" s="164"/>
      <c r="G704" s="164"/>
      <c r="H704" s="164"/>
      <c r="I704" s="164"/>
      <c r="J704" s="164"/>
    </row>
    <row r="705" spans="1:10" ht="14.5" x14ac:dyDescent="0.35">
      <c r="A705" s="164"/>
      <c r="B705" s="164"/>
      <c r="C705" s="164"/>
      <c r="D705" s="164"/>
      <c r="E705" s="164"/>
      <c r="F705" s="164"/>
      <c r="G705" s="164"/>
      <c r="H705" s="164"/>
      <c r="I705" s="164"/>
      <c r="J705" s="164"/>
    </row>
    <row r="706" spans="1:10" ht="14.5" x14ac:dyDescent="0.35">
      <c r="A706" s="164"/>
      <c r="B706" s="164"/>
      <c r="C706" s="164"/>
      <c r="D706" s="164"/>
      <c r="E706" s="164"/>
      <c r="F706" s="164"/>
      <c r="G706" s="164"/>
      <c r="H706" s="164"/>
      <c r="I706" s="164"/>
      <c r="J706" s="164"/>
    </row>
    <row r="707" spans="1:10" ht="14.5" x14ac:dyDescent="0.35">
      <c r="A707" s="164"/>
      <c r="B707" s="164"/>
      <c r="C707" s="164"/>
      <c r="D707" s="164"/>
      <c r="E707" s="164"/>
      <c r="F707" s="164"/>
      <c r="G707" s="164"/>
      <c r="H707" s="164"/>
      <c r="I707" s="164"/>
      <c r="J707" s="164"/>
    </row>
    <row r="708" spans="1:10" ht="14.5" x14ac:dyDescent="0.35">
      <c r="A708" s="164"/>
      <c r="B708" s="164"/>
      <c r="C708" s="164"/>
      <c r="D708" s="164"/>
      <c r="E708" s="164"/>
      <c r="F708" s="164"/>
      <c r="G708" s="164"/>
      <c r="H708" s="164"/>
      <c r="I708" s="164"/>
      <c r="J708" s="164"/>
    </row>
    <row r="709" spans="1:10" ht="14.5" x14ac:dyDescent="0.35">
      <c r="A709" s="164"/>
      <c r="B709" s="164"/>
      <c r="C709" s="164"/>
      <c r="D709" s="164"/>
      <c r="E709" s="164"/>
      <c r="F709" s="164"/>
      <c r="G709" s="164"/>
      <c r="H709" s="164"/>
      <c r="I709" s="164"/>
      <c r="J709" s="164"/>
    </row>
    <row r="710" spans="1:10" ht="14.5" x14ac:dyDescent="0.35">
      <c r="A710" s="164"/>
      <c r="B710" s="164"/>
      <c r="C710" s="164"/>
      <c r="D710" s="164"/>
      <c r="E710" s="164"/>
      <c r="F710" s="164"/>
      <c r="G710" s="164"/>
      <c r="H710" s="164"/>
      <c r="I710" s="164"/>
      <c r="J710" s="164"/>
    </row>
    <row r="711" spans="1:10" ht="14.5" x14ac:dyDescent="0.35">
      <c r="A711" s="164"/>
      <c r="B711" s="164"/>
      <c r="C711" s="164"/>
      <c r="D711" s="164"/>
      <c r="E711" s="164"/>
      <c r="F711" s="164"/>
      <c r="G711" s="164"/>
      <c r="H711" s="164"/>
      <c r="I711" s="164"/>
      <c r="J711" s="164"/>
    </row>
    <row r="712" spans="1:10" ht="14.5" x14ac:dyDescent="0.35">
      <c r="A712" s="164"/>
      <c r="B712" s="164"/>
      <c r="C712" s="164"/>
      <c r="D712" s="164"/>
      <c r="E712" s="164"/>
      <c r="F712" s="164"/>
      <c r="G712" s="164"/>
      <c r="H712" s="164"/>
      <c r="I712" s="164"/>
      <c r="J712" s="164"/>
    </row>
    <row r="713" spans="1:10" ht="14.5" x14ac:dyDescent="0.35">
      <c r="A713" s="164"/>
      <c r="B713" s="164"/>
      <c r="C713" s="164"/>
      <c r="D713" s="164"/>
      <c r="E713" s="164"/>
      <c r="F713" s="164"/>
      <c r="G713" s="164"/>
      <c r="H713" s="164"/>
      <c r="I713" s="164"/>
      <c r="J713" s="164"/>
    </row>
    <row r="714" spans="1:10" ht="14.5" x14ac:dyDescent="0.35">
      <c r="A714" s="164"/>
      <c r="B714" s="164"/>
      <c r="C714" s="164"/>
      <c r="D714" s="164"/>
      <c r="E714" s="164"/>
      <c r="F714" s="164"/>
      <c r="G714" s="164"/>
      <c r="H714" s="164"/>
      <c r="I714" s="164"/>
      <c r="J714" s="164"/>
    </row>
    <row r="715" spans="1:10" ht="14.5" x14ac:dyDescent="0.35">
      <c r="A715" s="164"/>
      <c r="B715" s="164"/>
      <c r="C715" s="164"/>
      <c r="D715" s="164"/>
      <c r="E715" s="164"/>
      <c r="F715" s="164"/>
      <c r="G715" s="164"/>
      <c r="H715" s="164"/>
      <c r="I715" s="164"/>
      <c r="J715" s="164"/>
    </row>
    <row r="716" spans="1:10" ht="14.5" x14ac:dyDescent="0.35">
      <c r="A716" s="164"/>
      <c r="B716" s="164"/>
      <c r="C716" s="164"/>
      <c r="D716" s="164"/>
      <c r="E716" s="164"/>
      <c r="F716" s="164"/>
      <c r="G716" s="164"/>
      <c r="H716" s="164"/>
      <c r="I716" s="164"/>
      <c r="J716" s="164"/>
    </row>
    <row r="717" spans="1:10" ht="14.5" x14ac:dyDescent="0.35">
      <c r="A717" s="164"/>
      <c r="B717" s="164"/>
      <c r="C717" s="164"/>
      <c r="D717" s="164"/>
      <c r="E717" s="164"/>
      <c r="F717" s="164"/>
      <c r="G717" s="164"/>
      <c r="H717" s="164"/>
      <c r="I717" s="164"/>
      <c r="J717" s="164"/>
    </row>
    <row r="718" spans="1:10" ht="14.5" x14ac:dyDescent="0.35">
      <c r="A718" s="164"/>
      <c r="B718" s="164"/>
      <c r="C718" s="164"/>
      <c r="D718" s="164"/>
      <c r="E718" s="164"/>
      <c r="F718" s="164"/>
      <c r="G718" s="164"/>
      <c r="H718" s="164"/>
      <c r="I718" s="164"/>
      <c r="J718" s="164"/>
    </row>
    <row r="719" spans="1:10" ht="14.5" x14ac:dyDescent="0.35">
      <c r="A719" s="164"/>
      <c r="B719" s="164"/>
      <c r="C719" s="164"/>
      <c r="D719" s="164"/>
      <c r="E719" s="164"/>
      <c r="F719" s="164"/>
      <c r="G719" s="164"/>
      <c r="H719" s="164"/>
      <c r="I719" s="164"/>
      <c r="J719" s="164"/>
    </row>
    <row r="720" spans="1:10" ht="14.5" x14ac:dyDescent="0.35">
      <c r="A720" s="164"/>
      <c r="B720" s="164"/>
      <c r="C720" s="164"/>
      <c r="D720" s="164"/>
      <c r="E720" s="164"/>
      <c r="F720" s="164"/>
      <c r="G720" s="164"/>
      <c r="H720" s="164"/>
      <c r="I720" s="164"/>
      <c r="J720" s="164"/>
    </row>
    <row r="721" spans="1:10" ht="14.5" x14ac:dyDescent="0.35">
      <c r="A721" s="164"/>
      <c r="B721" s="164"/>
      <c r="C721" s="164"/>
      <c r="D721" s="164"/>
      <c r="E721" s="164"/>
      <c r="F721" s="164"/>
      <c r="G721" s="164"/>
      <c r="H721" s="164"/>
      <c r="I721" s="164"/>
      <c r="J721" s="164"/>
    </row>
    <row r="722" spans="1:10" ht="14.5" x14ac:dyDescent="0.35">
      <c r="A722" s="164"/>
      <c r="B722" s="164"/>
      <c r="C722" s="164"/>
      <c r="D722" s="164"/>
      <c r="E722" s="164"/>
      <c r="F722" s="164"/>
      <c r="G722" s="164"/>
      <c r="H722" s="164"/>
      <c r="I722" s="164"/>
      <c r="J722" s="164"/>
    </row>
    <row r="723" spans="1:10" ht="14.5" x14ac:dyDescent="0.35">
      <c r="A723" s="164"/>
      <c r="B723" s="164"/>
      <c r="C723" s="164"/>
      <c r="D723" s="164"/>
      <c r="E723" s="164"/>
      <c r="F723" s="164"/>
      <c r="G723" s="164"/>
      <c r="H723" s="164"/>
      <c r="I723" s="164"/>
      <c r="J723" s="164"/>
    </row>
    <row r="724" spans="1:10" ht="14.5" x14ac:dyDescent="0.35">
      <c r="A724" s="164"/>
      <c r="B724" s="164"/>
      <c r="C724" s="164"/>
      <c r="D724" s="164"/>
      <c r="E724" s="164"/>
      <c r="F724" s="164"/>
      <c r="G724" s="164"/>
      <c r="H724" s="164"/>
      <c r="I724" s="164"/>
      <c r="J724" s="164"/>
    </row>
    <row r="725" spans="1:10" ht="14.5" x14ac:dyDescent="0.35">
      <c r="A725" s="164"/>
      <c r="B725" s="164"/>
      <c r="C725" s="164"/>
      <c r="D725" s="164"/>
      <c r="E725" s="164"/>
      <c r="F725" s="164"/>
      <c r="G725" s="164"/>
      <c r="H725" s="164"/>
      <c r="I725" s="164"/>
      <c r="J725" s="164"/>
    </row>
    <row r="726" spans="1:10" ht="14.5" x14ac:dyDescent="0.35">
      <c r="A726" s="164"/>
      <c r="B726" s="164"/>
      <c r="C726" s="164"/>
      <c r="D726" s="164"/>
      <c r="E726" s="164"/>
      <c r="F726" s="164"/>
      <c r="G726" s="164"/>
      <c r="H726" s="164"/>
      <c r="I726" s="164"/>
      <c r="J726" s="164"/>
    </row>
    <row r="727" spans="1:10" ht="14.5" x14ac:dyDescent="0.35">
      <c r="A727" s="164"/>
      <c r="B727" s="164"/>
      <c r="C727" s="164"/>
      <c r="D727" s="164"/>
      <c r="E727" s="164"/>
      <c r="F727" s="164"/>
      <c r="G727" s="164"/>
      <c r="H727" s="164"/>
      <c r="I727" s="164"/>
      <c r="J727" s="164"/>
    </row>
    <row r="728" spans="1:10" ht="14.5" x14ac:dyDescent="0.35">
      <c r="A728" s="164"/>
      <c r="B728" s="164"/>
      <c r="C728" s="164"/>
      <c r="D728" s="164"/>
      <c r="E728" s="164"/>
      <c r="F728" s="164"/>
      <c r="G728" s="164"/>
      <c r="H728" s="164"/>
      <c r="I728" s="164"/>
      <c r="J728" s="164"/>
    </row>
    <row r="729" spans="1:10" ht="14.5" x14ac:dyDescent="0.35">
      <c r="A729" s="164"/>
      <c r="B729" s="164"/>
      <c r="C729" s="164"/>
      <c r="D729" s="164"/>
      <c r="E729" s="164"/>
      <c r="F729" s="164"/>
      <c r="G729" s="164"/>
      <c r="H729" s="164"/>
      <c r="I729" s="164"/>
      <c r="J729" s="164"/>
    </row>
    <row r="730" spans="1:10" ht="14.5" x14ac:dyDescent="0.35">
      <c r="A730" s="164"/>
      <c r="B730" s="164"/>
      <c r="C730" s="164"/>
      <c r="D730" s="164"/>
      <c r="E730" s="164"/>
      <c r="F730" s="164"/>
      <c r="G730" s="164"/>
      <c r="H730" s="164"/>
      <c r="I730" s="164"/>
      <c r="J730" s="164"/>
    </row>
    <row r="731" spans="1:10" ht="14.5" x14ac:dyDescent="0.35">
      <c r="A731" s="164"/>
      <c r="B731" s="164"/>
      <c r="C731" s="164"/>
      <c r="D731" s="164"/>
      <c r="E731" s="164"/>
      <c r="F731" s="164"/>
      <c r="G731" s="164"/>
      <c r="H731" s="164"/>
      <c r="I731" s="164"/>
      <c r="J731" s="164"/>
    </row>
    <row r="732" spans="1:10" ht="14.5" x14ac:dyDescent="0.35">
      <c r="A732" s="164"/>
      <c r="B732" s="164"/>
      <c r="C732" s="164"/>
      <c r="D732" s="164"/>
      <c r="E732" s="164"/>
      <c r="F732" s="164"/>
      <c r="G732" s="164"/>
      <c r="H732" s="164"/>
      <c r="I732" s="164"/>
      <c r="J732" s="164"/>
    </row>
    <row r="733" spans="1:10" ht="14.5" x14ac:dyDescent="0.35">
      <c r="A733" s="164"/>
      <c r="B733" s="164"/>
      <c r="C733" s="164"/>
      <c r="D733" s="164"/>
      <c r="E733" s="164"/>
      <c r="F733" s="164"/>
      <c r="G733" s="164"/>
      <c r="H733" s="164"/>
      <c r="I733" s="164"/>
      <c r="J733" s="164"/>
    </row>
    <row r="734" spans="1:10" ht="14.5" x14ac:dyDescent="0.35">
      <c r="A734" s="164"/>
      <c r="B734" s="164"/>
      <c r="C734" s="164"/>
      <c r="D734" s="164"/>
      <c r="E734" s="164"/>
      <c r="F734" s="164"/>
      <c r="G734" s="164"/>
      <c r="H734" s="164"/>
      <c r="I734" s="164"/>
      <c r="J734" s="164"/>
    </row>
    <row r="735" spans="1:10" ht="14.5" x14ac:dyDescent="0.35">
      <c r="A735" s="164"/>
      <c r="B735" s="164"/>
      <c r="C735" s="164"/>
      <c r="D735" s="164"/>
      <c r="E735" s="164"/>
      <c r="F735" s="164"/>
      <c r="G735" s="164"/>
      <c r="H735" s="164"/>
      <c r="I735" s="164"/>
      <c r="J735" s="164"/>
    </row>
    <row r="736" spans="1:10" ht="14.5" x14ac:dyDescent="0.35">
      <c r="A736" s="164"/>
      <c r="B736" s="164"/>
      <c r="C736" s="164"/>
      <c r="D736" s="164"/>
      <c r="E736" s="164"/>
      <c r="F736" s="164"/>
      <c r="G736" s="164"/>
      <c r="H736" s="164"/>
      <c r="I736" s="164"/>
      <c r="J736" s="164"/>
    </row>
    <row r="737" spans="1:10" ht="14.5" x14ac:dyDescent="0.35">
      <c r="A737" s="164"/>
      <c r="B737" s="164"/>
      <c r="C737" s="164"/>
      <c r="D737" s="164"/>
      <c r="E737" s="164"/>
      <c r="F737" s="164"/>
      <c r="G737" s="164"/>
      <c r="H737" s="164"/>
      <c r="I737" s="164"/>
      <c r="J737" s="164"/>
    </row>
    <row r="738" spans="1:10" ht="14.5" x14ac:dyDescent="0.35">
      <c r="A738" s="164"/>
      <c r="B738" s="164"/>
      <c r="C738" s="164"/>
      <c r="D738" s="164"/>
      <c r="E738" s="164"/>
      <c r="F738" s="164"/>
      <c r="G738" s="164"/>
      <c r="H738" s="164"/>
      <c r="I738" s="164"/>
      <c r="J738" s="164"/>
    </row>
    <row r="739" spans="1:10" ht="14.5" x14ac:dyDescent="0.35">
      <c r="A739" s="164"/>
      <c r="B739" s="164"/>
      <c r="C739" s="164"/>
      <c r="D739" s="164"/>
      <c r="E739" s="164"/>
      <c r="F739" s="164"/>
      <c r="G739" s="164"/>
      <c r="H739" s="164"/>
      <c r="I739" s="164"/>
      <c r="J739" s="164"/>
    </row>
    <row r="740" spans="1:10" ht="14.5" x14ac:dyDescent="0.35">
      <c r="A740" s="164"/>
      <c r="B740" s="164"/>
      <c r="C740" s="164"/>
      <c r="D740" s="164"/>
      <c r="E740" s="164"/>
      <c r="F740" s="164"/>
      <c r="G740" s="164"/>
      <c r="H740" s="164"/>
      <c r="I740" s="164"/>
      <c r="J740" s="164"/>
    </row>
    <row r="741" spans="1:10" ht="14.5" x14ac:dyDescent="0.35">
      <c r="A741" s="164"/>
      <c r="B741" s="164"/>
      <c r="C741" s="164"/>
      <c r="D741" s="164"/>
      <c r="E741" s="164"/>
      <c r="F741" s="164"/>
      <c r="G741" s="164"/>
      <c r="H741" s="164"/>
      <c r="I741" s="164"/>
      <c r="J741" s="164"/>
    </row>
    <row r="742" spans="1:10" ht="14.5" x14ac:dyDescent="0.35">
      <c r="A742" s="164"/>
      <c r="B742" s="164"/>
      <c r="C742" s="164"/>
      <c r="D742" s="164"/>
      <c r="E742" s="164"/>
      <c r="F742" s="164"/>
      <c r="G742" s="164"/>
      <c r="H742" s="164"/>
      <c r="I742" s="164"/>
      <c r="J742" s="164"/>
    </row>
    <row r="743" spans="1:10" ht="14.5" x14ac:dyDescent="0.35">
      <c r="A743" s="164"/>
      <c r="B743" s="164"/>
      <c r="C743" s="164"/>
      <c r="D743" s="164"/>
      <c r="E743" s="164"/>
      <c r="F743" s="164"/>
      <c r="G743" s="164"/>
      <c r="H743" s="164"/>
      <c r="I743" s="164"/>
      <c r="J743" s="164"/>
    </row>
    <row r="744" spans="1:10" ht="14.5" x14ac:dyDescent="0.35">
      <c r="A744" s="164"/>
      <c r="B744" s="164"/>
      <c r="C744" s="164"/>
      <c r="D744" s="164"/>
      <c r="E744" s="164"/>
      <c r="F744" s="164"/>
      <c r="G744" s="164"/>
      <c r="H744" s="164"/>
      <c r="I744" s="164"/>
      <c r="J744" s="164"/>
    </row>
    <row r="745" spans="1:10" ht="14.5" x14ac:dyDescent="0.35">
      <c r="A745" s="164"/>
      <c r="B745" s="164"/>
      <c r="C745" s="164"/>
      <c r="D745" s="164"/>
      <c r="E745" s="164"/>
      <c r="F745" s="164"/>
      <c r="G745" s="164"/>
      <c r="H745" s="164"/>
      <c r="I745" s="164"/>
      <c r="J745" s="164"/>
    </row>
    <row r="746" spans="1:10" ht="14.5" x14ac:dyDescent="0.35">
      <c r="A746" s="164"/>
      <c r="B746" s="164"/>
      <c r="C746" s="164"/>
      <c r="D746" s="164"/>
      <c r="E746" s="164"/>
      <c r="F746" s="164"/>
      <c r="G746" s="164"/>
      <c r="H746" s="164"/>
      <c r="I746" s="164"/>
      <c r="J746" s="164"/>
    </row>
    <row r="747" spans="1:10" ht="14.5" x14ac:dyDescent="0.35">
      <c r="A747" s="164"/>
      <c r="B747" s="164"/>
      <c r="C747" s="164"/>
      <c r="D747" s="164"/>
      <c r="E747" s="164"/>
      <c r="F747" s="164"/>
      <c r="G747" s="164"/>
      <c r="H747" s="164"/>
      <c r="I747" s="164"/>
      <c r="J747" s="164"/>
    </row>
    <row r="748" spans="1:10" ht="14.5" x14ac:dyDescent="0.35">
      <c r="A748" s="164"/>
      <c r="B748" s="164"/>
      <c r="C748" s="164"/>
      <c r="D748" s="164"/>
      <c r="E748" s="164"/>
      <c r="F748" s="164"/>
      <c r="G748" s="164"/>
      <c r="H748" s="164"/>
      <c r="I748" s="164"/>
      <c r="J748" s="164"/>
    </row>
    <row r="749" spans="1:10" ht="14.5" x14ac:dyDescent="0.35">
      <c r="A749" s="164"/>
      <c r="B749" s="164"/>
      <c r="C749" s="164"/>
      <c r="D749" s="164"/>
      <c r="E749" s="164"/>
      <c r="F749" s="164"/>
      <c r="G749" s="164"/>
      <c r="H749" s="164"/>
      <c r="I749" s="164"/>
      <c r="J749" s="164"/>
    </row>
    <row r="750" spans="1:10" ht="14.5" x14ac:dyDescent="0.35">
      <c r="A750" s="164"/>
      <c r="B750" s="164"/>
      <c r="C750" s="164"/>
      <c r="D750" s="164"/>
      <c r="E750" s="164"/>
      <c r="F750" s="164"/>
      <c r="G750" s="164"/>
      <c r="H750" s="164"/>
      <c r="I750" s="164"/>
      <c r="J750" s="164"/>
    </row>
    <row r="751" spans="1:10" ht="14.5" x14ac:dyDescent="0.35">
      <c r="A751" s="164"/>
      <c r="B751" s="164"/>
      <c r="C751" s="164"/>
      <c r="D751" s="164"/>
      <c r="E751" s="164"/>
      <c r="F751" s="164"/>
      <c r="G751" s="164"/>
      <c r="H751" s="164"/>
      <c r="I751" s="164"/>
      <c r="J751" s="164"/>
    </row>
    <row r="752" spans="1:10" ht="14.5" x14ac:dyDescent="0.35">
      <c r="A752" s="164"/>
      <c r="B752" s="164"/>
      <c r="C752" s="164"/>
      <c r="D752" s="164"/>
      <c r="E752" s="164"/>
      <c r="F752" s="164"/>
      <c r="G752" s="164"/>
      <c r="H752" s="164"/>
      <c r="I752" s="164"/>
      <c r="J752" s="164"/>
    </row>
    <row r="753" spans="1:10" ht="14.5" x14ac:dyDescent="0.35">
      <c r="A753" s="164"/>
      <c r="B753" s="164"/>
      <c r="C753" s="164"/>
      <c r="D753" s="164"/>
      <c r="E753" s="164"/>
      <c r="F753" s="164"/>
      <c r="G753" s="164"/>
      <c r="H753" s="164"/>
      <c r="I753" s="164"/>
      <c r="J753" s="164"/>
    </row>
    <row r="754" spans="1:10" ht="14.5" x14ac:dyDescent="0.35">
      <c r="A754" s="164"/>
      <c r="B754" s="164"/>
      <c r="C754" s="164"/>
      <c r="D754" s="164"/>
      <c r="E754" s="164"/>
      <c r="F754" s="164"/>
      <c r="G754" s="164"/>
      <c r="H754" s="164"/>
      <c r="I754" s="164"/>
      <c r="J754" s="164"/>
    </row>
    <row r="755" spans="1:10" ht="14.5" x14ac:dyDescent="0.35">
      <c r="A755" s="164"/>
      <c r="B755" s="164"/>
      <c r="C755" s="164"/>
      <c r="D755" s="164"/>
      <c r="E755" s="164"/>
      <c r="F755" s="164"/>
      <c r="G755" s="164"/>
      <c r="H755" s="164"/>
      <c r="I755" s="164"/>
      <c r="J755" s="164"/>
    </row>
    <row r="756" spans="1:10" ht="14.5" x14ac:dyDescent="0.35">
      <c r="A756" s="164"/>
      <c r="B756" s="164"/>
      <c r="C756" s="164"/>
      <c r="D756" s="164"/>
      <c r="E756" s="164"/>
      <c r="F756" s="164"/>
      <c r="G756" s="164"/>
      <c r="H756" s="164"/>
      <c r="I756" s="164"/>
      <c r="J756" s="164"/>
    </row>
    <row r="757" spans="1:10" ht="14.5" x14ac:dyDescent="0.35">
      <c r="A757" s="164"/>
      <c r="B757" s="164"/>
      <c r="C757" s="164"/>
      <c r="D757" s="164"/>
      <c r="E757" s="164"/>
      <c r="F757" s="164"/>
      <c r="G757" s="164"/>
      <c r="H757" s="164"/>
      <c r="I757" s="164"/>
      <c r="J757" s="164"/>
    </row>
    <row r="758" spans="1:10" ht="14.5" x14ac:dyDescent="0.35">
      <c r="A758" s="164"/>
      <c r="B758" s="164"/>
      <c r="C758" s="164"/>
      <c r="D758" s="164"/>
      <c r="E758" s="164"/>
      <c r="F758" s="164"/>
      <c r="G758" s="164"/>
      <c r="H758" s="164"/>
      <c r="I758" s="164"/>
      <c r="J758" s="164"/>
    </row>
    <row r="759" spans="1:10" ht="14.5" x14ac:dyDescent="0.35">
      <c r="A759" s="164"/>
      <c r="B759" s="164"/>
      <c r="C759" s="164"/>
      <c r="D759" s="164"/>
      <c r="E759" s="164"/>
      <c r="F759" s="164"/>
      <c r="G759" s="164"/>
      <c r="H759" s="164"/>
      <c r="I759" s="164"/>
      <c r="J759" s="164"/>
    </row>
    <row r="760" spans="1:10" ht="14.5" x14ac:dyDescent="0.35">
      <c r="A760" s="164"/>
      <c r="B760" s="164"/>
      <c r="C760" s="164"/>
      <c r="D760" s="164"/>
      <c r="E760" s="164"/>
      <c r="F760" s="164"/>
      <c r="G760" s="164"/>
      <c r="H760" s="164"/>
      <c r="I760" s="164"/>
      <c r="J760" s="164"/>
    </row>
    <row r="761" spans="1:10" ht="14.5" x14ac:dyDescent="0.35">
      <c r="A761" s="164"/>
      <c r="B761" s="164"/>
      <c r="C761" s="164"/>
      <c r="D761" s="164"/>
      <c r="E761" s="164"/>
      <c r="F761" s="164"/>
      <c r="G761" s="164"/>
      <c r="H761" s="164"/>
      <c r="I761" s="164"/>
      <c r="J761" s="164"/>
    </row>
    <row r="762" spans="1:10" ht="14.5" x14ac:dyDescent="0.35">
      <c r="A762" s="164"/>
      <c r="B762" s="164"/>
      <c r="C762" s="164"/>
      <c r="D762" s="164"/>
      <c r="E762" s="164"/>
      <c r="F762" s="164"/>
      <c r="G762" s="164"/>
      <c r="H762" s="164"/>
      <c r="I762" s="164"/>
      <c r="J762" s="164"/>
    </row>
    <row r="763" spans="1:10" ht="14.5" x14ac:dyDescent="0.35">
      <c r="A763" s="164"/>
      <c r="B763" s="164"/>
      <c r="C763" s="164"/>
      <c r="D763" s="164"/>
      <c r="E763" s="164"/>
      <c r="F763" s="164"/>
      <c r="G763" s="164"/>
      <c r="H763" s="164"/>
      <c r="I763" s="164"/>
      <c r="J763" s="164"/>
    </row>
    <row r="764" spans="1:10" ht="14.5" x14ac:dyDescent="0.35">
      <c r="A764" s="164"/>
      <c r="B764" s="164"/>
      <c r="C764" s="164"/>
      <c r="D764" s="164"/>
      <c r="E764" s="164"/>
      <c r="F764" s="164"/>
      <c r="G764" s="164"/>
      <c r="H764" s="164"/>
      <c r="I764" s="164"/>
      <c r="J764" s="164"/>
    </row>
    <row r="765" spans="1:10" ht="14.5" x14ac:dyDescent="0.35">
      <c r="A765" s="164"/>
      <c r="B765" s="164"/>
      <c r="C765" s="164"/>
      <c r="D765" s="164"/>
      <c r="E765" s="164"/>
      <c r="F765" s="164"/>
      <c r="G765" s="164"/>
      <c r="H765" s="164"/>
      <c r="I765" s="164"/>
      <c r="J765" s="164"/>
    </row>
    <row r="766" spans="1:10" ht="14.5" x14ac:dyDescent="0.35">
      <c r="A766" s="164"/>
      <c r="B766" s="164"/>
      <c r="C766" s="164"/>
      <c r="D766" s="164"/>
      <c r="E766" s="164"/>
      <c r="F766" s="164"/>
      <c r="G766" s="164"/>
      <c r="H766" s="164"/>
      <c r="I766" s="164"/>
      <c r="J766" s="164"/>
    </row>
    <row r="767" spans="1:10" ht="14.5" x14ac:dyDescent="0.35">
      <c r="A767" s="164"/>
      <c r="B767" s="164"/>
      <c r="C767" s="164"/>
      <c r="D767" s="164"/>
      <c r="E767" s="164"/>
      <c r="F767" s="164"/>
      <c r="G767" s="164"/>
      <c r="H767" s="164"/>
      <c r="I767" s="164"/>
      <c r="J767" s="164"/>
    </row>
    <row r="768" spans="1:10" ht="14.5" x14ac:dyDescent="0.35">
      <c r="A768" s="164"/>
      <c r="B768" s="164"/>
      <c r="C768" s="164"/>
      <c r="D768" s="164"/>
      <c r="E768" s="164"/>
      <c r="F768" s="164"/>
      <c r="G768" s="164"/>
      <c r="H768" s="164"/>
      <c r="I768" s="164"/>
      <c r="J768" s="164"/>
    </row>
    <row r="769" spans="1:10" ht="14.5" x14ac:dyDescent="0.35">
      <c r="A769" s="164"/>
      <c r="B769" s="164"/>
      <c r="C769" s="164"/>
      <c r="D769" s="164"/>
      <c r="E769" s="164"/>
      <c r="F769" s="164"/>
      <c r="G769" s="164"/>
      <c r="H769" s="164"/>
      <c r="I769" s="164"/>
      <c r="J769" s="164"/>
    </row>
    <row r="770" spans="1:10" ht="14.5" x14ac:dyDescent="0.35">
      <c r="A770" s="164"/>
      <c r="B770" s="164"/>
      <c r="C770" s="164"/>
      <c r="D770" s="164"/>
      <c r="E770" s="164"/>
      <c r="F770" s="164"/>
      <c r="G770" s="164"/>
      <c r="H770" s="164"/>
      <c r="I770" s="164"/>
      <c r="J770" s="164"/>
    </row>
    <row r="771" spans="1:10" ht="14.5" x14ac:dyDescent="0.35">
      <c r="A771" s="164"/>
      <c r="B771" s="164"/>
      <c r="C771" s="164"/>
      <c r="D771" s="164"/>
      <c r="E771" s="164"/>
      <c r="F771" s="164"/>
      <c r="G771" s="164"/>
      <c r="H771" s="164"/>
      <c r="I771" s="164"/>
      <c r="J771" s="164"/>
    </row>
    <row r="772" spans="1:10" ht="14.5" x14ac:dyDescent="0.35">
      <c r="A772" s="164"/>
      <c r="B772" s="164"/>
      <c r="C772" s="164"/>
      <c r="D772" s="164"/>
      <c r="E772" s="164"/>
      <c r="F772" s="164"/>
      <c r="G772" s="164"/>
      <c r="H772" s="164"/>
      <c r="I772" s="164"/>
      <c r="J772" s="164"/>
    </row>
    <row r="773" spans="1:10" ht="14.5" x14ac:dyDescent="0.35">
      <c r="A773" s="164"/>
      <c r="B773" s="164"/>
      <c r="C773" s="164"/>
      <c r="D773" s="164"/>
      <c r="E773" s="164"/>
      <c r="F773" s="164"/>
      <c r="G773" s="164"/>
      <c r="H773" s="164"/>
      <c r="I773" s="164"/>
      <c r="J773" s="164"/>
    </row>
    <row r="774" spans="1:10" ht="14.5" x14ac:dyDescent="0.35">
      <c r="A774" s="164"/>
      <c r="B774" s="164"/>
      <c r="C774" s="164"/>
      <c r="D774" s="164"/>
      <c r="E774" s="164"/>
      <c r="F774" s="164"/>
      <c r="G774" s="164"/>
      <c r="H774" s="164"/>
      <c r="I774" s="164"/>
      <c r="J774" s="164"/>
    </row>
    <row r="775" spans="1:10" ht="14.5" x14ac:dyDescent="0.35">
      <c r="A775" s="164"/>
      <c r="B775" s="164"/>
      <c r="C775" s="164"/>
      <c r="D775" s="164"/>
      <c r="E775" s="164"/>
      <c r="F775" s="164"/>
      <c r="G775" s="164"/>
      <c r="H775" s="164"/>
      <c r="I775" s="164"/>
      <c r="J775" s="164"/>
    </row>
    <row r="776" spans="1:10" ht="14.5" x14ac:dyDescent="0.35">
      <c r="A776" s="164"/>
      <c r="B776" s="164"/>
      <c r="C776" s="164"/>
      <c r="D776" s="164"/>
      <c r="E776" s="164"/>
      <c r="F776" s="164"/>
      <c r="G776" s="164"/>
      <c r="H776" s="164"/>
      <c r="I776" s="164"/>
      <c r="J776" s="164"/>
    </row>
    <row r="777" spans="1:10" ht="14.5" x14ac:dyDescent="0.35">
      <c r="A777" s="164"/>
      <c r="B777" s="164"/>
      <c r="C777" s="164"/>
      <c r="D777" s="164"/>
      <c r="E777" s="164"/>
      <c r="F777" s="164"/>
      <c r="G777" s="164"/>
      <c r="H777" s="164"/>
      <c r="I777" s="164"/>
      <c r="J777" s="164"/>
    </row>
    <row r="778" spans="1:10" ht="14.5" x14ac:dyDescent="0.35">
      <c r="A778" s="164"/>
      <c r="B778" s="164"/>
      <c r="C778" s="164"/>
      <c r="D778" s="164"/>
      <c r="E778" s="164"/>
      <c r="F778" s="164"/>
      <c r="G778" s="164"/>
      <c r="H778" s="164"/>
      <c r="I778" s="164"/>
      <c r="J778" s="164"/>
    </row>
    <row r="779" spans="1:10" ht="14.5" x14ac:dyDescent="0.35">
      <c r="A779" s="164"/>
      <c r="B779" s="164"/>
      <c r="C779" s="164"/>
      <c r="D779" s="164"/>
      <c r="E779" s="164"/>
      <c r="F779" s="164"/>
      <c r="G779" s="164"/>
      <c r="H779" s="164"/>
      <c r="I779" s="164"/>
      <c r="J779" s="164"/>
    </row>
    <row r="780" spans="1:10" ht="14.5" x14ac:dyDescent="0.35">
      <c r="A780" s="164"/>
      <c r="B780" s="164"/>
      <c r="C780" s="164"/>
      <c r="D780" s="164"/>
      <c r="E780" s="164"/>
      <c r="F780" s="164"/>
      <c r="G780" s="164"/>
      <c r="H780" s="164"/>
      <c r="I780" s="164"/>
      <c r="J780" s="164"/>
    </row>
    <row r="781" spans="1:10" ht="14.5" x14ac:dyDescent="0.35">
      <c r="A781" s="164"/>
      <c r="B781" s="164"/>
      <c r="C781" s="164"/>
      <c r="D781" s="164"/>
      <c r="E781" s="164"/>
      <c r="F781" s="164"/>
      <c r="G781" s="164"/>
      <c r="H781" s="164"/>
      <c r="I781" s="164"/>
      <c r="J781" s="164"/>
    </row>
    <row r="782" spans="1:10" ht="14.5" x14ac:dyDescent="0.35">
      <c r="A782" s="164"/>
      <c r="B782" s="164"/>
      <c r="C782" s="164"/>
      <c r="D782" s="164"/>
      <c r="E782" s="164"/>
      <c r="F782" s="164"/>
      <c r="G782" s="164"/>
      <c r="H782" s="164"/>
      <c r="I782" s="164"/>
      <c r="J782" s="164"/>
    </row>
    <row r="783" spans="1:10" ht="14.5" x14ac:dyDescent="0.35">
      <c r="A783" s="164"/>
      <c r="B783" s="164"/>
      <c r="C783" s="164"/>
      <c r="D783" s="164"/>
      <c r="E783" s="164"/>
      <c r="F783" s="164"/>
      <c r="G783" s="164"/>
      <c r="H783" s="164"/>
      <c r="I783" s="164"/>
      <c r="J783" s="164"/>
    </row>
    <row r="784" spans="1:10" ht="14.5" x14ac:dyDescent="0.35">
      <c r="A784" s="164"/>
      <c r="B784" s="164"/>
      <c r="C784" s="164"/>
      <c r="D784" s="164"/>
      <c r="E784" s="164"/>
      <c r="F784" s="164"/>
      <c r="G784" s="164"/>
      <c r="H784" s="164"/>
      <c r="I784" s="164"/>
      <c r="J784" s="164"/>
    </row>
    <row r="785" spans="1:10" ht="14.5" x14ac:dyDescent="0.35">
      <c r="A785" s="164"/>
      <c r="B785" s="164"/>
      <c r="C785" s="164"/>
      <c r="D785" s="164"/>
      <c r="E785" s="164"/>
      <c r="F785" s="164"/>
      <c r="G785" s="164"/>
      <c r="H785" s="164"/>
      <c r="I785" s="164"/>
      <c r="J785" s="164"/>
    </row>
    <row r="786" spans="1:10" ht="14.5" x14ac:dyDescent="0.35">
      <c r="A786" s="164"/>
      <c r="B786" s="164"/>
      <c r="C786" s="164"/>
      <c r="D786" s="164"/>
      <c r="E786" s="164"/>
      <c r="F786" s="164"/>
      <c r="G786" s="164"/>
      <c r="H786" s="164"/>
      <c r="I786" s="164"/>
      <c r="J786" s="164"/>
    </row>
    <row r="787" spans="1:10" ht="14.5" x14ac:dyDescent="0.35">
      <c r="A787" s="164"/>
      <c r="B787" s="164"/>
      <c r="C787" s="164"/>
      <c r="D787" s="164"/>
      <c r="E787" s="164"/>
      <c r="F787" s="164"/>
      <c r="G787" s="164"/>
      <c r="H787" s="164"/>
      <c r="I787" s="164"/>
      <c r="J787" s="164"/>
    </row>
    <row r="788" spans="1:10" ht="14.5" x14ac:dyDescent="0.35">
      <c r="A788" s="164"/>
      <c r="B788" s="164"/>
      <c r="C788" s="164"/>
      <c r="D788" s="164"/>
      <c r="E788" s="164"/>
      <c r="F788" s="164"/>
      <c r="G788" s="164"/>
      <c r="H788" s="164"/>
      <c r="I788" s="164"/>
      <c r="J788" s="164"/>
    </row>
    <row r="789" spans="1:10" ht="14.5" x14ac:dyDescent="0.35">
      <c r="A789" s="164"/>
      <c r="B789" s="164"/>
      <c r="C789" s="164"/>
      <c r="D789" s="164"/>
      <c r="E789" s="164"/>
      <c r="F789" s="164"/>
      <c r="G789" s="164"/>
      <c r="H789" s="164"/>
      <c r="I789" s="164"/>
      <c r="J789" s="164"/>
    </row>
    <row r="790" spans="1:10" ht="14.5" x14ac:dyDescent="0.35">
      <c r="A790" s="164"/>
      <c r="B790" s="164"/>
      <c r="C790" s="164"/>
      <c r="D790" s="164"/>
      <c r="E790" s="164"/>
      <c r="F790" s="164"/>
      <c r="G790" s="164"/>
      <c r="H790" s="164"/>
      <c r="I790" s="164"/>
      <c r="J790" s="164"/>
    </row>
    <row r="791" spans="1:10" ht="14.5" x14ac:dyDescent="0.35">
      <c r="A791" s="164"/>
      <c r="B791" s="164"/>
      <c r="C791" s="164"/>
      <c r="D791" s="164"/>
      <c r="E791" s="164"/>
      <c r="F791" s="164"/>
      <c r="G791" s="164"/>
      <c r="H791" s="164"/>
      <c r="I791" s="164"/>
      <c r="J791" s="164"/>
    </row>
    <row r="792" spans="1:10" ht="14.5" x14ac:dyDescent="0.35">
      <c r="A792" s="164"/>
      <c r="B792" s="164"/>
      <c r="C792" s="164"/>
      <c r="D792" s="164"/>
      <c r="E792" s="164"/>
      <c r="F792" s="164"/>
      <c r="G792" s="164"/>
      <c r="H792" s="164"/>
      <c r="I792" s="164"/>
      <c r="J792" s="164"/>
    </row>
    <row r="793" spans="1:10" ht="14.5" x14ac:dyDescent="0.35">
      <c r="A793" s="164"/>
      <c r="B793" s="164"/>
      <c r="C793" s="164"/>
      <c r="D793" s="164"/>
      <c r="E793" s="164"/>
      <c r="F793" s="164"/>
      <c r="G793" s="164"/>
      <c r="H793" s="164"/>
      <c r="I793" s="164"/>
      <c r="J793" s="164"/>
    </row>
    <row r="794" spans="1:10" ht="14.5" x14ac:dyDescent="0.35">
      <c r="A794" s="164"/>
      <c r="B794" s="164"/>
      <c r="C794" s="164"/>
      <c r="D794" s="164"/>
      <c r="E794" s="164"/>
      <c r="F794" s="164"/>
      <c r="G794" s="164"/>
      <c r="H794" s="164"/>
      <c r="I794" s="164"/>
      <c r="J794" s="164"/>
    </row>
    <row r="795" spans="1:10" ht="14.5" x14ac:dyDescent="0.35">
      <c r="A795" s="164"/>
      <c r="B795" s="164"/>
      <c r="C795" s="164"/>
      <c r="D795" s="164"/>
      <c r="E795" s="164"/>
      <c r="F795" s="164"/>
      <c r="G795" s="164"/>
      <c r="H795" s="164"/>
      <c r="I795" s="164"/>
      <c r="J795" s="164"/>
    </row>
    <row r="796" spans="1:10" ht="14.5" x14ac:dyDescent="0.35">
      <c r="A796" s="164"/>
      <c r="B796" s="164"/>
      <c r="C796" s="164"/>
      <c r="D796" s="164"/>
      <c r="E796" s="164"/>
      <c r="F796" s="164"/>
      <c r="G796" s="164"/>
      <c r="H796" s="164"/>
      <c r="I796" s="164"/>
      <c r="J796" s="164"/>
    </row>
    <row r="797" spans="1:10" ht="14.5" x14ac:dyDescent="0.35">
      <c r="A797" s="164"/>
      <c r="B797" s="164"/>
      <c r="C797" s="164"/>
      <c r="D797" s="164"/>
      <c r="E797" s="164"/>
      <c r="F797" s="164"/>
      <c r="G797" s="164"/>
      <c r="H797" s="164"/>
      <c r="I797" s="164"/>
      <c r="J797" s="164"/>
    </row>
    <row r="798" spans="1:10" ht="14.5" x14ac:dyDescent="0.35">
      <c r="A798" s="164"/>
      <c r="B798" s="164"/>
      <c r="C798" s="164"/>
      <c r="D798" s="164"/>
      <c r="E798" s="164"/>
      <c r="F798" s="164"/>
      <c r="G798" s="164"/>
      <c r="H798" s="164"/>
      <c r="I798" s="164"/>
      <c r="J798" s="164"/>
    </row>
    <row r="799" spans="1:10" ht="14.5" x14ac:dyDescent="0.35">
      <c r="A799" s="164"/>
      <c r="B799" s="164"/>
      <c r="C799" s="164"/>
      <c r="D799" s="164"/>
      <c r="E799" s="164"/>
      <c r="F799" s="164"/>
      <c r="G799" s="164"/>
      <c r="H799" s="164"/>
      <c r="I799" s="164"/>
      <c r="J799" s="164"/>
    </row>
    <row r="800" spans="1:10" ht="14.5" x14ac:dyDescent="0.35">
      <c r="A800" s="164"/>
      <c r="B800" s="164"/>
      <c r="C800" s="164"/>
      <c r="D800" s="164"/>
      <c r="E800" s="164"/>
      <c r="F800" s="164"/>
      <c r="G800" s="164"/>
      <c r="H800" s="164"/>
      <c r="I800" s="164"/>
      <c r="J800" s="164"/>
    </row>
    <row r="801" spans="1:10" ht="14.5" x14ac:dyDescent="0.35">
      <c r="A801" s="164"/>
      <c r="B801" s="164"/>
      <c r="C801" s="164"/>
      <c r="D801" s="164"/>
      <c r="E801" s="164"/>
      <c r="F801" s="164"/>
      <c r="G801" s="164"/>
      <c r="H801" s="164"/>
      <c r="I801" s="164"/>
      <c r="J801" s="164"/>
    </row>
    <row r="802" spans="1:10" ht="14.5" x14ac:dyDescent="0.35">
      <c r="A802" s="164"/>
      <c r="B802" s="164"/>
      <c r="C802" s="164"/>
      <c r="D802" s="164"/>
      <c r="E802" s="164"/>
      <c r="F802" s="164"/>
      <c r="G802" s="164"/>
      <c r="H802" s="164"/>
      <c r="I802" s="164"/>
      <c r="J802" s="164"/>
    </row>
    <row r="803" spans="1:10" ht="14.5" x14ac:dyDescent="0.35">
      <c r="A803" s="164"/>
      <c r="B803" s="164"/>
      <c r="C803" s="164"/>
      <c r="D803" s="164"/>
      <c r="E803" s="164"/>
      <c r="F803" s="164"/>
      <c r="G803" s="164"/>
      <c r="H803" s="164"/>
      <c r="I803" s="164"/>
      <c r="J803" s="164"/>
    </row>
    <row r="804" spans="1:10" ht="14.5" x14ac:dyDescent="0.35">
      <c r="A804" s="164"/>
      <c r="B804" s="164"/>
      <c r="C804" s="164"/>
      <c r="D804" s="164"/>
      <c r="E804" s="164"/>
      <c r="F804" s="164"/>
      <c r="G804" s="164"/>
      <c r="H804" s="164"/>
      <c r="I804" s="164"/>
      <c r="J804" s="164"/>
    </row>
    <row r="805" spans="1:10" ht="14.5" x14ac:dyDescent="0.35">
      <c r="A805" s="164"/>
      <c r="B805" s="164"/>
      <c r="C805" s="164"/>
      <c r="D805" s="164"/>
      <c r="E805" s="164"/>
      <c r="F805" s="164"/>
      <c r="G805" s="164"/>
      <c r="H805" s="164"/>
      <c r="I805" s="164"/>
      <c r="J805" s="164"/>
    </row>
    <row r="806" spans="1:10" ht="14.5" x14ac:dyDescent="0.35">
      <c r="A806" s="164"/>
      <c r="B806" s="164"/>
      <c r="C806" s="164"/>
      <c r="D806" s="164"/>
      <c r="E806" s="164"/>
      <c r="F806" s="164"/>
      <c r="G806" s="164"/>
      <c r="H806" s="164"/>
      <c r="I806" s="164"/>
      <c r="J806" s="164"/>
    </row>
    <row r="807" spans="1:10" ht="14.5" x14ac:dyDescent="0.35">
      <c r="A807" s="164"/>
      <c r="B807" s="164"/>
      <c r="C807" s="164"/>
      <c r="D807" s="164"/>
      <c r="E807" s="164"/>
      <c r="F807" s="164"/>
      <c r="G807" s="164"/>
      <c r="H807" s="164"/>
      <c r="I807" s="164"/>
      <c r="J807" s="164"/>
    </row>
    <row r="808" spans="1:10" ht="14.5" x14ac:dyDescent="0.35">
      <c r="A808" s="164"/>
      <c r="B808" s="164"/>
      <c r="C808" s="164"/>
      <c r="D808" s="164"/>
      <c r="E808" s="164"/>
      <c r="F808" s="164"/>
      <c r="G808" s="164"/>
      <c r="H808" s="164"/>
      <c r="I808" s="164"/>
      <c r="J808" s="164"/>
    </row>
    <row r="809" spans="1:10" ht="14.5" x14ac:dyDescent="0.35">
      <c r="A809" s="164"/>
      <c r="B809" s="164"/>
      <c r="C809" s="164"/>
      <c r="D809" s="164"/>
      <c r="E809" s="164"/>
      <c r="F809" s="164"/>
      <c r="G809" s="164"/>
      <c r="H809" s="164"/>
      <c r="I809" s="164"/>
      <c r="J809" s="164"/>
    </row>
    <row r="810" spans="1:10" ht="14.5" x14ac:dyDescent="0.35">
      <c r="A810" s="164"/>
      <c r="B810" s="164"/>
      <c r="C810" s="164"/>
      <c r="D810" s="164"/>
      <c r="E810" s="164"/>
      <c r="F810" s="164"/>
      <c r="G810" s="164"/>
      <c r="H810" s="164"/>
      <c r="I810" s="164"/>
      <c r="J810" s="164"/>
    </row>
    <row r="811" spans="1:10" ht="14.5" x14ac:dyDescent="0.35">
      <c r="A811" s="164"/>
      <c r="B811" s="164"/>
      <c r="C811" s="164"/>
      <c r="D811" s="164"/>
      <c r="E811" s="164"/>
      <c r="F811" s="164"/>
      <c r="G811" s="164"/>
      <c r="H811" s="164"/>
      <c r="I811" s="164"/>
      <c r="J811" s="164"/>
    </row>
    <row r="812" spans="1:10" ht="14.5" x14ac:dyDescent="0.35">
      <c r="A812" s="164"/>
      <c r="B812" s="164"/>
      <c r="C812" s="164"/>
      <c r="D812" s="164"/>
      <c r="E812" s="164"/>
      <c r="F812" s="164"/>
      <c r="G812" s="164"/>
      <c r="H812" s="164"/>
      <c r="I812" s="164"/>
      <c r="J812" s="164"/>
    </row>
    <row r="813" spans="1:10" ht="14.5" x14ac:dyDescent="0.35">
      <c r="A813" s="164"/>
      <c r="B813" s="164"/>
      <c r="C813" s="164"/>
      <c r="D813" s="164"/>
      <c r="E813" s="164"/>
      <c r="F813" s="164"/>
      <c r="G813" s="164"/>
      <c r="H813" s="164"/>
      <c r="I813" s="164"/>
      <c r="J813" s="164"/>
    </row>
    <row r="814" spans="1:10" ht="14.5" x14ac:dyDescent="0.35">
      <c r="A814" s="164"/>
      <c r="B814" s="164"/>
      <c r="C814" s="164"/>
      <c r="D814" s="164"/>
      <c r="E814" s="164"/>
      <c r="F814" s="164"/>
      <c r="G814" s="164"/>
      <c r="H814" s="164"/>
      <c r="I814" s="164"/>
      <c r="J814" s="164"/>
    </row>
    <row r="815" spans="1:10" ht="14.5" x14ac:dyDescent="0.35">
      <c r="A815" s="164"/>
      <c r="B815" s="164"/>
      <c r="C815" s="164"/>
      <c r="D815" s="164"/>
      <c r="E815" s="164"/>
      <c r="F815" s="164"/>
      <c r="G815" s="164"/>
      <c r="H815" s="164"/>
      <c r="I815" s="164"/>
      <c r="J815" s="164"/>
    </row>
    <row r="816" spans="1:10" ht="14.5" x14ac:dyDescent="0.35">
      <c r="A816" s="164"/>
      <c r="B816" s="164"/>
      <c r="C816" s="164"/>
      <c r="D816" s="164"/>
      <c r="E816" s="164"/>
      <c r="F816" s="164"/>
      <c r="G816" s="164"/>
      <c r="H816" s="164"/>
      <c r="I816" s="164"/>
      <c r="J816" s="164"/>
    </row>
    <row r="817" spans="1:10" ht="14.5" x14ac:dyDescent="0.35">
      <c r="A817" s="164"/>
      <c r="B817" s="164"/>
      <c r="C817" s="164"/>
      <c r="D817" s="164"/>
      <c r="E817" s="164"/>
      <c r="F817" s="164"/>
      <c r="G817" s="164"/>
      <c r="H817" s="164"/>
      <c r="I817" s="164"/>
      <c r="J817" s="164"/>
    </row>
    <row r="818" spans="1:10" ht="14.5" x14ac:dyDescent="0.35">
      <c r="A818" s="164"/>
      <c r="B818" s="164"/>
      <c r="C818" s="164"/>
      <c r="D818" s="164"/>
      <c r="E818" s="164"/>
      <c r="F818" s="164"/>
      <c r="G818" s="164"/>
      <c r="H818" s="164"/>
      <c r="I818" s="164"/>
      <c r="J818" s="164"/>
    </row>
    <row r="819" spans="1:10" ht="14.5" x14ac:dyDescent="0.35">
      <c r="A819" s="164"/>
      <c r="B819" s="164"/>
      <c r="C819" s="164"/>
      <c r="D819" s="164"/>
      <c r="E819" s="164"/>
      <c r="F819" s="164"/>
      <c r="G819" s="164"/>
      <c r="H819" s="164"/>
      <c r="I819" s="164"/>
      <c r="J819" s="164"/>
    </row>
    <row r="820" spans="1:10" ht="14.5" x14ac:dyDescent="0.35">
      <c r="A820" s="164"/>
      <c r="B820" s="164"/>
      <c r="C820" s="164"/>
      <c r="D820" s="164"/>
      <c r="E820" s="164"/>
      <c r="F820" s="164"/>
      <c r="G820" s="164"/>
      <c r="H820" s="164"/>
      <c r="I820" s="164"/>
      <c r="J820" s="164"/>
    </row>
    <row r="821" spans="1:10" ht="14.5" x14ac:dyDescent="0.35">
      <c r="A821" s="164"/>
      <c r="B821" s="164"/>
      <c r="C821" s="164"/>
      <c r="D821" s="164"/>
      <c r="E821" s="164"/>
      <c r="F821" s="164"/>
      <c r="G821" s="164"/>
      <c r="H821" s="164"/>
      <c r="I821" s="164"/>
      <c r="J821" s="164"/>
    </row>
    <row r="822" spans="1:10" ht="14.5" x14ac:dyDescent="0.35">
      <c r="A822" s="164"/>
      <c r="B822" s="164"/>
      <c r="C822" s="164"/>
      <c r="D822" s="164"/>
      <c r="E822" s="164"/>
      <c r="F822" s="164"/>
      <c r="G822" s="164"/>
      <c r="H822" s="164"/>
      <c r="I822" s="164"/>
      <c r="J822" s="164"/>
    </row>
    <row r="823" spans="1:10" ht="14.5" x14ac:dyDescent="0.35">
      <c r="A823" s="164"/>
      <c r="B823" s="164"/>
      <c r="C823" s="164"/>
      <c r="D823" s="164"/>
      <c r="E823" s="164"/>
      <c r="F823" s="164"/>
      <c r="G823" s="164"/>
      <c r="H823" s="164"/>
      <c r="I823" s="164"/>
      <c r="J823" s="164"/>
    </row>
    <row r="824" spans="1:10" ht="14.5" x14ac:dyDescent="0.35">
      <c r="A824" s="164"/>
      <c r="B824" s="164"/>
      <c r="C824" s="164"/>
      <c r="D824" s="164"/>
      <c r="E824" s="164"/>
      <c r="F824" s="164"/>
      <c r="G824" s="164"/>
      <c r="H824" s="164"/>
      <c r="I824" s="164"/>
      <c r="J824" s="164"/>
    </row>
    <row r="825" spans="1:10" ht="14.5" x14ac:dyDescent="0.35">
      <c r="A825" s="164"/>
      <c r="B825" s="164"/>
      <c r="C825" s="164"/>
      <c r="D825" s="164"/>
      <c r="E825" s="164"/>
      <c r="F825" s="164"/>
      <c r="G825" s="164"/>
      <c r="H825" s="164"/>
      <c r="I825" s="164"/>
      <c r="J825" s="164"/>
    </row>
    <row r="826" spans="1:10" ht="14.5" x14ac:dyDescent="0.35">
      <c r="A826" s="164"/>
      <c r="B826" s="164"/>
      <c r="C826" s="164"/>
      <c r="D826" s="164"/>
      <c r="E826" s="164"/>
      <c r="F826" s="164"/>
      <c r="G826" s="164"/>
      <c r="H826" s="164"/>
      <c r="I826" s="164"/>
      <c r="J826" s="164"/>
    </row>
    <row r="827" spans="1:10" ht="14.5" x14ac:dyDescent="0.35">
      <c r="A827" s="164"/>
      <c r="B827" s="164"/>
      <c r="C827" s="164"/>
      <c r="D827" s="164"/>
      <c r="E827" s="164"/>
      <c r="F827" s="164"/>
      <c r="G827" s="164"/>
      <c r="H827" s="164"/>
      <c r="I827" s="164"/>
      <c r="J827" s="164"/>
    </row>
    <row r="828" spans="1:10" ht="14.5" x14ac:dyDescent="0.35">
      <c r="A828" s="164"/>
      <c r="B828" s="164"/>
      <c r="C828" s="164"/>
      <c r="D828" s="164"/>
      <c r="E828" s="164"/>
      <c r="F828" s="164"/>
      <c r="G828" s="164"/>
      <c r="H828" s="164"/>
      <c r="I828" s="164"/>
      <c r="J828" s="164"/>
    </row>
    <row r="829" spans="1:10" ht="14.5" x14ac:dyDescent="0.35">
      <c r="A829" s="164"/>
      <c r="B829" s="164"/>
      <c r="C829" s="164"/>
      <c r="D829" s="164"/>
      <c r="E829" s="164"/>
      <c r="F829" s="164"/>
      <c r="G829" s="164"/>
      <c r="H829" s="164"/>
      <c r="I829" s="164"/>
      <c r="J829" s="164"/>
    </row>
    <row r="830" spans="1:10" ht="14.5" x14ac:dyDescent="0.35">
      <c r="A830" s="164"/>
      <c r="B830" s="164"/>
      <c r="C830" s="164"/>
      <c r="D830" s="164"/>
      <c r="E830" s="164"/>
      <c r="F830" s="164"/>
      <c r="G830" s="164"/>
      <c r="H830" s="164"/>
      <c r="I830" s="164"/>
      <c r="J830" s="164"/>
    </row>
    <row r="831" spans="1:10" ht="14.5" x14ac:dyDescent="0.35">
      <c r="A831" s="164"/>
      <c r="B831" s="164"/>
      <c r="C831" s="164"/>
      <c r="D831" s="164"/>
      <c r="E831" s="164"/>
      <c r="F831" s="164"/>
      <c r="G831" s="164"/>
      <c r="H831" s="164"/>
      <c r="I831" s="164"/>
      <c r="J831" s="164"/>
    </row>
    <row r="832" spans="1:10" ht="14.5" x14ac:dyDescent="0.35">
      <c r="A832" s="164"/>
      <c r="B832" s="164"/>
      <c r="C832" s="164"/>
      <c r="D832" s="164"/>
      <c r="E832" s="164"/>
      <c r="F832" s="164"/>
      <c r="G832" s="164"/>
      <c r="H832" s="164"/>
      <c r="I832" s="164"/>
      <c r="J832" s="164"/>
    </row>
    <row r="833" spans="1:10" ht="14.5" x14ac:dyDescent="0.35">
      <c r="A833" s="164"/>
      <c r="B833" s="164"/>
      <c r="C833" s="164"/>
      <c r="D833" s="164"/>
      <c r="E833" s="164"/>
      <c r="F833" s="164"/>
      <c r="G833" s="164"/>
      <c r="H833" s="164"/>
      <c r="I833" s="164"/>
      <c r="J833" s="164"/>
    </row>
    <row r="834" spans="1:10" ht="14.5" x14ac:dyDescent="0.35">
      <c r="A834" s="164"/>
      <c r="B834" s="164"/>
      <c r="C834" s="164"/>
      <c r="D834" s="164"/>
      <c r="E834" s="164"/>
      <c r="F834" s="164"/>
      <c r="G834" s="164"/>
      <c r="H834" s="164"/>
      <c r="I834" s="164"/>
      <c r="J834" s="164"/>
    </row>
    <row r="835" spans="1:10" ht="14.5" x14ac:dyDescent="0.35">
      <c r="A835" s="164"/>
      <c r="B835" s="164"/>
      <c r="C835" s="164"/>
      <c r="D835" s="164"/>
      <c r="E835" s="164"/>
      <c r="F835" s="164"/>
      <c r="G835" s="164"/>
      <c r="H835" s="164"/>
      <c r="I835" s="164"/>
      <c r="J835" s="164"/>
    </row>
    <row r="836" spans="1:10" ht="14.5" x14ac:dyDescent="0.35">
      <c r="A836" s="164"/>
      <c r="B836" s="164"/>
      <c r="C836" s="164"/>
      <c r="D836" s="164"/>
      <c r="E836" s="164"/>
      <c r="F836" s="164"/>
      <c r="G836" s="164"/>
      <c r="H836" s="164"/>
      <c r="I836" s="164"/>
      <c r="J836" s="164"/>
    </row>
    <row r="837" spans="1:10" ht="14.5" x14ac:dyDescent="0.35">
      <c r="A837" s="164"/>
      <c r="B837" s="164"/>
      <c r="C837" s="164"/>
      <c r="D837" s="164"/>
      <c r="E837" s="164"/>
      <c r="F837" s="164"/>
      <c r="G837" s="164"/>
      <c r="H837" s="164"/>
      <c r="I837" s="164"/>
      <c r="J837" s="164"/>
    </row>
    <row r="838" spans="1:10" ht="14.5" x14ac:dyDescent="0.35">
      <c r="A838" s="164"/>
      <c r="B838" s="164"/>
      <c r="C838" s="164"/>
      <c r="D838" s="164"/>
      <c r="E838" s="164"/>
      <c r="F838" s="164"/>
      <c r="G838" s="164"/>
      <c r="H838" s="164"/>
      <c r="I838" s="164"/>
      <c r="J838" s="164"/>
    </row>
    <row r="839" spans="1:10" ht="14.5" x14ac:dyDescent="0.35">
      <c r="A839" s="164"/>
      <c r="B839" s="164"/>
      <c r="C839" s="164"/>
      <c r="D839" s="164"/>
      <c r="E839" s="164"/>
      <c r="F839" s="164"/>
      <c r="G839" s="164"/>
      <c r="H839" s="164"/>
      <c r="I839" s="164"/>
      <c r="J839" s="164"/>
    </row>
    <row r="840" spans="1:10" ht="14.5" x14ac:dyDescent="0.35">
      <c r="A840" s="164"/>
      <c r="B840" s="164"/>
      <c r="C840" s="164"/>
      <c r="D840" s="164"/>
      <c r="E840" s="164"/>
      <c r="F840" s="164"/>
      <c r="G840" s="164"/>
      <c r="H840" s="164"/>
      <c r="I840" s="164"/>
      <c r="J840" s="164"/>
    </row>
    <row r="841" spans="1:10" ht="14.5" x14ac:dyDescent="0.35">
      <c r="A841" s="164"/>
      <c r="B841" s="164"/>
      <c r="C841" s="164"/>
      <c r="D841" s="164"/>
      <c r="E841" s="164"/>
      <c r="F841" s="164"/>
      <c r="G841" s="164"/>
      <c r="H841" s="164"/>
      <c r="I841" s="164"/>
      <c r="J841" s="164"/>
    </row>
    <row r="842" spans="1:10" ht="14.5" x14ac:dyDescent="0.35">
      <c r="A842" s="164"/>
      <c r="B842" s="164"/>
      <c r="C842" s="164"/>
      <c r="D842" s="164"/>
      <c r="E842" s="164"/>
      <c r="F842" s="164"/>
      <c r="G842" s="164"/>
      <c r="H842" s="164"/>
      <c r="I842" s="164"/>
      <c r="J842" s="164"/>
    </row>
    <row r="843" spans="1:10" ht="14.5" x14ac:dyDescent="0.35">
      <c r="A843" s="164"/>
      <c r="B843" s="164"/>
      <c r="C843" s="164"/>
      <c r="D843" s="164"/>
      <c r="E843" s="164"/>
      <c r="F843" s="164"/>
      <c r="G843" s="164"/>
      <c r="H843" s="164"/>
      <c r="I843" s="164"/>
      <c r="J843" s="164"/>
    </row>
    <row r="844" spans="1:10" ht="14.5" x14ac:dyDescent="0.35">
      <c r="A844" s="164"/>
      <c r="B844" s="164"/>
      <c r="C844" s="164"/>
      <c r="D844" s="164"/>
      <c r="E844" s="164"/>
      <c r="F844" s="164"/>
      <c r="G844" s="164"/>
      <c r="H844" s="164"/>
      <c r="I844" s="164"/>
      <c r="J844" s="164"/>
    </row>
    <row r="845" spans="1:10" ht="14.5" x14ac:dyDescent="0.35">
      <c r="A845" s="164"/>
      <c r="B845" s="164"/>
      <c r="C845" s="164"/>
      <c r="D845" s="164"/>
      <c r="E845" s="164"/>
      <c r="F845" s="164"/>
      <c r="G845" s="164"/>
      <c r="H845" s="164"/>
      <c r="I845" s="164"/>
      <c r="J845" s="164"/>
    </row>
    <row r="846" spans="1:10" ht="14.5" x14ac:dyDescent="0.35">
      <c r="A846" s="164"/>
      <c r="B846" s="164"/>
      <c r="C846" s="164"/>
      <c r="D846" s="164"/>
      <c r="E846" s="164"/>
      <c r="F846" s="164"/>
      <c r="G846" s="164"/>
      <c r="H846" s="164"/>
      <c r="I846" s="164"/>
      <c r="J846" s="164"/>
    </row>
    <row r="847" spans="1:10" ht="14.5" x14ac:dyDescent="0.35">
      <c r="A847" s="164"/>
      <c r="B847" s="164"/>
      <c r="C847" s="164"/>
      <c r="D847" s="164"/>
      <c r="E847" s="164"/>
      <c r="F847" s="164"/>
      <c r="G847" s="164"/>
      <c r="H847" s="164"/>
      <c r="I847" s="164"/>
      <c r="J847" s="164"/>
    </row>
    <row r="848" spans="1:10" ht="14.5" x14ac:dyDescent="0.35">
      <c r="A848" s="164"/>
      <c r="B848" s="164"/>
      <c r="C848" s="164"/>
      <c r="D848" s="164"/>
      <c r="E848" s="164"/>
      <c r="F848" s="164"/>
      <c r="G848" s="164"/>
      <c r="H848" s="164"/>
      <c r="I848" s="164"/>
      <c r="J848" s="164"/>
    </row>
    <row r="849" spans="1:10" ht="14.5" x14ac:dyDescent="0.35">
      <c r="A849" s="164"/>
      <c r="B849" s="164"/>
      <c r="C849" s="164"/>
      <c r="D849" s="164"/>
      <c r="E849" s="164"/>
      <c r="F849" s="164"/>
      <c r="G849" s="164"/>
      <c r="H849" s="164"/>
      <c r="I849" s="164"/>
      <c r="J849" s="164"/>
    </row>
    <row r="850" spans="1:10" ht="14.5" x14ac:dyDescent="0.35">
      <c r="A850" s="164"/>
      <c r="B850" s="164"/>
      <c r="C850" s="164"/>
      <c r="D850" s="164"/>
      <c r="E850" s="164"/>
      <c r="F850" s="164"/>
      <c r="G850" s="164"/>
      <c r="H850" s="164"/>
      <c r="I850" s="164"/>
      <c r="J850" s="164"/>
    </row>
    <row r="851" spans="1:10" ht="14.5" x14ac:dyDescent="0.35">
      <c r="A851" s="164"/>
      <c r="B851" s="164"/>
      <c r="C851" s="164"/>
      <c r="D851" s="164"/>
      <c r="E851" s="164"/>
      <c r="F851" s="164"/>
      <c r="G851" s="164"/>
      <c r="H851" s="164"/>
      <c r="I851" s="164"/>
      <c r="J851" s="164"/>
    </row>
    <row r="852" spans="1:10" ht="14.5" x14ac:dyDescent="0.35">
      <c r="A852" s="164"/>
      <c r="B852" s="164"/>
      <c r="C852" s="164"/>
      <c r="D852" s="164"/>
      <c r="E852" s="164"/>
      <c r="F852" s="164"/>
      <c r="G852" s="164"/>
      <c r="H852" s="164"/>
      <c r="I852" s="164"/>
      <c r="J852" s="164"/>
    </row>
    <row r="853" spans="1:10" ht="14.5" x14ac:dyDescent="0.35">
      <c r="A853" s="164"/>
      <c r="B853" s="164"/>
      <c r="C853" s="164"/>
      <c r="D853" s="164"/>
      <c r="E853" s="164"/>
      <c r="F853" s="164"/>
      <c r="G853" s="164"/>
      <c r="H853" s="164"/>
      <c r="I853" s="164"/>
      <c r="J853" s="164"/>
    </row>
    <row r="854" spans="1:10" ht="14.5" x14ac:dyDescent="0.35">
      <c r="A854" s="164"/>
      <c r="B854" s="164"/>
      <c r="C854" s="164"/>
      <c r="D854" s="164"/>
      <c r="E854" s="164"/>
      <c r="F854" s="164"/>
      <c r="G854" s="164"/>
      <c r="H854" s="164"/>
      <c r="I854" s="164"/>
      <c r="J854" s="164"/>
    </row>
    <row r="855" spans="1:10" ht="14.5" x14ac:dyDescent="0.35">
      <c r="A855" s="164"/>
      <c r="B855" s="164"/>
      <c r="C855" s="164"/>
      <c r="D855" s="164"/>
      <c r="E855" s="164"/>
      <c r="F855" s="164"/>
      <c r="G855" s="164"/>
      <c r="H855" s="164"/>
      <c r="I855" s="164"/>
      <c r="J855" s="164"/>
    </row>
    <row r="856" spans="1:10" ht="14.5" x14ac:dyDescent="0.35">
      <c r="A856" s="164"/>
      <c r="B856" s="164"/>
      <c r="C856" s="164"/>
      <c r="D856" s="164"/>
      <c r="E856" s="164"/>
      <c r="F856" s="164"/>
      <c r="G856" s="164"/>
      <c r="H856" s="164"/>
      <c r="I856" s="164"/>
      <c r="J856" s="164"/>
    </row>
    <row r="857" spans="1:10" ht="14.5" x14ac:dyDescent="0.35">
      <c r="A857" s="164"/>
      <c r="B857" s="164"/>
      <c r="C857" s="164"/>
      <c r="D857" s="164"/>
      <c r="E857" s="164"/>
      <c r="F857" s="164"/>
      <c r="G857" s="164"/>
      <c r="H857" s="164"/>
      <c r="I857" s="164"/>
      <c r="J857" s="164"/>
    </row>
    <row r="858" spans="1:10" ht="14.5" x14ac:dyDescent="0.35">
      <c r="A858" s="164"/>
      <c r="B858" s="164"/>
      <c r="C858" s="164"/>
      <c r="D858" s="164"/>
      <c r="E858" s="164"/>
      <c r="F858" s="164"/>
      <c r="G858" s="164"/>
      <c r="H858" s="164"/>
      <c r="I858" s="164"/>
      <c r="J858" s="164"/>
    </row>
    <row r="859" spans="1:10" ht="14.5" x14ac:dyDescent="0.35">
      <c r="A859" s="164"/>
      <c r="B859" s="164"/>
      <c r="C859" s="164"/>
      <c r="D859" s="164"/>
      <c r="E859" s="164"/>
      <c r="F859" s="164"/>
      <c r="G859" s="164"/>
      <c r="H859" s="164"/>
      <c r="I859" s="164"/>
      <c r="J859" s="164"/>
    </row>
    <row r="860" spans="1:10" ht="14.5" x14ac:dyDescent="0.35">
      <c r="A860" s="164"/>
      <c r="B860" s="164"/>
      <c r="C860" s="164"/>
      <c r="D860" s="164"/>
      <c r="E860" s="164"/>
      <c r="F860" s="164"/>
      <c r="G860" s="164"/>
      <c r="H860" s="164"/>
      <c r="I860" s="164"/>
      <c r="J860" s="164"/>
    </row>
    <row r="861" spans="1:10" ht="14.5" x14ac:dyDescent="0.35">
      <c r="A861" s="164"/>
      <c r="B861" s="164"/>
      <c r="C861" s="164"/>
      <c r="D861" s="164"/>
      <c r="E861" s="164"/>
      <c r="F861" s="164"/>
      <c r="G861" s="164"/>
      <c r="H861" s="164"/>
      <c r="I861" s="164"/>
      <c r="J861" s="164"/>
    </row>
    <row r="862" spans="1:10" ht="14.5" x14ac:dyDescent="0.35">
      <c r="A862" s="164"/>
      <c r="B862" s="164"/>
      <c r="C862" s="164"/>
      <c r="D862" s="164"/>
      <c r="E862" s="164"/>
      <c r="F862" s="164"/>
      <c r="G862" s="164"/>
      <c r="H862" s="164"/>
      <c r="I862" s="164"/>
      <c r="J862" s="164"/>
    </row>
    <row r="863" spans="1:10" ht="14.5" x14ac:dyDescent="0.35">
      <c r="A863" s="164"/>
      <c r="B863" s="164"/>
      <c r="C863" s="164"/>
      <c r="D863" s="164"/>
      <c r="E863" s="164"/>
      <c r="F863" s="164"/>
      <c r="G863" s="164"/>
      <c r="H863" s="164"/>
      <c r="I863" s="164"/>
      <c r="J863" s="164"/>
    </row>
    <row r="864" spans="1:10" ht="14.5" x14ac:dyDescent="0.35">
      <c r="A864" s="164"/>
      <c r="B864" s="164"/>
      <c r="C864" s="164"/>
      <c r="D864" s="164"/>
      <c r="E864" s="164"/>
      <c r="F864" s="164"/>
      <c r="G864" s="164"/>
      <c r="H864" s="164"/>
      <c r="I864" s="164"/>
      <c r="J864" s="164"/>
    </row>
    <row r="865" spans="1:10" ht="14.5" x14ac:dyDescent="0.35">
      <c r="A865" s="164"/>
      <c r="B865" s="164"/>
      <c r="C865" s="164"/>
      <c r="D865" s="164"/>
      <c r="E865" s="164"/>
      <c r="F865" s="164"/>
      <c r="G865" s="164"/>
      <c r="H865" s="164"/>
      <c r="I865" s="164"/>
      <c r="J865" s="164"/>
    </row>
    <row r="866" spans="1:10" ht="14.5" x14ac:dyDescent="0.35">
      <c r="A866" s="164"/>
      <c r="B866" s="164"/>
      <c r="C866" s="164"/>
      <c r="D866" s="164"/>
      <c r="E866" s="164"/>
      <c r="F866" s="164"/>
      <c r="G866" s="164"/>
      <c r="H866" s="164"/>
      <c r="I866" s="164"/>
      <c r="J866" s="164"/>
    </row>
    <row r="867" spans="1:10" ht="14.5" x14ac:dyDescent="0.35">
      <c r="A867" s="164"/>
      <c r="B867" s="164"/>
      <c r="C867" s="164"/>
      <c r="D867" s="164"/>
      <c r="E867" s="164"/>
      <c r="F867" s="164"/>
      <c r="G867" s="164"/>
      <c r="H867" s="164"/>
      <c r="I867" s="164"/>
      <c r="J867" s="164"/>
    </row>
    <row r="868" spans="1:10" ht="14.5" x14ac:dyDescent="0.35">
      <c r="A868" s="164"/>
      <c r="B868" s="164"/>
      <c r="C868" s="164"/>
      <c r="D868" s="164"/>
      <c r="E868" s="164"/>
      <c r="F868" s="164"/>
      <c r="G868" s="164"/>
      <c r="H868" s="164"/>
      <c r="I868" s="164"/>
      <c r="J868" s="164"/>
    </row>
    <row r="869" spans="1:10" ht="14.5" x14ac:dyDescent="0.35">
      <c r="A869" s="164"/>
      <c r="B869" s="164"/>
      <c r="C869" s="164"/>
      <c r="D869" s="164"/>
      <c r="E869" s="164"/>
      <c r="F869" s="164"/>
      <c r="G869" s="164"/>
      <c r="H869" s="164"/>
      <c r="I869" s="164"/>
      <c r="J869" s="164"/>
    </row>
    <row r="870" spans="1:10" ht="14.5" x14ac:dyDescent="0.35">
      <c r="A870" s="164"/>
      <c r="B870" s="164"/>
      <c r="C870" s="164"/>
      <c r="D870" s="164"/>
      <c r="E870" s="164"/>
      <c r="F870" s="164"/>
      <c r="G870" s="164"/>
      <c r="H870" s="164"/>
      <c r="I870" s="164"/>
      <c r="J870" s="164"/>
    </row>
    <row r="871" spans="1:10" ht="14.5" x14ac:dyDescent="0.35">
      <c r="A871" s="164"/>
      <c r="B871" s="164"/>
      <c r="C871" s="164"/>
      <c r="D871" s="164"/>
      <c r="E871" s="164"/>
      <c r="F871" s="164"/>
      <c r="G871" s="164"/>
      <c r="H871" s="164"/>
      <c r="I871" s="164"/>
      <c r="J871" s="164"/>
    </row>
    <row r="872" spans="1:10" ht="14.5" x14ac:dyDescent="0.35">
      <c r="A872" s="164"/>
      <c r="B872" s="164"/>
      <c r="C872" s="164"/>
      <c r="D872" s="164"/>
      <c r="E872" s="164"/>
      <c r="F872" s="164"/>
      <c r="G872" s="164"/>
      <c r="H872" s="164"/>
      <c r="I872" s="164"/>
      <c r="J872" s="164"/>
    </row>
    <row r="873" spans="1:10" ht="14.5" x14ac:dyDescent="0.35">
      <c r="A873" s="164"/>
      <c r="B873" s="164"/>
      <c r="C873" s="164"/>
      <c r="D873" s="164"/>
      <c r="E873" s="164"/>
      <c r="F873" s="164"/>
      <c r="G873" s="164"/>
      <c r="H873" s="164"/>
      <c r="I873" s="164"/>
      <c r="J873" s="164"/>
    </row>
    <row r="874" spans="1:10" ht="14.5" x14ac:dyDescent="0.35">
      <c r="A874" s="164"/>
      <c r="B874" s="164"/>
      <c r="C874" s="164"/>
      <c r="D874" s="164"/>
      <c r="E874" s="164"/>
      <c r="F874" s="164"/>
      <c r="G874" s="164"/>
      <c r="H874" s="164"/>
      <c r="I874" s="164"/>
      <c r="J874" s="164"/>
    </row>
    <row r="875" spans="1:10" ht="14.5" x14ac:dyDescent="0.35">
      <c r="A875" s="164"/>
      <c r="B875" s="164"/>
      <c r="C875" s="164"/>
      <c r="D875" s="164"/>
      <c r="E875" s="164"/>
      <c r="F875" s="164"/>
      <c r="G875" s="164"/>
      <c r="H875" s="164"/>
      <c r="I875" s="164"/>
      <c r="J875" s="164"/>
    </row>
    <row r="876" spans="1:10" ht="14.5" x14ac:dyDescent="0.35">
      <c r="A876" s="164"/>
      <c r="B876" s="164"/>
      <c r="C876" s="164"/>
      <c r="D876" s="164"/>
      <c r="E876" s="164"/>
      <c r="F876" s="164"/>
      <c r="G876" s="164"/>
      <c r="H876" s="164"/>
      <c r="I876" s="164"/>
      <c r="J876" s="164"/>
    </row>
    <row r="877" spans="1:10" ht="14.5" x14ac:dyDescent="0.35">
      <c r="A877" s="164"/>
      <c r="B877" s="164"/>
      <c r="C877" s="164"/>
      <c r="D877" s="164"/>
      <c r="E877" s="164"/>
      <c r="F877" s="164"/>
      <c r="G877" s="164"/>
      <c r="H877" s="164"/>
      <c r="I877" s="164"/>
      <c r="J877" s="164"/>
    </row>
    <row r="878" spans="1:10" ht="14.5" x14ac:dyDescent="0.35">
      <c r="A878" s="164"/>
      <c r="B878" s="164"/>
      <c r="C878" s="164"/>
      <c r="D878" s="164"/>
      <c r="E878" s="164"/>
      <c r="F878" s="164"/>
      <c r="G878" s="164"/>
      <c r="H878" s="164"/>
      <c r="I878" s="164"/>
      <c r="J878" s="164"/>
    </row>
    <row r="879" spans="1:10" ht="14.5" x14ac:dyDescent="0.35">
      <c r="A879" s="164"/>
      <c r="B879" s="164"/>
      <c r="C879" s="164"/>
      <c r="D879" s="164"/>
      <c r="E879" s="164"/>
      <c r="F879" s="164"/>
      <c r="G879" s="164"/>
      <c r="H879" s="164"/>
      <c r="I879" s="164"/>
      <c r="J879" s="164"/>
    </row>
    <row r="880" spans="1:10" ht="14.5" x14ac:dyDescent="0.35">
      <c r="A880" s="164"/>
      <c r="B880" s="164"/>
      <c r="C880" s="164"/>
      <c r="D880" s="164"/>
      <c r="E880" s="164"/>
      <c r="F880" s="164"/>
      <c r="G880" s="164"/>
      <c r="H880" s="164"/>
      <c r="I880" s="164"/>
      <c r="J880" s="164"/>
    </row>
    <row r="881" spans="1:10" ht="14.5" x14ac:dyDescent="0.35">
      <c r="A881" s="164"/>
      <c r="B881" s="164"/>
      <c r="C881" s="164"/>
      <c r="D881" s="164"/>
      <c r="E881" s="164"/>
      <c r="F881" s="164"/>
      <c r="G881" s="164"/>
      <c r="H881" s="164"/>
      <c r="I881" s="164"/>
      <c r="J881" s="164"/>
    </row>
    <row r="882" spans="1:10" ht="14.5" x14ac:dyDescent="0.35">
      <c r="A882" s="164"/>
      <c r="B882" s="164"/>
      <c r="C882" s="164"/>
      <c r="D882" s="164"/>
      <c r="E882" s="164"/>
      <c r="F882" s="164"/>
      <c r="G882" s="164"/>
      <c r="H882" s="164"/>
      <c r="I882" s="164"/>
      <c r="J882" s="164"/>
    </row>
    <row r="883" spans="1:10" ht="14.5" x14ac:dyDescent="0.35">
      <c r="A883" s="164"/>
      <c r="B883" s="164"/>
      <c r="C883" s="164"/>
      <c r="D883" s="164"/>
      <c r="E883" s="164"/>
      <c r="F883" s="164"/>
      <c r="G883" s="164"/>
      <c r="H883" s="164"/>
      <c r="I883" s="164"/>
      <c r="J883" s="164"/>
    </row>
    <row r="884" spans="1:10" ht="14.5" x14ac:dyDescent="0.35">
      <c r="A884" s="164"/>
      <c r="B884" s="164"/>
      <c r="C884" s="164"/>
      <c r="D884" s="164"/>
      <c r="E884" s="164"/>
      <c r="F884" s="164"/>
      <c r="G884" s="164"/>
      <c r="H884" s="164"/>
      <c r="I884" s="164"/>
      <c r="J884" s="164"/>
    </row>
    <row r="885" spans="1:10" ht="14.5" x14ac:dyDescent="0.35">
      <c r="A885" s="164"/>
      <c r="B885" s="164"/>
      <c r="C885" s="164"/>
      <c r="D885" s="164"/>
      <c r="E885" s="164"/>
      <c r="F885" s="164"/>
      <c r="G885" s="164"/>
      <c r="H885" s="164"/>
      <c r="I885" s="164"/>
      <c r="J885" s="164"/>
    </row>
    <row r="886" spans="1:10" ht="14.5" x14ac:dyDescent="0.35">
      <c r="A886" s="164"/>
      <c r="B886" s="164"/>
      <c r="C886" s="164"/>
      <c r="D886" s="164"/>
      <c r="E886" s="164"/>
      <c r="F886" s="164"/>
      <c r="G886" s="164"/>
      <c r="H886" s="164"/>
      <c r="I886" s="164"/>
      <c r="J886" s="164"/>
    </row>
    <row r="887" spans="1:10" ht="14.5" x14ac:dyDescent="0.35">
      <c r="A887" s="164"/>
      <c r="B887" s="164"/>
      <c r="C887" s="164"/>
      <c r="D887" s="164"/>
      <c r="E887" s="164"/>
      <c r="F887" s="164"/>
      <c r="G887" s="164"/>
      <c r="H887" s="164"/>
      <c r="I887" s="164"/>
      <c r="J887" s="164"/>
    </row>
    <row r="888" spans="1:10" ht="14.5" x14ac:dyDescent="0.35">
      <c r="A888" s="164"/>
      <c r="B888" s="164"/>
      <c r="C888" s="164"/>
      <c r="D888" s="164"/>
      <c r="E888" s="164"/>
      <c r="F888" s="164"/>
      <c r="G888" s="164"/>
      <c r="H888" s="164"/>
      <c r="I888" s="164"/>
      <c r="J888" s="164"/>
    </row>
    <row r="889" spans="1:10" ht="14.5" x14ac:dyDescent="0.35">
      <c r="A889" s="164"/>
      <c r="B889" s="164"/>
      <c r="C889" s="164"/>
      <c r="D889" s="164"/>
      <c r="E889" s="164"/>
      <c r="F889" s="164"/>
      <c r="G889" s="164"/>
      <c r="H889" s="164"/>
      <c r="I889" s="164"/>
      <c r="J889" s="164"/>
    </row>
    <row r="890" spans="1:10" ht="14.5" x14ac:dyDescent="0.35">
      <c r="A890" s="164"/>
      <c r="B890" s="164"/>
      <c r="C890" s="164"/>
      <c r="D890" s="164"/>
      <c r="E890" s="164"/>
      <c r="F890" s="164"/>
      <c r="G890" s="164"/>
      <c r="H890" s="164"/>
      <c r="I890" s="164"/>
      <c r="J890" s="164"/>
    </row>
    <row r="891" spans="1:10" ht="14.5" x14ac:dyDescent="0.35">
      <c r="A891" s="164"/>
      <c r="B891" s="164"/>
      <c r="C891" s="164"/>
      <c r="D891" s="164"/>
      <c r="E891" s="164"/>
      <c r="F891" s="164"/>
      <c r="G891" s="164"/>
      <c r="H891" s="164"/>
      <c r="I891" s="164"/>
      <c r="J891" s="164"/>
    </row>
    <row r="892" spans="1:10" ht="14.5" x14ac:dyDescent="0.35">
      <c r="A892" s="164"/>
      <c r="B892" s="164"/>
      <c r="C892" s="164"/>
      <c r="D892" s="164"/>
      <c r="E892" s="164"/>
      <c r="F892" s="164"/>
      <c r="G892" s="164"/>
      <c r="H892" s="164"/>
      <c r="I892" s="164"/>
      <c r="J892" s="164"/>
    </row>
    <row r="893" spans="1:10" ht="14.5" x14ac:dyDescent="0.35">
      <c r="A893" s="164"/>
      <c r="B893" s="164"/>
      <c r="C893" s="164"/>
      <c r="D893" s="164"/>
      <c r="E893" s="164"/>
      <c r="F893" s="164"/>
      <c r="G893" s="164"/>
      <c r="H893" s="164"/>
      <c r="I893" s="164"/>
      <c r="J893" s="164"/>
    </row>
    <row r="894" spans="1:10" ht="14.5" x14ac:dyDescent="0.35">
      <c r="A894" s="164"/>
      <c r="B894" s="164"/>
      <c r="C894" s="164"/>
      <c r="D894" s="164"/>
      <c r="E894" s="164"/>
      <c r="F894" s="164"/>
      <c r="G894" s="164"/>
      <c r="H894" s="164"/>
      <c r="I894" s="164"/>
      <c r="J894" s="164"/>
    </row>
    <row r="895" spans="1:10" ht="14.5" x14ac:dyDescent="0.35">
      <c r="A895" s="164"/>
      <c r="B895" s="164"/>
      <c r="C895" s="164"/>
      <c r="D895" s="164"/>
      <c r="E895" s="164"/>
      <c r="F895" s="164"/>
      <c r="G895" s="164"/>
      <c r="H895" s="164"/>
      <c r="I895" s="164"/>
      <c r="J895" s="164"/>
    </row>
    <row r="896" spans="1:10" ht="14.5" x14ac:dyDescent="0.35">
      <c r="A896" s="164"/>
      <c r="B896" s="164"/>
      <c r="C896" s="164"/>
      <c r="D896" s="164"/>
      <c r="E896" s="164"/>
      <c r="F896" s="164"/>
      <c r="G896" s="164"/>
      <c r="H896" s="164"/>
      <c r="I896" s="164"/>
      <c r="J896" s="164"/>
    </row>
    <row r="897" spans="1:10" ht="14.5" x14ac:dyDescent="0.35">
      <c r="A897" s="164"/>
      <c r="B897" s="164"/>
      <c r="C897" s="164"/>
      <c r="D897" s="164"/>
      <c r="E897" s="164"/>
      <c r="F897" s="164"/>
      <c r="G897" s="164"/>
      <c r="H897" s="164"/>
      <c r="I897" s="164"/>
      <c r="J897" s="164"/>
    </row>
    <row r="898" spans="1:10" ht="14.5" x14ac:dyDescent="0.35">
      <c r="A898" s="164"/>
      <c r="B898" s="164"/>
      <c r="C898" s="164"/>
      <c r="D898" s="164"/>
      <c r="E898" s="164"/>
      <c r="F898" s="164"/>
      <c r="G898" s="164"/>
      <c r="H898" s="164"/>
      <c r="I898" s="164"/>
      <c r="J898" s="164"/>
    </row>
    <row r="899" spans="1:10" ht="14.5" x14ac:dyDescent="0.35">
      <c r="A899" s="164"/>
      <c r="B899" s="164"/>
      <c r="C899" s="164"/>
      <c r="D899" s="164"/>
      <c r="E899" s="164"/>
      <c r="F899" s="164"/>
      <c r="G899" s="164"/>
      <c r="H899" s="164"/>
      <c r="I899" s="164"/>
      <c r="J899" s="164"/>
    </row>
    <row r="900" spans="1:10" ht="14.5" x14ac:dyDescent="0.35">
      <c r="A900" s="164"/>
      <c r="B900" s="164"/>
      <c r="C900" s="164"/>
      <c r="D900" s="164"/>
      <c r="E900" s="164"/>
      <c r="F900" s="164"/>
      <c r="G900" s="164"/>
      <c r="H900" s="164"/>
      <c r="I900" s="164"/>
      <c r="J900" s="164"/>
    </row>
    <row r="901" spans="1:10" ht="14.5" x14ac:dyDescent="0.35">
      <c r="A901" s="164"/>
      <c r="B901" s="164"/>
      <c r="C901" s="164"/>
      <c r="D901" s="164"/>
      <c r="E901" s="164"/>
      <c r="F901" s="164"/>
      <c r="G901" s="164"/>
      <c r="H901" s="164"/>
      <c r="I901" s="164"/>
      <c r="J901" s="164"/>
    </row>
    <row r="902" spans="1:10" ht="14.5" x14ac:dyDescent="0.35">
      <c r="A902" s="164"/>
      <c r="B902" s="164"/>
      <c r="C902" s="164"/>
      <c r="D902" s="164"/>
      <c r="E902" s="164"/>
      <c r="F902" s="164"/>
      <c r="G902" s="164"/>
      <c r="H902" s="164"/>
      <c r="I902" s="164"/>
      <c r="J902" s="164"/>
    </row>
    <row r="903" spans="1:10" ht="14.5" x14ac:dyDescent="0.35">
      <c r="A903" s="164"/>
      <c r="B903" s="164"/>
      <c r="C903" s="164"/>
      <c r="D903" s="164"/>
      <c r="E903" s="164"/>
      <c r="F903" s="164"/>
      <c r="G903" s="164"/>
      <c r="H903" s="164"/>
      <c r="I903" s="164"/>
      <c r="J903" s="164"/>
    </row>
    <row r="904" spans="1:10" ht="14.5" x14ac:dyDescent="0.35">
      <c r="A904" s="164"/>
      <c r="B904" s="164"/>
      <c r="C904" s="164"/>
      <c r="D904" s="164"/>
      <c r="E904" s="164"/>
      <c r="F904" s="164"/>
      <c r="G904" s="164"/>
      <c r="H904" s="164"/>
      <c r="I904" s="164"/>
      <c r="J904" s="164"/>
    </row>
    <row r="905" spans="1:10" ht="14.5" x14ac:dyDescent="0.35">
      <c r="A905" s="164"/>
      <c r="B905" s="164"/>
      <c r="C905" s="164"/>
      <c r="D905" s="164"/>
      <c r="E905" s="164"/>
      <c r="F905" s="164"/>
      <c r="G905" s="164"/>
      <c r="H905" s="164"/>
      <c r="I905" s="164"/>
      <c r="J905" s="164"/>
    </row>
    <row r="906" spans="1:10" ht="14.5" x14ac:dyDescent="0.35">
      <c r="A906" s="164"/>
      <c r="B906" s="164"/>
      <c r="C906" s="164"/>
      <c r="D906" s="164"/>
      <c r="E906" s="164"/>
      <c r="F906" s="164"/>
      <c r="G906" s="164"/>
      <c r="H906" s="164"/>
      <c r="I906" s="164"/>
      <c r="J906" s="164"/>
    </row>
    <row r="907" spans="1:10" ht="14.5" x14ac:dyDescent="0.35">
      <c r="A907" s="164"/>
      <c r="B907" s="164"/>
      <c r="C907" s="164"/>
      <c r="D907" s="164"/>
      <c r="E907" s="164"/>
      <c r="F907" s="164"/>
      <c r="G907" s="164"/>
      <c r="H907" s="164"/>
      <c r="I907" s="164"/>
      <c r="J907" s="164"/>
    </row>
    <row r="908" spans="1:10" ht="14.5" x14ac:dyDescent="0.35">
      <c r="A908" s="164"/>
      <c r="B908" s="164"/>
      <c r="C908" s="164"/>
      <c r="D908" s="164"/>
      <c r="E908" s="164"/>
      <c r="F908" s="164"/>
      <c r="G908" s="164"/>
      <c r="H908" s="164"/>
      <c r="I908" s="164"/>
      <c r="J908" s="164"/>
    </row>
    <row r="909" spans="1:10" ht="14.5" x14ac:dyDescent="0.35">
      <c r="A909" s="164"/>
      <c r="B909" s="164"/>
      <c r="C909" s="164"/>
      <c r="D909" s="164"/>
      <c r="E909" s="164"/>
      <c r="F909" s="164"/>
      <c r="G909" s="164"/>
      <c r="H909" s="164"/>
      <c r="I909" s="164"/>
      <c r="J909" s="164"/>
    </row>
    <row r="910" spans="1:10" ht="14.5" x14ac:dyDescent="0.35">
      <c r="A910" s="164"/>
      <c r="B910" s="164"/>
      <c r="C910" s="164"/>
      <c r="D910" s="164"/>
      <c r="E910" s="164"/>
      <c r="F910" s="164"/>
      <c r="G910" s="164"/>
      <c r="H910" s="164"/>
      <c r="I910" s="164"/>
      <c r="J910" s="164"/>
    </row>
    <row r="911" spans="1:10" ht="14.5" x14ac:dyDescent="0.35">
      <c r="A911" s="164"/>
      <c r="B911" s="164"/>
      <c r="C911" s="164"/>
      <c r="D911" s="164"/>
      <c r="E911" s="164"/>
      <c r="F911" s="164"/>
      <c r="G911" s="164"/>
      <c r="H911" s="164"/>
      <c r="I911" s="164"/>
      <c r="J911" s="164"/>
    </row>
    <row r="912" spans="1:10" ht="14.5" x14ac:dyDescent="0.35">
      <c r="A912" s="164"/>
      <c r="B912" s="164"/>
      <c r="C912" s="164"/>
      <c r="D912" s="164"/>
      <c r="E912" s="164"/>
      <c r="F912" s="164"/>
      <c r="G912" s="164"/>
      <c r="H912" s="164"/>
      <c r="I912" s="164"/>
      <c r="J912" s="164"/>
    </row>
    <row r="913" spans="1:10" ht="14.5" x14ac:dyDescent="0.35">
      <c r="A913" s="164"/>
      <c r="B913" s="164"/>
      <c r="C913" s="164"/>
      <c r="D913" s="164"/>
      <c r="E913" s="164"/>
      <c r="F913" s="164"/>
      <c r="G913" s="164"/>
      <c r="H913" s="164"/>
      <c r="I913" s="164"/>
      <c r="J913" s="164"/>
    </row>
    <row r="914" spans="1:10" ht="14.5" x14ac:dyDescent="0.35">
      <c r="A914" s="164"/>
      <c r="B914" s="164"/>
      <c r="C914" s="164"/>
      <c r="D914" s="164"/>
      <c r="E914" s="164"/>
      <c r="F914" s="164"/>
      <c r="G914" s="164"/>
      <c r="H914" s="164"/>
      <c r="I914" s="164"/>
      <c r="J914" s="164"/>
    </row>
    <row r="915" spans="1:10" ht="14.5" x14ac:dyDescent="0.35">
      <c r="A915" s="164"/>
      <c r="B915" s="164"/>
      <c r="C915" s="164"/>
      <c r="D915" s="164"/>
      <c r="E915" s="164"/>
      <c r="F915" s="164"/>
      <c r="G915" s="164"/>
      <c r="H915" s="164"/>
      <c r="I915" s="164"/>
      <c r="J915" s="164"/>
    </row>
    <row r="916" spans="1:10" ht="14.5" x14ac:dyDescent="0.35">
      <c r="A916" s="164"/>
      <c r="B916" s="164"/>
      <c r="C916" s="164"/>
      <c r="D916" s="164"/>
      <c r="E916" s="164"/>
      <c r="F916" s="164"/>
      <c r="G916" s="164"/>
      <c r="H916" s="164"/>
      <c r="I916" s="164"/>
      <c r="J916" s="164"/>
    </row>
    <row r="917" spans="1:10" ht="14.5" x14ac:dyDescent="0.35">
      <c r="A917" s="164"/>
      <c r="B917" s="164"/>
      <c r="C917" s="164"/>
      <c r="D917" s="164"/>
      <c r="E917" s="164"/>
      <c r="F917" s="164"/>
      <c r="G917" s="164"/>
      <c r="H917" s="164"/>
      <c r="I917" s="164"/>
      <c r="J917" s="164"/>
    </row>
    <row r="918" spans="1:10" ht="14.5" x14ac:dyDescent="0.35">
      <c r="A918" s="164"/>
      <c r="B918" s="164"/>
      <c r="C918" s="164"/>
      <c r="D918" s="164"/>
      <c r="E918" s="164"/>
      <c r="F918" s="164"/>
      <c r="G918" s="164"/>
      <c r="H918" s="164"/>
      <c r="I918" s="164"/>
      <c r="J918" s="164"/>
    </row>
    <row r="919" spans="1:10" ht="14.5" x14ac:dyDescent="0.35">
      <c r="A919" s="164"/>
      <c r="B919" s="164"/>
      <c r="C919" s="164"/>
      <c r="D919" s="164"/>
      <c r="E919" s="164"/>
      <c r="F919" s="164"/>
      <c r="G919" s="164"/>
      <c r="H919" s="164"/>
      <c r="I919" s="164"/>
      <c r="J919" s="164"/>
    </row>
    <row r="920" spans="1:10" ht="14.5" x14ac:dyDescent="0.35">
      <c r="A920" s="164"/>
      <c r="B920" s="164"/>
      <c r="C920" s="164"/>
      <c r="D920" s="164"/>
      <c r="E920" s="164"/>
      <c r="F920" s="164"/>
      <c r="G920" s="164"/>
      <c r="H920" s="164"/>
      <c r="I920" s="164"/>
      <c r="J920" s="164"/>
    </row>
    <row r="921" spans="1:10" ht="14.5" x14ac:dyDescent="0.35">
      <c r="A921" s="164"/>
      <c r="B921" s="164"/>
      <c r="C921" s="164"/>
      <c r="D921" s="164"/>
      <c r="E921" s="164"/>
      <c r="F921" s="164"/>
      <c r="G921" s="164"/>
      <c r="H921" s="164"/>
      <c r="I921" s="164"/>
      <c r="J921" s="164"/>
    </row>
    <row r="922" spans="1:10" ht="14.5" x14ac:dyDescent="0.35">
      <c r="A922" s="164"/>
      <c r="B922" s="164"/>
      <c r="C922" s="164"/>
      <c r="D922" s="164"/>
      <c r="E922" s="164"/>
      <c r="F922" s="164"/>
      <c r="G922" s="164"/>
      <c r="H922" s="164"/>
      <c r="I922" s="164"/>
      <c r="J922" s="164"/>
    </row>
    <row r="923" spans="1:10" ht="14.5" x14ac:dyDescent="0.35">
      <c r="A923" s="164"/>
      <c r="B923" s="164"/>
      <c r="C923" s="164"/>
      <c r="D923" s="164"/>
      <c r="E923" s="164"/>
      <c r="F923" s="164"/>
      <c r="G923" s="164"/>
      <c r="H923" s="164"/>
      <c r="I923" s="164"/>
      <c r="J923" s="164"/>
    </row>
    <row r="924" spans="1:10" ht="14.5" x14ac:dyDescent="0.35">
      <c r="A924" s="164"/>
      <c r="B924" s="164"/>
      <c r="C924" s="164"/>
      <c r="D924" s="164"/>
      <c r="E924" s="164"/>
      <c r="F924" s="164"/>
      <c r="G924" s="164"/>
      <c r="H924" s="164"/>
      <c r="I924" s="164"/>
      <c r="J924" s="164"/>
    </row>
    <row r="925" spans="1:10" ht="14.5" x14ac:dyDescent="0.35">
      <c r="A925" s="164"/>
      <c r="B925" s="164"/>
      <c r="C925" s="164"/>
      <c r="D925" s="164"/>
      <c r="E925" s="164"/>
      <c r="F925" s="164"/>
      <c r="G925" s="164"/>
      <c r="H925" s="164"/>
      <c r="I925" s="164"/>
      <c r="J925" s="164"/>
    </row>
    <row r="926" spans="1:10" ht="14.5" x14ac:dyDescent="0.35">
      <c r="A926" s="164"/>
      <c r="B926" s="164"/>
      <c r="C926" s="164"/>
      <c r="D926" s="164"/>
      <c r="E926" s="164"/>
      <c r="F926" s="164"/>
      <c r="G926" s="164"/>
      <c r="H926" s="164"/>
      <c r="I926" s="164"/>
      <c r="J926" s="164"/>
    </row>
    <row r="927" spans="1:10" ht="14.5" x14ac:dyDescent="0.35">
      <c r="A927" s="164"/>
      <c r="B927" s="164"/>
      <c r="C927" s="164"/>
      <c r="D927" s="164"/>
      <c r="E927" s="164"/>
      <c r="F927" s="164"/>
      <c r="G927" s="164"/>
      <c r="H927" s="164"/>
      <c r="I927" s="164"/>
      <c r="J927" s="164"/>
    </row>
    <row r="928" spans="1:10" ht="14.5" x14ac:dyDescent="0.35">
      <c r="A928" s="164"/>
      <c r="B928" s="164"/>
      <c r="C928" s="164"/>
      <c r="D928" s="164"/>
      <c r="E928" s="164"/>
      <c r="F928" s="164"/>
      <c r="G928" s="164"/>
      <c r="H928" s="164"/>
      <c r="I928" s="164"/>
      <c r="J928" s="164"/>
    </row>
    <row r="929" spans="1:10" ht="14.5" x14ac:dyDescent="0.35">
      <c r="A929" s="164"/>
      <c r="B929" s="164"/>
      <c r="C929" s="164"/>
      <c r="D929" s="164"/>
      <c r="E929" s="164"/>
      <c r="F929" s="164"/>
      <c r="G929" s="164"/>
      <c r="H929" s="164"/>
      <c r="I929" s="164"/>
      <c r="J929" s="164"/>
    </row>
    <row r="930" spans="1:10" ht="14.5" x14ac:dyDescent="0.35">
      <c r="A930" s="164"/>
      <c r="B930" s="164"/>
      <c r="C930" s="164"/>
      <c r="D930" s="164"/>
      <c r="E930" s="164"/>
      <c r="F930" s="164"/>
      <c r="G930" s="164"/>
      <c r="H930" s="164"/>
      <c r="I930" s="164"/>
      <c r="J930" s="164"/>
    </row>
    <row r="931" spans="1:10" ht="14.5" x14ac:dyDescent="0.35">
      <c r="A931" s="164"/>
      <c r="B931" s="164"/>
      <c r="C931" s="164"/>
      <c r="D931" s="164"/>
      <c r="E931" s="164"/>
      <c r="F931" s="164"/>
      <c r="G931" s="164"/>
      <c r="H931" s="164"/>
      <c r="I931" s="164"/>
      <c r="J931" s="164"/>
    </row>
    <row r="932" spans="1:10" ht="14.5" x14ac:dyDescent="0.35">
      <c r="A932" s="164"/>
      <c r="B932" s="164"/>
      <c r="C932" s="164"/>
      <c r="D932" s="164"/>
      <c r="E932" s="164"/>
      <c r="F932" s="164"/>
      <c r="G932" s="164"/>
      <c r="H932" s="164"/>
      <c r="I932" s="164"/>
      <c r="J932" s="164"/>
    </row>
    <row r="933" spans="1:10" ht="14.5" x14ac:dyDescent="0.35">
      <c r="A933" s="164"/>
      <c r="B933" s="164"/>
      <c r="C933" s="164"/>
      <c r="D933" s="164"/>
      <c r="E933" s="164"/>
      <c r="F933" s="164"/>
      <c r="G933" s="164"/>
      <c r="H933" s="164"/>
      <c r="I933" s="164"/>
      <c r="J933" s="164"/>
    </row>
    <row r="934" spans="1:10" ht="14.5" x14ac:dyDescent="0.35">
      <c r="A934" s="164"/>
      <c r="B934" s="164"/>
      <c r="C934" s="164"/>
      <c r="D934" s="164"/>
      <c r="E934" s="164"/>
      <c r="F934" s="164"/>
      <c r="G934" s="164"/>
      <c r="H934" s="164"/>
      <c r="I934" s="164"/>
      <c r="J934" s="164"/>
    </row>
    <row r="935" spans="1:10" ht="14.5" x14ac:dyDescent="0.35">
      <c r="A935" s="164"/>
      <c r="B935" s="164"/>
      <c r="C935" s="164"/>
      <c r="D935" s="164"/>
      <c r="E935" s="164"/>
      <c r="F935" s="164"/>
      <c r="G935" s="164"/>
      <c r="H935" s="164"/>
      <c r="I935" s="164"/>
      <c r="J935" s="164"/>
    </row>
    <row r="936" spans="1:10" ht="14.5" x14ac:dyDescent="0.35">
      <c r="A936" s="164"/>
      <c r="B936" s="164"/>
      <c r="C936" s="164"/>
      <c r="D936" s="164"/>
      <c r="E936" s="164"/>
      <c r="F936" s="164"/>
      <c r="G936" s="164"/>
      <c r="H936" s="164"/>
      <c r="I936" s="164"/>
      <c r="J936" s="164"/>
    </row>
    <row r="937" spans="1:10" ht="14.5" x14ac:dyDescent="0.35">
      <c r="A937" s="164"/>
      <c r="B937" s="164"/>
      <c r="C937" s="164"/>
      <c r="D937" s="164"/>
      <c r="E937" s="164"/>
      <c r="F937" s="164"/>
      <c r="G937" s="164"/>
      <c r="H937" s="164"/>
      <c r="I937" s="164"/>
      <c r="J937" s="164"/>
    </row>
    <row r="938" spans="1:10" ht="14.5" x14ac:dyDescent="0.35">
      <c r="A938" s="164"/>
      <c r="B938" s="164"/>
      <c r="C938" s="164"/>
      <c r="D938" s="164"/>
      <c r="E938" s="164"/>
      <c r="F938" s="164"/>
      <c r="G938" s="164"/>
      <c r="H938" s="164"/>
      <c r="I938" s="164"/>
      <c r="J938" s="164"/>
    </row>
    <row r="939" spans="1:10" ht="14.5" x14ac:dyDescent="0.35">
      <c r="A939" s="164"/>
      <c r="B939" s="164"/>
      <c r="C939" s="164"/>
      <c r="D939" s="164"/>
      <c r="E939" s="164"/>
      <c r="F939" s="164"/>
      <c r="G939" s="164"/>
      <c r="H939" s="164"/>
      <c r="I939" s="164"/>
      <c r="J939" s="164"/>
    </row>
    <row r="940" spans="1:10" ht="14.5" x14ac:dyDescent="0.35">
      <c r="A940" s="164"/>
      <c r="B940" s="164"/>
      <c r="C940" s="164"/>
      <c r="D940" s="164"/>
      <c r="E940" s="164"/>
      <c r="F940" s="164"/>
      <c r="G940" s="164"/>
      <c r="H940" s="164"/>
      <c r="I940" s="164"/>
      <c r="J940" s="164"/>
    </row>
    <row r="941" spans="1:10" ht="14.5" x14ac:dyDescent="0.35">
      <c r="A941" s="164"/>
      <c r="B941" s="164"/>
      <c r="C941" s="164"/>
      <c r="D941" s="164"/>
      <c r="E941" s="164"/>
      <c r="F941" s="164"/>
      <c r="G941" s="164"/>
      <c r="H941" s="164"/>
      <c r="I941" s="164"/>
      <c r="J941" s="164"/>
    </row>
    <row r="942" spans="1:10" ht="14.5" x14ac:dyDescent="0.35">
      <c r="A942" s="164"/>
      <c r="B942" s="164"/>
      <c r="C942" s="164"/>
      <c r="D942" s="164"/>
      <c r="E942" s="164"/>
      <c r="F942" s="164"/>
      <c r="G942" s="164"/>
      <c r="H942" s="164"/>
      <c r="I942" s="164"/>
      <c r="J942" s="164"/>
    </row>
    <row r="943" spans="1:10" ht="14.5" x14ac:dyDescent="0.35">
      <c r="A943" s="164"/>
      <c r="B943" s="164"/>
      <c r="C943" s="164"/>
      <c r="D943" s="164"/>
      <c r="E943" s="164"/>
      <c r="F943" s="164"/>
      <c r="G943" s="164"/>
      <c r="H943" s="164"/>
      <c r="I943" s="164"/>
      <c r="J943" s="164"/>
    </row>
    <row r="944" spans="1:10" ht="14.5" x14ac:dyDescent="0.35">
      <c r="A944" s="164"/>
      <c r="B944" s="164"/>
      <c r="C944" s="164"/>
      <c r="D944" s="164"/>
      <c r="E944" s="164"/>
      <c r="F944" s="164"/>
      <c r="G944" s="164"/>
      <c r="H944" s="164"/>
      <c r="I944" s="164"/>
      <c r="J944" s="164"/>
    </row>
    <row r="945" spans="1:10" ht="14.5" x14ac:dyDescent="0.35">
      <c r="A945" s="164"/>
      <c r="B945" s="164"/>
      <c r="C945" s="164"/>
      <c r="D945" s="164"/>
      <c r="E945" s="164"/>
      <c r="F945" s="164"/>
      <c r="G945" s="164"/>
      <c r="H945" s="164"/>
      <c r="I945" s="164"/>
      <c r="J945" s="164"/>
    </row>
    <row r="946" spans="1:10" ht="14.5" x14ac:dyDescent="0.35">
      <c r="A946" s="164"/>
      <c r="B946" s="164"/>
      <c r="C946" s="164"/>
      <c r="D946" s="164"/>
      <c r="E946" s="164"/>
      <c r="F946" s="164"/>
      <c r="G946" s="164"/>
      <c r="H946" s="164"/>
      <c r="I946" s="164"/>
      <c r="J946" s="164"/>
    </row>
    <row r="947" spans="1:10" ht="14.5" x14ac:dyDescent="0.35">
      <c r="A947" s="164"/>
      <c r="B947" s="164"/>
      <c r="C947" s="164"/>
      <c r="D947" s="164"/>
      <c r="E947" s="164"/>
      <c r="F947" s="164"/>
      <c r="G947" s="164"/>
      <c r="H947" s="164"/>
      <c r="I947" s="164"/>
      <c r="J947" s="164"/>
    </row>
    <row r="948" spans="1:10" ht="14.5" x14ac:dyDescent="0.35">
      <c r="A948" s="164"/>
      <c r="B948" s="164"/>
      <c r="C948" s="164"/>
      <c r="D948" s="164"/>
      <c r="E948" s="164"/>
      <c r="F948" s="164"/>
      <c r="G948" s="164"/>
      <c r="H948" s="164"/>
      <c r="I948" s="164"/>
      <c r="J948" s="164"/>
    </row>
    <row r="949" spans="1:10" ht="14.5" x14ac:dyDescent="0.35">
      <c r="A949" s="164"/>
      <c r="B949" s="164"/>
      <c r="C949" s="164"/>
      <c r="D949" s="164"/>
      <c r="E949" s="164"/>
      <c r="F949" s="164"/>
      <c r="G949" s="164"/>
      <c r="H949" s="164"/>
      <c r="I949" s="164"/>
      <c r="J949" s="164"/>
    </row>
    <row r="950" spans="1:10" ht="14.5" x14ac:dyDescent="0.35">
      <c r="A950" s="164"/>
      <c r="B950" s="164"/>
      <c r="C950" s="164"/>
      <c r="D950" s="164"/>
      <c r="E950" s="164"/>
      <c r="F950" s="164"/>
      <c r="G950" s="164"/>
      <c r="H950" s="164"/>
      <c r="I950" s="164"/>
      <c r="J950" s="164"/>
    </row>
    <row r="951" spans="1:10" ht="14.5" x14ac:dyDescent="0.35">
      <c r="A951" s="164"/>
      <c r="B951" s="164"/>
      <c r="C951" s="164"/>
      <c r="D951" s="164"/>
      <c r="E951" s="164"/>
      <c r="F951" s="164"/>
      <c r="G951" s="164"/>
      <c r="H951" s="164"/>
      <c r="I951" s="164"/>
      <c r="J951" s="164"/>
    </row>
    <row r="952" spans="1:10" ht="14.5" x14ac:dyDescent="0.35">
      <c r="A952" s="164"/>
      <c r="B952" s="164"/>
      <c r="C952" s="164"/>
      <c r="D952" s="164"/>
      <c r="E952" s="164"/>
      <c r="F952" s="164"/>
      <c r="G952" s="164"/>
      <c r="H952" s="164"/>
      <c r="I952" s="164"/>
      <c r="J952" s="164"/>
    </row>
    <row r="953" spans="1:10" ht="14.5" x14ac:dyDescent="0.35">
      <c r="A953" s="164"/>
      <c r="B953" s="164"/>
      <c r="C953" s="164"/>
      <c r="D953" s="164"/>
      <c r="E953" s="164"/>
      <c r="F953" s="164"/>
      <c r="G953" s="164"/>
      <c r="H953" s="164"/>
      <c r="I953" s="164"/>
      <c r="J953" s="164"/>
    </row>
    <row r="954" spans="1:10" ht="14.5" x14ac:dyDescent="0.35">
      <c r="A954" s="164"/>
      <c r="B954" s="164"/>
      <c r="C954" s="164"/>
      <c r="D954" s="164"/>
      <c r="E954" s="164"/>
      <c r="F954" s="164"/>
      <c r="G954" s="164"/>
      <c r="H954" s="164"/>
      <c r="I954" s="164"/>
      <c r="J954" s="164"/>
    </row>
    <row r="955" spans="1:10" ht="14.5" x14ac:dyDescent="0.35">
      <c r="A955" s="164"/>
      <c r="B955" s="164"/>
      <c r="C955" s="164"/>
      <c r="D955" s="164"/>
      <c r="E955" s="164"/>
      <c r="F955" s="164"/>
      <c r="G955" s="164"/>
      <c r="H955" s="164"/>
      <c r="I955" s="164"/>
      <c r="J955" s="164"/>
    </row>
    <row r="956" spans="1:10" ht="14.5" x14ac:dyDescent="0.35">
      <c r="A956" s="164"/>
      <c r="B956" s="164"/>
      <c r="C956" s="164"/>
      <c r="D956" s="164"/>
      <c r="E956" s="164"/>
      <c r="F956" s="164"/>
      <c r="G956" s="164"/>
      <c r="H956" s="164"/>
      <c r="I956" s="164"/>
      <c r="J956" s="164"/>
    </row>
    <row r="957" spans="1:10" ht="14.5" x14ac:dyDescent="0.35">
      <c r="A957" s="164"/>
      <c r="B957" s="164"/>
      <c r="C957" s="164"/>
      <c r="D957" s="164"/>
      <c r="E957" s="164"/>
      <c r="F957" s="164"/>
      <c r="G957" s="164"/>
      <c r="H957" s="164"/>
      <c r="I957" s="164"/>
      <c r="J957" s="164"/>
    </row>
    <row r="958" spans="1:10" ht="14.5" x14ac:dyDescent="0.35">
      <c r="A958" s="164"/>
      <c r="B958" s="164"/>
      <c r="C958" s="164"/>
      <c r="D958" s="164"/>
      <c r="E958" s="164"/>
      <c r="F958" s="164"/>
      <c r="G958" s="164"/>
      <c r="H958" s="164"/>
      <c r="I958" s="164"/>
      <c r="J958" s="164"/>
    </row>
    <row r="959" spans="1:10" ht="14.5" x14ac:dyDescent="0.35">
      <c r="A959" s="164"/>
      <c r="B959" s="164"/>
      <c r="C959" s="164"/>
      <c r="D959" s="164"/>
      <c r="E959" s="164"/>
      <c r="F959" s="164"/>
      <c r="G959" s="164"/>
      <c r="H959" s="164"/>
      <c r="I959" s="164"/>
      <c r="J959" s="164"/>
    </row>
    <row r="960" spans="1:10" ht="14.5" x14ac:dyDescent="0.35">
      <c r="A960" s="164"/>
      <c r="B960" s="164"/>
      <c r="C960" s="164"/>
      <c r="D960" s="164"/>
      <c r="E960" s="164"/>
      <c r="F960" s="164"/>
      <c r="G960" s="164"/>
      <c r="H960" s="164"/>
      <c r="I960" s="164"/>
      <c r="J960" s="164"/>
    </row>
    <row r="961" spans="1:10" ht="14.5" x14ac:dyDescent="0.35">
      <c r="A961" s="164"/>
      <c r="B961" s="164"/>
      <c r="C961" s="164"/>
      <c r="D961" s="164"/>
      <c r="E961" s="164"/>
      <c r="F961" s="164"/>
      <c r="G961" s="164"/>
      <c r="H961" s="164"/>
      <c r="I961" s="164"/>
      <c r="J961" s="164"/>
    </row>
    <row r="962" spans="1:10" ht="14.5" x14ac:dyDescent="0.35">
      <c r="A962" s="164"/>
      <c r="B962" s="164"/>
      <c r="C962" s="164"/>
      <c r="D962" s="164"/>
      <c r="E962" s="164"/>
      <c r="F962" s="164"/>
      <c r="G962" s="164"/>
      <c r="H962" s="164"/>
      <c r="I962" s="164"/>
      <c r="J962" s="164"/>
    </row>
    <row r="963" spans="1:10" ht="14.5" x14ac:dyDescent="0.35">
      <c r="A963" s="164"/>
      <c r="B963" s="164"/>
      <c r="C963" s="164"/>
      <c r="D963" s="164"/>
      <c r="E963" s="164"/>
      <c r="F963" s="164"/>
      <c r="G963" s="164"/>
      <c r="H963" s="164"/>
      <c r="I963" s="164"/>
      <c r="J963" s="164"/>
    </row>
    <row r="964" spans="1:10" ht="14.5" x14ac:dyDescent="0.35">
      <c r="A964" s="164"/>
      <c r="B964" s="164"/>
      <c r="C964" s="164"/>
      <c r="D964" s="164"/>
      <c r="E964" s="164"/>
      <c r="F964" s="164"/>
      <c r="G964" s="164"/>
      <c r="H964" s="164"/>
      <c r="I964" s="164"/>
      <c r="J964" s="164"/>
    </row>
    <row r="965" spans="1:10" ht="14.5" x14ac:dyDescent="0.35">
      <c r="A965" s="164"/>
      <c r="B965" s="164"/>
      <c r="C965" s="164"/>
      <c r="D965" s="164"/>
      <c r="E965" s="164"/>
      <c r="F965" s="164"/>
      <c r="G965" s="164"/>
      <c r="H965" s="164"/>
      <c r="I965" s="164"/>
      <c r="J965" s="164"/>
    </row>
    <row r="966" spans="1:10" ht="14.5" x14ac:dyDescent="0.35">
      <c r="A966" s="164"/>
      <c r="B966" s="164"/>
      <c r="C966" s="164"/>
      <c r="D966" s="164"/>
      <c r="E966" s="164"/>
      <c r="F966" s="164"/>
      <c r="G966" s="164"/>
      <c r="H966" s="164"/>
      <c r="I966" s="164"/>
      <c r="J966" s="164"/>
    </row>
    <row r="967" spans="1:10" ht="14.5" x14ac:dyDescent="0.35">
      <c r="A967" s="164"/>
      <c r="B967" s="164"/>
      <c r="C967" s="164"/>
      <c r="D967" s="164"/>
      <c r="E967" s="164"/>
      <c r="F967" s="164"/>
      <c r="G967" s="164"/>
      <c r="H967" s="164"/>
      <c r="I967" s="164"/>
      <c r="J967" s="164"/>
    </row>
    <row r="968" spans="1:10" ht="14.5" x14ac:dyDescent="0.35">
      <c r="A968" s="164"/>
      <c r="B968" s="164"/>
      <c r="C968" s="164"/>
      <c r="D968" s="164"/>
      <c r="E968" s="164"/>
      <c r="F968" s="164"/>
      <c r="G968" s="164"/>
      <c r="H968" s="164"/>
      <c r="I968" s="164"/>
      <c r="J968" s="164"/>
    </row>
    <row r="969" spans="1:10" ht="14.5" x14ac:dyDescent="0.35">
      <c r="A969" s="164"/>
      <c r="B969" s="164"/>
      <c r="C969" s="164"/>
      <c r="D969" s="164"/>
      <c r="E969" s="164"/>
      <c r="F969" s="164"/>
      <c r="G969" s="164"/>
      <c r="H969" s="164"/>
      <c r="I969" s="164"/>
      <c r="J969" s="164"/>
    </row>
  </sheetData>
  <pageMargins left="0.31496062992125984" right="0.27559055118110237" top="0.27559055118110237" bottom="0.51181102362204722" header="0" footer="0"/>
  <pageSetup paperSize="9" scale="72" orientation="landscape" r:id="rId1"/>
  <headerFooter>
    <oddFooter>&amp;L_x000D_&amp;1#&amp;"Aptos"&amp;8&amp;K0078D7 Sensitivity : This Document is Classified as "LNT Internal Use".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69CD-E518-47E1-88BE-CDDDFE39FEC8}">
  <dimension ref="A1:N1014"/>
  <sheetViews>
    <sheetView showGridLines="0" view="pageBreakPreview" topLeftCell="A17" zoomScale="90" zoomScaleNormal="100" zoomScaleSheetLayoutView="90" workbookViewId="0">
      <selection activeCell="A54" sqref="A54"/>
    </sheetView>
  </sheetViews>
  <sheetFormatPr defaultColWidth="14.453125" defaultRowHeight="15" customHeight="1" x14ac:dyDescent="0.35"/>
  <cols>
    <col min="1" max="1" width="85.81640625" style="382" customWidth="1"/>
    <col min="2" max="2" width="21.81640625" style="382" customWidth="1"/>
    <col min="3" max="3" width="20.453125" style="382" customWidth="1"/>
    <col min="4" max="6" width="9.1796875" style="382" customWidth="1"/>
    <col min="7" max="7" width="15.1796875" style="382" bestFit="1" customWidth="1"/>
    <col min="8" max="14" width="9.1796875" style="382" customWidth="1"/>
    <col min="15" max="16384" width="14.453125" style="382"/>
  </cols>
  <sheetData>
    <row r="1" spans="1:14" ht="14.5" x14ac:dyDescent="0.35">
      <c r="A1" s="163" t="str">
        <f>SOCE!A1</f>
        <v>L&amp;T ELECTROLYSERS LIMITED</v>
      </c>
      <c r="B1" s="164"/>
      <c r="C1" s="164"/>
      <c r="D1" s="164"/>
      <c r="E1" s="164"/>
      <c r="F1" s="164"/>
      <c r="G1" s="164"/>
      <c r="H1" s="164"/>
      <c r="I1" s="164"/>
      <c r="J1" s="164"/>
      <c r="K1" s="164"/>
      <c r="L1" s="164"/>
      <c r="M1" s="164"/>
      <c r="N1" s="164"/>
    </row>
    <row r="2" spans="1:14" ht="14.5" x14ac:dyDescent="0.35">
      <c r="A2" s="163" t="str">
        <f>'23'!A2</f>
        <v>Notes forming part of financial statement</v>
      </c>
      <c r="B2" s="164"/>
      <c r="C2" s="164"/>
      <c r="D2" s="164"/>
      <c r="E2" s="164"/>
      <c r="F2" s="164"/>
      <c r="G2" s="164"/>
      <c r="H2" s="164"/>
      <c r="I2" s="164"/>
      <c r="J2" s="164"/>
      <c r="K2" s="164"/>
      <c r="L2" s="164"/>
      <c r="M2" s="164"/>
      <c r="N2" s="164"/>
    </row>
    <row r="3" spans="1:14" ht="14.5" x14ac:dyDescent="0.35">
      <c r="A3" s="164"/>
      <c r="B3" s="164"/>
      <c r="C3" s="164"/>
      <c r="D3" s="164"/>
      <c r="E3" s="164"/>
      <c r="F3" s="164"/>
      <c r="G3" s="164"/>
      <c r="H3" s="164"/>
      <c r="I3" s="164"/>
      <c r="J3" s="164"/>
      <c r="K3" s="164"/>
      <c r="L3" s="164"/>
      <c r="M3" s="164"/>
      <c r="N3" s="164"/>
    </row>
    <row r="4" spans="1:14" ht="14.5" x14ac:dyDescent="0.35">
      <c r="A4" s="285" t="s">
        <v>380</v>
      </c>
      <c r="B4" s="164"/>
      <c r="C4" s="164"/>
      <c r="D4" s="164"/>
      <c r="E4" s="164"/>
      <c r="F4" s="164"/>
      <c r="G4" s="164"/>
      <c r="H4" s="164"/>
      <c r="I4" s="164"/>
      <c r="J4" s="164"/>
      <c r="K4" s="164"/>
      <c r="L4" s="164"/>
      <c r="M4" s="164"/>
      <c r="N4" s="164"/>
    </row>
    <row r="5" spans="1:14" ht="14.5" x14ac:dyDescent="0.35">
      <c r="A5" s="285"/>
      <c r="B5" s="164"/>
      <c r="C5" s="412" t="str">
        <f>'21'!C5</f>
        <v>( Amt in Rs.)</v>
      </c>
      <c r="D5" s="164"/>
      <c r="E5" s="164"/>
      <c r="F5" s="164"/>
      <c r="G5" s="164"/>
      <c r="H5" s="164"/>
      <c r="I5" s="164"/>
      <c r="J5" s="164"/>
      <c r="K5" s="164"/>
      <c r="L5" s="164"/>
      <c r="M5" s="164"/>
      <c r="N5" s="164"/>
    </row>
    <row r="6" spans="1:14" s="388" customFormat="1" ht="46.75" customHeight="1" x14ac:dyDescent="0.35">
      <c r="A6" s="595" t="s">
        <v>3</v>
      </c>
      <c r="B6" s="414" t="str">
        <f>'20'!B6</f>
        <v>For the year ended 
March 31, 2026</v>
      </c>
      <c r="C6" s="414" t="str">
        <f>'20'!C6</f>
        <v>For the year ended March 31, 2025</v>
      </c>
      <c r="D6" s="171"/>
      <c r="E6" s="171"/>
      <c r="F6" s="171"/>
      <c r="G6" s="596"/>
      <c r="H6" s="171"/>
      <c r="I6" s="171"/>
      <c r="J6" s="171"/>
      <c r="K6" s="171"/>
      <c r="L6" s="171"/>
      <c r="M6" s="171"/>
      <c r="N6" s="171"/>
    </row>
    <row r="7" spans="1:14" s="388" customFormat="1" ht="14.5" x14ac:dyDescent="0.35">
      <c r="A7" s="597"/>
      <c r="B7" s="445"/>
      <c r="C7" s="445"/>
      <c r="D7" s="171"/>
      <c r="E7" s="171"/>
      <c r="F7" s="171"/>
      <c r="G7" s="171"/>
      <c r="H7" s="171"/>
      <c r="I7" s="171"/>
      <c r="J7" s="171"/>
      <c r="K7" s="171"/>
      <c r="L7" s="171"/>
      <c r="M7" s="171"/>
      <c r="N7" s="171"/>
    </row>
    <row r="8" spans="1:14" ht="14.5" x14ac:dyDescent="0.35">
      <c r="A8" s="598" t="s">
        <v>381</v>
      </c>
      <c r="B8" s="421"/>
      <c r="C8" s="421"/>
      <c r="D8" s="164"/>
      <c r="E8" s="164"/>
      <c r="F8" s="164"/>
      <c r="G8" s="164"/>
      <c r="H8" s="164"/>
      <c r="I8" s="164"/>
      <c r="J8" s="164"/>
      <c r="K8" s="164"/>
      <c r="L8" s="164"/>
      <c r="M8" s="164"/>
      <c r="N8" s="164"/>
    </row>
    <row r="9" spans="1:14" ht="14.5" x14ac:dyDescent="0.35">
      <c r="A9" s="598" t="s">
        <v>382</v>
      </c>
      <c r="B9" s="421"/>
      <c r="C9" s="421"/>
      <c r="D9" s="164"/>
      <c r="E9" s="164"/>
      <c r="F9" s="164"/>
      <c r="G9" s="164"/>
      <c r="H9" s="164"/>
      <c r="I9" s="164"/>
      <c r="J9" s="164"/>
      <c r="K9" s="164"/>
      <c r="L9" s="164"/>
      <c r="M9" s="164"/>
      <c r="N9" s="164"/>
    </row>
    <row r="10" spans="1:14" ht="14.5" x14ac:dyDescent="0.35">
      <c r="A10" s="598" t="s">
        <v>383</v>
      </c>
      <c r="B10" s="421"/>
      <c r="C10" s="421"/>
      <c r="D10" s="164"/>
      <c r="E10" s="164"/>
      <c r="F10" s="164"/>
      <c r="G10" s="164"/>
      <c r="H10" s="164"/>
      <c r="I10" s="164"/>
      <c r="J10" s="164"/>
      <c r="K10" s="164"/>
      <c r="L10" s="164"/>
      <c r="M10" s="164"/>
      <c r="N10" s="164"/>
    </row>
    <row r="11" spans="1:14" ht="14.5" x14ac:dyDescent="0.35">
      <c r="A11" s="598" t="s">
        <v>384</v>
      </c>
      <c r="B11" s="421"/>
      <c r="C11" s="421"/>
      <c r="D11" s="164"/>
      <c r="E11" s="164"/>
      <c r="F11" s="164"/>
      <c r="G11" s="164"/>
      <c r="H11" s="164"/>
      <c r="I11" s="164"/>
      <c r="J11" s="164"/>
      <c r="K11" s="164"/>
      <c r="L11" s="164"/>
      <c r="M11" s="164"/>
      <c r="N11" s="164"/>
    </row>
    <row r="12" spans="1:14" ht="14.5" x14ac:dyDescent="0.35">
      <c r="A12" s="598"/>
      <c r="B12" s="421"/>
      <c r="C12" s="421"/>
      <c r="D12" s="164"/>
      <c r="E12" s="164"/>
      <c r="F12" s="164"/>
      <c r="G12" s="164"/>
      <c r="H12" s="164"/>
      <c r="I12" s="164"/>
      <c r="J12" s="164"/>
      <c r="K12" s="164"/>
      <c r="L12" s="164"/>
      <c r="M12" s="164"/>
      <c r="N12" s="164"/>
    </row>
    <row r="13" spans="1:14" ht="14.5" x14ac:dyDescent="0.35">
      <c r="A13" s="599" t="str">
        <f>'21'!A18</f>
        <v>Total</v>
      </c>
      <c r="B13" s="448">
        <f t="shared" ref="B13" si="0">SUM(B8:B11)</f>
        <v>0</v>
      </c>
      <c r="C13" s="449">
        <f>SUM(C8:C11)</f>
        <v>0</v>
      </c>
      <c r="D13" s="164"/>
      <c r="E13" s="164"/>
      <c r="F13" s="164"/>
      <c r="G13" s="164"/>
      <c r="H13" s="164"/>
      <c r="I13" s="164"/>
      <c r="J13" s="164"/>
      <c r="K13" s="164"/>
      <c r="L13" s="164"/>
      <c r="M13" s="164"/>
      <c r="N13" s="164"/>
    </row>
    <row r="14" spans="1:14" ht="14.5" x14ac:dyDescent="0.35">
      <c r="A14" s="600"/>
      <c r="B14" s="601"/>
      <c r="C14" s="601"/>
      <c r="D14" s="164"/>
      <c r="E14" s="164"/>
      <c r="F14" s="164"/>
      <c r="G14" s="164"/>
      <c r="H14" s="164"/>
      <c r="I14" s="164"/>
      <c r="J14" s="164"/>
      <c r="K14" s="164"/>
      <c r="L14" s="164"/>
      <c r="M14" s="164"/>
      <c r="N14" s="164"/>
    </row>
    <row r="15" spans="1:14" ht="14.5" x14ac:dyDescent="0.35">
      <c r="A15" s="285" t="s">
        <v>385</v>
      </c>
      <c r="B15" s="164"/>
      <c r="C15" s="164"/>
      <c r="D15" s="164"/>
      <c r="E15" s="164"/>
      <c r="F15" s="164"/>
      <c r="G15" s="164"/>
      <c r="H15" s="164"/>
      <c r="I15" s="164"/>
      <c r="J15" s="164"/>
      <c r="K15" s="164"/>
      <c r="L15" s="164"/>
      <c r="M15" s="164"/>
      <c r="N15" s="164"/>
    </row>
    <row r="16" spans="1:14" ht="14.5" x14ac:dyDescent="0.35">
      <c r="A16" s="285"/>
      <c r="B16" s="164"/>
      <c r="C16" s="412" t="str">
        <f>C5</f>
        <v>( Amt in Rs.)</v>
      </c>
      <c r="D16" s="164"/>
      <c r="E16" s="164"/>
      <c r="F16" s="164"/>
      <c r="G16" s="164"/>
      <c r="H16" s="164"/>
      <c r="I16" s="164"/>
      <c r="J16" s="164"/>
      <c r="K16" s="164"/>
      <c r="L16" s="164"/>
      <c r="M16" s="164"/>
      <c r="N16" s="164"/>
    </row>
    <row r="17" spans="1:14" ht="29" x14ac:dyDescent="0.35">
      <c r="A17" s="595" t="s">
        <v>3</v>
      </c>
      <c r="B17" s="414" t="str">
        <f>B6</f>
        <v>For the year ended 
March 31, 2026</v>
      </c>
      <c r="C17" s="414" t="str">
        <f>C6</f>
        <v>For the year ended March 31, 2025</v>
      </c>
      <c r="D17" s="164"/>
      <c r="E17" s="164"/>
      <c r="F17" s="164"/>
      <c r="G17" s="164"/>
      <c r="H17" s="164"/>
      <c r="I17" s="164"/>
      <c r="J17" s="164"/>
      <c r="K17" s="164"/>
      <c r="L17" s="164"/>
      <c r="M17" s="164"/>
      <c r="N17" s="164"/>
    </row>
    <row r="18" spans="1:14" ht="14.5" x14ac:dyDescent="0.35">
      <c r="A18" s="597"/>
      <c r="B18" s="445"/>
      <c r="C18" s="445"/>
      <c r="D18" s="164"/>
      <c r="E18" s="164"/>
      <c r="F18" s="164"/>
      <c r="G18" s="164"/>
      <c r="H18" s="164"/>
      <c r="I18" s="164"/>
      <c r="J18" s="164"/>
      <c r="K18" s="164"/>
      <c r="L18" s="164"/>
      <c r="M18" s="164"/>
      <c r="N18" s="164"/>
    </row>
    <row r="19" spans="1:14" ht="14.5" x14ac:dyDescent="0.35">
      <c r="A19" s="602" t="s">
        <v>386</v>
      </c>
      <c r="B19" s="421">
        <v>0</v>
      </c>
      <c r="C19" s="421">
        <v>0</v>
      </c>
      <c r="D19" s="164"/>
      <c r="E19" s="164"/>
      <c r="F19" s="164"/>
      <c r="G19" s="164"/>
      <c r="H19" s="164"/>
      <c r="I19" s="164"/>
      <c r="J19" s="164"/>
      <c r="K19" s="164"/>
      <c r="L19" s="164"/>
      <c r="M19" s="164"/>
      <c r="N19" s="164"/>
    </row>
    <row r="20" spans="1:14" ht="14.5" x14ac:dyDescent="0.35">
      <c r="A20" s="598"/>
      <c r="B20" s="421"/>
      <c r="C20" s="421"/>
      <c r="D20" s="164"/>
      <c r="E20" s="164"/>
      <c r="F20" s="164"/>
      <c r="G20" s="164"/>
      <c r="H20" s="164"/>
      <c r="I20" s="164"/>
      <c r="J20" s="164"/>
      <c r="K20" s="164"/>
      <c r="L20" s="164"/>
      <c r="M20" s="164"/>
      <c r="N20" s="164"/>
    </row>
    <row r="21" spans="1:14" ht="14.5" x14ac:dyDescent="0.35">
      <c r="A21" s="599" t="s">
        <v>196</v>
      </c>
      <c r="B21" s="448">
        <f t="shared" ref="B21:C21" si="1">SUM(B19:B19)</f>
        <v>0</v>
      </c>
      <c r="C21" s="449">
        <f t="shared" si="1"/>
        <v>0</v>
      </c>
      <c r="D21" s="164"/>
      <c r="E21" s="164"/>
      <c r="F21" s="164"/>
      <c r="G21" s="164"/>
      <c r="H21" s="164"/>
      <c r="I21" s="164"/>
      <c r="J21" s="164"/>
      <c r="K21" s="164"/>
      <c r="L21" s="164"/>
      <c r="M21" s="164"/>
      <c r="N21" s="164"/>
    </row>
    <row r="22" spans="1:14" ht="14.5" x14ac:dyDescent="0.35">
      <c r="A22" s="574"/>
      <c r="B22" s="601"/>
      <c r="C22" s="590"/>
      <c r="D22" s="164"/>
      <c r="E22" s="164"/>
      <c r="F22" s="164"/>
      <c r="G22" s="164"/>
      <c r="H22" s="164"/>
      <c r="I22" s="164"/>
      <c r="J22" s="164"/>
      <c r="K22" s="164"/>
      <c r="L22" s="164"/>
      <c r="M22" s="164"/>
      <c r="N22" s="164"/>
    </row>
    <row r="23" spans="1:14" ht="20" customHeight="1" x14ac:dyDescent="0.35">
      <c r="A23" s="603" t="s">
        <v>387</v>
      </c>
      <c r="B23" s="604"/>
      <c r="C23" s="605"/>
      <c r="D23" s="164"/>
      <c r="E23" s="164"/>
      <c r="F23" s="164"/>
      <c r="G23" s="164"/>
      <c r="H23" s="164"/>
      <c r="I23" s="164"/>
      <c r="J23" s="164"/>
      <c r="K23" s="164"/>
      <c r="L23" s="164"/>
      <c r="M23" s="164"/>
      <c r="N23" s="164"/>
    </row>
    <row r="24" spans="1:14" ht="14.5" x14ac:dyDescent="0.35">
      <c r="A24" s="606"/>
      <c r="B24" s="607"/>
      <c r="C24" s="608"/>
      <c r="D24" s="164"/>
      <c r="E24" s="164"/>
      <c r="F24" s="164"/>
      <c r="G24" s="164"/>
      <c r="H24" s="164"/>
      <c r="I24" s="164"/>
      <c r="J24" s="164"/>
      <c r="K24" s="164"/>
      <c r="L24" s="164"/>
      <c r="M24" s="164"/>
      <c r="N24" s="164"/>
    </row>
    <row r="25" spans="1:14" ht="14.5" x14ac:dyDescent="0.35">
      <c r="A25" s="574"/>
      <c r="B25" s="590"/>
      <c r="C25" s="590"/>
      <c r="D25" s="164"/>
      <c r="E25" s="164"/>
      <c r="F25" s="164"/>
      <c r="G25" s="164"/>
      <c r="H25" s="164"/>
      <c r="I25" s="164"/>
      <c r="J25" s="164"/>
      <c r="K25" s="164"/>
      <c r="L25" s="164"/>
      <c r="M25" s="164"/>
      <c r="N25" s="164"/>
    </row>
    <row r="26" spans="1:14" ht="14.5" x14ac:dyDescent="0.35">
      <c r="A26" s="574"/>
      <c r="B26" s="590"/>
      <c r="C26" s="590"/>
      <c r="D26" s="164"/>
      <c r="E26" s="164"/>
      <c r="F26" s="164"/>
      <c r="G26" s="164"/>
      <c r="H26" s="164"/>
      <c r="I26" s="164"/>
      <c r="J26" s="164"/>
      <c r="K26" s="164"/>
      <c r="L26" s="164"/>
      <c r="M26" s="164"/>
      <c r="N26" s="164"/>
    </row>
    <row r="27" spans="1:14" ht="14.5" x14ac:dyDescent="0.35">
      <c r="A27" s="575" t="s">
        <v>388</v>
      </c>
      <c r="B27" s="609"/>
      <c r="C27" s="609"/>
      <c r="D27" s="164"/>
      <c r="E27" s="164"/>
      <c r="F27" s="164"/>
      <c r="G27" s="164"/>
      <c r="H27" s="164"/>
      <c r="I27" s="164"/>
      <c r="J27" s="164"/>
      <c r="K27" s="164"/>
      <c r="L27" s="164"/>
      <c r="M27" s="164"/>
      <c r="N27" s="164"/>
    </row>
    <row r="28" spans="1:14" ht="14.5" x14ac:dyDescent="0.35">
      <c r="A28" s="575" t="s">
        <v>389</v>
      </c>
      <c r="B28" s="609"/>
      <c r="C28" s="609"/>
      <c r="D28" s="164"/>
      <c r="E28" s="164"/>
      <c r="F28" s="164"/>
      <c r="G28" s="164"/>
      <c r="H28" s="164"/>
      <c r="I28" s="164"/>
      <c r="J28" s="164"/>
      <c r="K28" s="164"/>
      <c r="L28" s="164"/>
      <c r="M28" s="164"/>
      <c r="N28" s="164"/>
    </row>
    <row r="29" spans="1:14" ht="14.5" x14ac:dyDescent="0.35">
      <c r="A29" s="575" t="s">
        <v>390</v>
      </c>
      <c r="B29" s="609"/>
      <c r="C29" s="609"/>
      <c r="D29" s="164"/>
      <c r="E29" s="164"/>
      <c r="F29" s="164"/>
      <c r="G29" s="164"/>
      <c r="H29" s="164"/>
      <c r="I29" s="164"/>
      <c r="J29" s="164"/>
      <c r="K29" s="164"/>
      <c r="L29" s="164"/>
      <c r="M29" s="164"/>
      <c r="N29" s="164"/>
    </row>
    <row r="30" spans="1:14" ht="14.5" x14ac:dyDescent="0.35">
      <c r="A30" s="575" t="s">
        <v>391</v>
      </c>
      <c r="B30" s="609"/>
      <c r="C30" s="609"/>
      <c r="D30" s="164"/>
      <c r="E30" s="164"/>
      <c r="F30" s="164"/>
      <c r="G30" s="164"/>
      <c r="H30" s="164"/>
      <c r="I30" s="164"/>
      <c r="J30" s="164"/>
      <c r="K30" s="164"/>
      <c r="L30" s="164"/>
      <c r="M30" s="164"/>
      <c r="N30" s="164"/>
    </row>
    <row r="31" spans="1:14" ht="14.5" x14ac:dyDescent="0.35">
      <c r="A31" s="575" t="s">
        <v>392</v>
      </c>
      <c r="B31" s="609"/>
      <c r="C31" s="609"/>
      <c r="D31" s="164"/>
      <c r="E31" s="164"/>
      <c r="F31" s="164"/>
      <c r="G31" s="164"/>
      <c r="H31" s="164"/>
      <c r="I31" s="164"/>
      <c r="J31" s="164"/>
      <c r="K31" s="164"/>
      <c r="L31" s="164"/>
      <c r="M31" s="164"/>
      <c r="N31" s="164"/>
    </row>
    <row r="32" spans="1:14" ht="14.5" x14ac:dyDescent="0.35">
      <c r="A32" s="575" t="s">
        <v>393</v>
      </c>
      <c r="B32" s="609"/>
      <c r="C32" s="609"/>
      <c r="D32" s="164"/>
      <c r="E32" s="164"/>
      <c r="F32" s="164"/>
      <c r="G32" s="164"/>
      <c r="H32" s="164"/>
      <c r="I32" s="164"/>
      <c r="J32" s="164"/>
      <c r="K32" s="164"/>
      <c r="L32" s="164"/>
      <c r="M32" s="164"/>
      <c r="N32" s="164"/>
    </row>
    <row r="33" spans="1:14" ht="14.5" x14ac:dyDescent="0.35">
      <c r="A33" s="575" t="s">
        <v>394</v>
      </c>
      <c r="B33" s="609"/>
      <c r="C33" s="609"/>
      <c r="D33" s="164"/>
      <c r="E33" s="164"/>
      <c r="F33" s="164"/>
      <c r="G33" s="164"/>
      <c r="H33" s="164"/>
      <c r="I33" s="164"/>
      <c r="J33" s="164"/>
      <c r="K33" s="164"/>
      <c r="L33" s="164"/>
      <c r="M33" s="164"/>
      <c r="N33" s="164"/>
    </row>
    <row r="34" spans="1:14" ht="14.5" x14ac:dyDescent="0.35">
      <c r="A34" s="575" t="s">
        <v>395</v>
      </c>
      <c r="B34" s="609"/>
      <c r="C34" s="609"/>
      <c r="D34" s="164"/>
      <c r="E34" s="164"/>
      <c r="F34" s="164"/>
      <c r="G34" s="164"/>
      <c r="H34" s="164"/>
      <c r="I34" s="164"/>
      <c r="J34" s="164"/>
      <c r="K34" s="164"/>
      <c r="L34" s="164"/>
      <c r="M34" s="164"/>
      <c r="N34" s="164"/>
    </row>
    <row r="35" spans="1:14" ht="14.5" x14ac:dyDescent="0.35">
      <c r="A35" s="575" t="s">
        <v>396</v>
      </c>
      <c r="B35" s="609"/>
      <c r="C35" s="609"/>
      <c r="D35" s="164"/>
      <c r="E35" s="164"/>
      <c r="F35" s="164"/>
      <c r="G35" s="164"/>
      <c r="H35" s="164"/>
      <c r="I35" s="164"/>
      <c r="J35" s="164"/>
      <c r="K35" s="164"/>
      <c r="L35" s="164"/>
      <c r="M35" s="164"/>
      <c r="N35" s="164"/>
    </row>
    <row r="36" spans="1:14" ht="14.5" x14ac:dyDescent="0.35">
      <c r="A36" s="575" t="s">
        <v>397</v>
      </c>
      <c r="B36" s="609"/>
      <c r="C36" s="609"/>
      <c r="D36" s="164"/>
      <c r="E36" s="164"/>
      <c r="F36" s="164"/>
      <c r="G36" s="164"/>
      <c r="H36" s="164"/>
      <c r="I36" s="164"/>
      <c r="J36" s="164"/>
      <c r="K36" s="164"/>
      <c r="L36" s="164"/>
      <c r="M36" s="164"/>
      <c r="N36" s="164"/>
    </row>
    <row r="37" spans="1:14" ht="14.5" x14ac:dyDescent="0.35">
      <c r="A37" s="575" t="s">
        <v>398</v>
      </c>
      <c r="B37" s="609"/>
      <c r="C37" s="609"/>
      <c r="D37" s="164"/>
      <c r="E37" s="164"/>
      <c r="F37" s="164"/>
      <c r="G37" s="164"/>
      <c r="H37" s="164"/>
      <c r="I37" s="164"/>
      <c r="J37" s="164"/>
      <c r="K37" s="164"/>
      <c r="L37" s="164"/>
      <c r="M37" s="164"/>
      <c r="N37" s="164"/>
    </row>
    <row r="38" spans="1:14" ht="14.5" x14ac:dyDescent="0.35">
      <c r="A38" s="575" t="s">
        <v>399</v>
      </c>
      <c r="B38" s="609"/>
      <c r="C38" s="609"/>
      <c r="D38" s="164"/>
      <c r="E38" s="164"/>
      <c r="F38" s="164"/>
      <c r="G38" s="164"/>
      <c r="H38" s="164"/>
      <c r="I38" s="164"/>
      <c r="J38" s="164"/>
      <c r="K38" s="164"/>
      <c r="L38" s="164"/>
      <c r="M38" s="164"/>
      <c r="N38" s="164"/>
    </row>
    <row r="39" spans="1:14" ht="14.5" x14ac:dyDescent="0.35">
      <c r="A39" s="575" t="s">
        <v>400</v>
      </c>
      <c r="B39" s="609"/>
      <c r="C39" s="609"/>
      <c r="D39" s="164"/>
      <c r="E39" s="164"/>
      <c r="F39" s="164"/>
      <c r="G39" s="164"/>
      <c r="H39" s="164"/>
      <c r="I39" s="164"/>
      <c r="J39" s="164"/>
      <c r="K39" s="164"/>
      <c r="L39" s="164"/>
      <c r="M39" s="164"/>
      <c r="N39" s="164"/>
    </row>
    <row r="40" spans="1:14" ht="14.5" x14ac:dyDescent="0.35">
      <c r="A40" s="575" t="s">
        <v>401</v>
      </c>
      <c r="B40" s="609"/>
      <c r="C40" s="609"/>
      <c r="D40" s="164"/>
      <c r="E40" s="164"/>
      <c r="F40" s="164"/>
      <c r="G40" s="164"/>
      <c r="H40" s="164"/>
      <c r="I40" s="164"/>
      <c r="J40" s="164"/>
      <c r="K40" s="164"/>
      <c r="L40" s="164"/>
      <c r="M40" s="164"/>
      <c r="N40" s="164"/>
    </row>
    <row r="41" spans="1:14" ht="18" customHeight="1" x14ac:dyDescent="0.35">
      <c r="A41" s="575" t="s">
        <v>402</v>
      </c>
      <c r="B41" s="609"/>
      <c r="C41" s="609"/>
      <c r="D41" s="164"/>
      <c r="E41" s="164"/>
      <c r="F41" s="164"/>
      <c r="G41" s="164"/>
      <c r="H41" s="164"/>
      <c r="I41" s="164"/>
      <c r="J41" s="164"/>
      <c r="K41" s="164"/>
      <c r="L41" s="164"/>
      <c r="M41" s="164"/>
      <c r="N41" s="164"/>
    </row>
    <row r="42" spans="1:14" ht="18" customHeight="1" x14ac:dyDescent="0.35">
      <c r="A42" s="575" t="s">
        <v>403</v>
      </c>
      <c r="B42" s="609"/>
      <c r="C42" s="609"/>
      <c r="D42" s="164"/>
      <c r="E42" s="164"/>
      <c r="F42" s="164"/>
      <c r="G42" s="164"/>
      <c r="H42" s="164"/>
      <c r="I42" s="164"/>
      <c r="J42" s="164"/>
      <c r="K42" s="164"/>
      <c r="L42" s="164"/>
      <c r="M42" s="164"/>
      <c r="N42" s="164"/>
    </row>
    <row r="43" spans="1:14" ht="14.5" x14ac:dyDescent="0.35">
      <c r="A43" s="575" t="s">
        <v>404</v>
      </c>
      <c r="B43" s="609"/>
      <c r="C43" s="609"/>
      <c r="D43" s="164"/>
      <c r="E43" s="164"/>
      <c r="F43" s="164"/>
      <c r="G43" s="164"/>
      <c r="H43" s="164"/>
      <c r="I43" s="164"/>
      <c r="J43" s="164"/>
      <c r="K43" s="164"/>
      <c r="L43" s="164"/>
      <c r="M43" s="164"/>
      <c r="N43" s="164"/>
    </row>
    <row r="44" spans="1:14" ht="14.5" x14ac:dyDescent="0.35">
      <c r="A44" s="575" t="s">
        <v>405</v>
      </c>
      <c r="B44" s="609"/>
      <c r="C44" s="609"/>
      <c r="D44" s="164"/>
      <c r="E44" s="164"/>
      <c r="F44" s="164"/>
      <c r="G44" s="164"/>
      <c r="H44" s="164"/>
      <c r="I44" s="164"/>
      <c r="J44" s="164"/>
      <c r="K44" s="164"/>
      <c r="L44" s="164"/>
      <c r="M44" s="164"/>
      <c r="N44" s="164"/>
    </row>
    <row r="45" spans="1:14" ht="14.5" x14ac:dyDescent="0.35">
      <c r="A45" s="575" t="s">
        <v>406</v>
      </c>
      <c r="B45" s="609"/>
      <c r="C45" s="609"/>
      <c r="D45" s="164"/>
      <c r="E45" s="164"/>
      <c r="F45" s="164"/>
      <c r="G45" s="164"/>
      <c r="H45" s="164"/>
      <c r="I45" s="164"/>
      <c r="J45" s="164"/>
      <c r="K45" s="164"/>
      <c r="L45" s="164"/>
      <c r="M45" s="164"/>
      <c r="N45" s="164"/>
    </row>
    <row r="46" spans="1:14" ht="14.5" x14ac:dyDescent="0.35">
      <c r="A46" s="575" t="s">
        <v>407</v>
      </c>
      <c r="B46" s="609"/>
      <c r="C46" s="609"/>
      <c r="D46" s="164"/>
      <c r="E46" s="164"/>
      <c r="F46" s="164"/>
      <c r="G46" s="164"/>
      <c r="H46" s="164"/>
      <c r="I46" s="164"/>
      <c r="J46" s="164"/>
      <c r="K46" s="164"/>
      <c r="L46" s="164"/>
      <c r="M46" s="164"/>
      <c r="N46" s="164"/>
    </row>
    <row r="47" spans="1:14" ht="14.5" x14ac:dyDescent="0.35">
      <c r="A47" s="575" t="s">
        <v>408</v>
      </c>
      <c r="B47" s="609"/>
      <c r="C47" s="609"/>
      <c r="D47" s="164"/>
      <c r="E47" s="164"/>
      <c r="F47" s="164"/>
      <c r="G47" s="164"/>
      <c r="H47" s="164"/>
      <c r="I47" s="164"/>
      <c r="J47" s="164"/>
      <c r="K47" s="164"/>
      <c r="L47" s="164"/>
      <c r="M47" s="164"/>
      <c r="N47" s="164"/>
    </row>
    <row r="48" spans="1:14" ht="14.5" x14ac:dyDescent="0.35">
      <c r="A48" s="575" t="s">
        <v>409</v>
      </c>
      <c r="B48" s="609"/>
      <c r="C48" s="609"/>
      <c r="D48" s="164"/>
      <c r="E48" s="164"/>
      <c r="F48" s="164"/>
      <c r="G48" s="164"/>
      <c r="H48" s="164"/>
      <c r="I48" s="164"/>
      <c r="J48" s="164"/>
      <c r="K48" s="164"/>
      <c r="L48" s="164"/>
      <c r="M48" s="164"/>
      <c r="N48" s="164"/>
    </row>
    <row r="49" spans="1:14" ht="14.5" x14ac:dyDescent="0.35">
      <c r="A49" s="575" t="s">
        <v>410</v>
      </c>
      <c r="B49" s="609"/>
      <c r="C49" s="609"/>
      <c r="D49" s="164"/>
      <c r="E49" s="164"/>
      <c r="F49" s="164"/>
      <c r="G49" s="164"/>
      <c r="H49" s="164"/>
      <c r="I49" s="164"/>
      <c r="J49" s="164"/>
      <c r="K49" s="164"/>
      <c r="L49" s="164"/>
      <c r="M49" s="164"/>
      <c r="N49" s="164"/>
    </row>
    <row r="50" spans="1:14" ht="14.5" x14ac:dyDescent="0.35">
      <c r="A50" s="575" t="s">
        <v>411</v>
      </c>
      <c r="B50" s="609"/>
      <c r="C50" s="609"/>
      <c r="D50" s="164"/>
      <c r="E50" s="164"/>
      <c r="F50" s="164"/>
      <c r="G50" s="164"/>
      <c r="H50" s="164"/>
      <c r="I50" s="164"/>
      <c r="J50" s="164"/>
      <c r="K50" s="164"/>
      <c r="L50" s="164"/>
      <c r="M50" s="164"/>
      <c r="N50" s="164"/>
    </row>
    <row r="51" spans="1:14" ht="14.5" x14ac:dyDescent="0.35">
      <c r="A51" s="575" t="s">
        <v>412</v>
      </c>
      <c r="B51" s="609"/>
      <c r="C51" s="609"/>
      <c r="D51" s="164"/>
      <c r="E51" s="164"/>
      <c r="F51" s="164"/>
      <c r="G51" s="164"/>
      <c r="H51" s="164"/>
      <c r="I51" s="164"/>
      <c r="J51" s="164"/>
      <c r="K51" s="164"/>
      <c r="L51" s="164"/>
      <c r="M51" s="164"/>
      <c r="N51" s="164"/>
    </row>
    <row r="52" spans="1:14" ht="14.5" x14ac:dyDescent="0.35">
      <c r="A52" s="575" t="s">
        <v>413</v>
      </c>
      <c r="B52" s="609"/>
      <c r="C52" s="609"/>
      <c r="D52" s="164"/>
      <c r="E52" s="164"/>
      <c r="F52" s="164"/>
      <c r="G52" s="164"/>
      <c r="H52" s="164"/>
      <c r="I52" s="164"/>
      <c r="J52" s="164"/>
      <c r="K52" s="164"/>
      <c r="L52" s="164"/>
      <c r="M52" s="164"/>
      <c r="N52" s="164"/>
    </row>
    <row r="53" spans="1:14" ht="14.5" x14ac:dyDescent="0.35">
      <c r="A53" s="575" t="s">
        <v>414</v>
      </c>
      <c r="B53" s="609"/>
      <c r="C53" s="609"/>
      <c r="D53" s="164"/>
      <c r="E53" s="164"/>
      <c r="F53" s="164"/>
      <c r="G53" s="164"/>
      <c r="H53" s="164"/>
      <c r="I53" s="164"/>
      <c r="J53" s="164"/>
      <c r="K53" s="164"/>
      <c r="L53" s="164"/>
      <c r="M53" s="164"/>
      <c r="N53" s="164"/>
    </row>
    <row r="54" spans="1:14" ht="14.5" x14ac:dyDescent="0.35">
      <c r="A54" s="575" t="s">
        <v>415</v>
      </c>
      <c r="B54" s="609"/>
      <c r="C54" s="609"/>
      <c r="D54" s="164"/>
      <c r="E54" s="164"/>
      <c r="F54" s="164"/>
      <c r="G54" s="164"/>
      <c r="H54" s="164"/>
      <c r="I54" s="164"/>
      <c r="J54" s="164"/>
      <c r="K54" s="164"/>
      <c r="L54" s="164"/>
      <c r="M54" s="164"/>
      <c r="N54" s="164"/>
    </row>
    <row r="55" spans="1:14" ht="14.5" x14ac:dyDescent="0.35">
      <c r="A55" s="575" t="s">
        <v>416</v>
      </c>
      <c r="B55" s="609"/>
      <c r="C55" s="609"/>
      <c r="D55" s="164"/>
      <c r="E55" s="164"/>
      <c r="F55" s="164"/>
      <c r="G55" s="164"/>
      <c r="H55" s="164"/>
      <c r="I55" s="164"/>
      <c r="J55" s="164"/>
      <c r="K55" s="164"/>
      <c r="L55" s="164"/>
      <c r="M55" s="164"/>
      <c r="N55" s="164"/>
    </row>
    <row r="56" spans="1:14" ht="14.5" x14ac:dyDescent="0.35">
      <c r="A56" s="575" t="s">
        <v>417</v>
      </c>
      <c r="B56" s="609"/>
      <c r="C56" s="609"/>
      <c r="D56" s="164"/>
      <c r="E56" s="164"/>
      <c r="F56" s="164"/>
      <c r="G56" s="164"/>
      <c r="H56" s="164"/>
      <c r="I56" s="164"/>
      <c r="J56" s="164"/>
      <c r="K56" s="164"/>
      <c r="L56" s="164"/>
      <c r="M56" s="164"/>
      <c r="N56" s="164"/>
    </row>
    <row r="57" spans="1:14" ht="14.5" x14ac:dyDescent="0.35">
      <c r="A57" s="575" t="s">
        <v>418</v>
      </c>
      <c r="B57" s="609"/>
      <c r="C57" s="609"/>
      <c r="D57" s="164"/>
      <c r="E57" s="164"/>
      <c r="F57" s="164"/>
      <c r="G57" s="164"/>
      <c r="H57" s="164"/>
      <c r="I57" s="164"/>
      <c r="J57" s="164"/>
      <c r="K57" s="164"/>
      <c r="L57" s="164"/>
      <c r="M57" s="164"/>
      <c r="N57" s="164"/>
    </row>
    <row r="58" spans="1:14" ht="14.5" x14ac:dyDescent="0.35">
      <c r="A58" s="497" t="s">
        <v>419</v>
      </c>
      <c r="B58" s="609"/>
      <c r="C58" s="609"/>
      <c r="D58" s="164"/>
      <c r="E58" s="164"/>
      <c r="F58" s="164"/>
      <c r="G58" s="164"/>
      <c r="H58" s="164"/>
      <c r="I58" s="164"/>
      <c r="J58" s="164"/>
      <c r="K58" s="164"/>
      <c r="L58" s="164"/>
      <c r="M58" s="164"/>
      <c r="N58" s="164"/>
    </row>
    <row r="59" spans="1:14" ht="14.5" x14ac:dyDescent="0.35">
      <c r="A59" s="497" t="s">
        <v>420</v>
      </c>
      <c r="B59" s="609"/>
      <c r="C59" s="609"/>
      <c r="D59" s="164"/>
      <c r="E59" s="164"/>
      <c r="F59" s="164"/>
      <c r="G59" s="164"/>
      <c r="H59" s="164"/>
      <c r="I59" s="164"/>
      <c r="J59" s="164"/>
      <c r="K59" s="164"/>
      <c r="L59" s="164"/>
      <c r="M59" s="164"/>
      <c r="N59" s="164"/>
    </row>
    <row r="60" spans="1:14" ht="14.5" x14ac:dyDescent="0.35">
      <c r="A60" s="497" t="s">
        <v>421</v>
      </c>
      <c r="B60" s="609"/>
      <c r="C60" s="609"/>
      <c r="D60" s="164"/>
      <c r="E60" s="164"/>
      <c r="F60" s="164"/>
      <c r="G60" s="164"/>
      <c r="H60" s="164"/>
      <c r="I60" s="164"/>
      <c r="J60" s="164"/>
      <c r="K60" s="164"/>
      <c r="L60" s="164"/>
      <c r="M60" s="164"/>
      <c r="N60" s="164"/>
    </row>
    <row r="61" spans="1:14" ht="14.5" x14ac:dyDescent="0.35">
      <c r="A61" s="497" t="s">
        <v>422</v>
      </c>
      <c r="B61" s="609"/>
      <c r="C61" s="609"/>
      <c r="D61" s="164"/>
      <c r="E61" s="164"/>
      <c r="F61" s="164"/>
      <c r="G61" s="164"/>
      <c r="H61" s="164"/>
      <c r="I61" s="164"/>
      <c r="J61" s="164"/>
      <c r="K61" s="164"/>
      <c r="L61" s="164"/>
      <c r="M61" s="164"/>
      <c r="N61" s="164"/>
    </row>
    <row r="62" spans="1:14" thickBot="1" x14ac:dyDescent="0.4">
      <c r="A62" s="610" t="s">
        <v>196</v>
      </c>
      <c r="B62" s="528"/>
      <c r="C62" s="528">
        <f>SUM(C27:C61)</f>
        <v>0</v>
      </c>
      <c r="D62" s="164"/>
      <c r="E62" s="164"/>
      <c r="F62" s="164"/>
      <c r="G62" s="164"/>
      <c r="H62" s="164"/>
      <c r="I62" s="164"/>
      <c r="J62" s="164"/>
      <c r="K62" s="164"/>
      <c r="L62" s="164"/>
      <c r="M62" s="164"/>
      <c r="N62" s="164"/>
    </row>
    <row r="63" spans="1:14" thickTop="1" x14ac:dyDescent="0.35">
      <c r="A63" s="164"/>
      <c r="B63" s="164"/>
      <c r="C63" s="164"/>
      <c r="D63" s="164"/>
      <c r="E63" s="164"/>
      <c r="F63" s="164"/>
      <c r="G63" s="164"/>
      <c r="H63" s="164"/>
      <c r="I63" s="164"/>
      <c r="J63" s="164"/>
      <c r="K63" s="164"/>
      <c r="L63" s="164"/>
      <c r="M63" s="164"/>
      <c r="N63" s="164"/>
    </row>
    <row r="64" spans="1:14" ht="14.5" x14ac:dyDescent="0.35">
      <c r="A64" s="164"/>
      <c r="B64" s="164"/>
      <c r="C64" s="164"/>
      <c r="D64" s="164"/>
      <c r="E64" s="164"/>
      <c r="F64" s="164"/>
      <c r="G64" s="164"/>
      <c r="H64" s="164"/>
      <c r="I64" s="164"/>
      <c r="J64" s="164"/>
      <c r="K64" s="164"/>
      <c r="L64" s="164"/>
      <c r="M64" s="164"/>
      <c r="N64" s="164"/>
    </row>
    <row r="65" spans="1:14" ht="14.5" x14ac:dyDescent="0.35">
      <c r="A65" s="164"/>
      <c r="B65" s="611"/>
      <c r="C65" s="611"/>
      <c r="D65" s="164"/>
      <c r="E65" s="164"/>
      <c r="F65" s="164"/>
      <c r="G65" s="164"/>
      <c r="H65" s="164"/>
      <c r="I65" s="164"/>
      <c r="J65" s="164"/>
      <c r="K65" s="164"/>
      <c r="L65" s="164"/>
      <c r="M65" s="164"/>
      <c r="N65" s="164"/>
    </row>
    <row r="66" spans="1:14" ht="14.5" x14ac:dyDescent="0.35">
      <c r="A66" s="164"/>
      <c r="B66" s="611"/>
      <c r="C66" s="611"/>
      <c r="D66" s="164"/>
      <c r="E66" s="164"/>
      <c r="F66" s="164"/>
      <c r="G66" s="164"/>
      <c r="H66" s="164"/>
      <c r="I66" s="164"/>
      <c r="J66" s="164"/>
      <c r="K66" s="164"/>
      <c r="L66" s="164"/>
      <c r="M66" s="164"/>
      <c r="N66" s="164"/>
    </row>
    <row r="67" spans="1:14" ht="14.5" x14ac:dyDescent="0.35">
      <c r="A67" s="164"/>
      <c r="B67" s="164"/>
      <c r="C67" s="164"/>
      <c r="D67" s="164"/>
      <c r="E67" s="164"/>
      <c r="F67" s="164"/>
      <c r="G67" s="164"/>
      <c r="H67" s="164"/>
      <c r="I67" s="164"/>
      <c r="J67" s="164"/>
      <c r="K67" s="164"/>
      <c r="L67" s="164"/>
      <c r="M67" s="164"/>
      <c r="N67" s="164"/>
    </row>
    <row r="68" spans="1:14" ht="14.5" x14ac:dyDescent="0.35">
      <c r="A68" s="164"/>
      <c r="B68" s="164"/>
      <c r="C68" s="164"/>
      <c r="D68" s="164"/>
      <c r="E68" s="164"/>
      <c r="F68" s="164"/>
      <c r="G68" s="164"/>
      <c r="H68" s="164"/>
      <c r="I68" s="164"/>
      <c r="J68" s="164"/>
      <c r="K68" s="164"/>
      <c r="L68" s="164"/>
      <c r="M68" s="164"/>
      <c r="N68" s="164"/>
    </row>
    <row r="69" spans="1:14" ht="14.5" x14ac:dyDescent="0.35">
      <c r="A69" s="164"/>
      <c r="B69" s="164"/>
      <c r="C69" s="164"/>
      <c r="D69" s="164"/>
      <c r="E69" s="164"/>
      <c r="F69" s="164"/>
      <c r="G69" s="164"/>
      <c r="H69" s="164"/>
      <c r="I69" s="164"/>
      <c r="J69" s="164"/>
      <c r="K69" s="164"/>
      <c r="L69" s="164"/>
      <c r="M69" s="164"/>
      <c r="N69" s="164"/>
    </row>
    <row r="70" spans="1:14" ht="14.5" x14ac:dyDescent="0.35">
      <c r="A70" s="164"/>
      <c r="B70" s="164"/>
      <c r="C70" s="164"/>
      <c r="D70" s="164"/>
      <c r="E70" s="164"/>
      <c r="F70" s="164"/>
      <c r="G70" s="164"/>
      <c r="H70" s="164"/>
      <c r="I70" s="164"/>
      <c r="J70" s="164"/>
      <c r="K70" s="164"/>
      <c r="L70" s="164"/>
      <c r="M70" s="164"/>
      <c r="N70" s="164"/>
    </row>
    <row r="71" spans="1:14" ht="14.5" x14ac:dyDescent="0.35">
      <c r="A71" s="164"/>
      <c r="B71" s="164"/>
      <c r="C71" s="164"/>
      <c r="D71" s="164"/>
      <c r="E71" s="164"/>
      <c r="F71" s="164"/>
      <c r="G71" s="164"/>
      <c r="H71" s="164"/>
      <c r="I71" s="164"/>
      <c r="J71" s="164"/>
      <c r="K71" s="164"/>
      <c r="L71" s="164"/>
      <c r="M71" s="164"/>
      <c r="N71" s="164"/>
    </row>
    <row r="72" spans="1:14" ht="14.5" x14ac:dyDescent="0.35">
      <c r="A72" s="164"/>
      <c r="B72" s="164"/>
      <c r="C72" s="164"/>
      <c r="D72" s="164"/>
      <c r="E72" s="164"/>
      <c r="F72" s="164"/>
      <c r="G72" s="164"/>
      <c r="H72" s="164"/>
      <c r="I72" s="164"/>
      <c r="J72" s="164"/>
      <c r="K72" s="164"/>
      <c r="L72" s="164"/>
      <c r="M72" s="164"/>
      <c r="N72" s="164"/>
    </row>
    <row r="73" spans="1:14" ht="14.5" x14ac:dyDescent="0.35">
      <c r="A73" s="164"/>
      <c r="B73" s="164"/>
      <c r="C73" s="164"/>
      <c r="D73" s="164"/>
      <c r="E73" s="164"/>
      <c r="F73" s="164"/>
      <c r="G73" s="164"/>
      <c r="H73" s="164"/>
      <c r="I73" s="164"/>
      <c r="J73" s="164"/>
      <c r="K73" s="164"/>
      <c r="L73" s="164"/>
      <c r="M73" s="164"/>
      <c r="N73" s="164"/>
    </row>
    <row r="74" spans="1:14" ht="14.5" x14ac:dyDescent="0.35">
      <c r="A74" s="164"/>
      <c r="B74" s="164"/>
      <c r="C74" s="164"/>
      <c r="D74" s="164"/>
      <c r="E74" s="164"/>
      <c r="F74" s="164"/>
      <c r="G74" s="164"/>
      <c r="H74" s="164"/>
      <c r="I74" s="164"/>
      <c r="J74" s="164"/>
      <c r="K74" s="164"/>
      <c r="L74" s="164"/>
      <c r="M74" s="164"/>
      <c r="N74" s="164"/>
    </row>
    <row r="75" spans="1:14" ht="14.5" x14ac:dyDescent="0.35">
      <c r="A75" s="164"/>
      <c r="B75" s="164"/>
      <c r="C75" s="164"/>
      <c r="D75" s="164"/>
      <c r="E75" s="164"/>
      <c r="F75" s="164"/>
      <c r="G75" s="164"/>
      <c r="H75" s="164"/>
      <c r="I75" s="164"/>
      <c r="J75" s="164"/>
      <c r="K75" s="164"/>
      <c r="L75" s="164"/>
      <c r="M75" s="164"/>
      <c r="N75" s="164"/>
    </row>
    <row r="76" spans="1:14" ht="14.5" x14ac:dyDescent="0.35">
      <c r="A76" s="164"/>
      <c r="B76" s="164"/>
      <c r="C76" s="164"/>
      <c r="D76" s="164"/>
      <c r="E76" s="164"/>
      <c r="F76" s="164"/>
      <c r="G76" s="164"/>
      <c r="H76" s="164"/>
      <c r="I76" s="164"/>
      <c r="J76" s="164"/>
      <c r="K76" s="164"/>
      <c r="L76" s="164"/>
      <c r="M76" s="164"/>
      <c r="N76" s="164"/>
    </row>
    <row r="77" spans="1:14" ht="14.5" x14ac:dyDescent="0.35">
      <c r="A77" s="164"/>
      <c r="B77" s="164"/>
      <c r="C77" s="164"/>
      <c r="D77" s="164"/>
      <c r="E77" s="164"/>
      <c r="F77" s="164"/>
      <c r="G77" s="164"/>
      <c r="H77" s="164"/>
      <c r="I77" s="164"/>
      <c r="J77" s="164"/>
      <c r="K77" s="164"/>
      <c r="L77" s="164"/>
      <c r="M77" s="164"/>
      <c r="N77" s="164"/>
    </row>
    <row r="78" spans="1:14" ht="14.5" x14ac:dyDescent="0.35">
      <c r="A78" s="164"/>
      <c r="B78" s="164"/>
      <c r="C78" s="164"/>
      <c r="D78" s="164"/>
      <c r="E78" s="164"/>
      <c r="F78" s="164"/>
      <c r="G78" s="164"/>
      <c r="H78" s="164"/>
      <c r="I78" s="164"/>
      <c r="J78" s="164"/>
      <c r="K78" s="164"/>
      <c r="L78" s="164"/>
      <c r="M78" s="164"/>
      <c r="N78" s="164"/>
    </row>
    <row r="79" spans="1:14" ht="14.5" x14ac:dyDescent="0.35">
      <c r="A79" s="164"/>
      <c r="B79" s="164"/>
      <c r="C79" s="164"/>
      <c r="D79" s="164"/>
      <c r="E79" s="164"/>
      <c r="F79" s="164"/>
      <c r="G79" s="164"/>
      <c r="H79" s="164"/>
      <c r="I79" s="164"/>
      <c r="J79" s="164"/>
      <c r="K79" s="164"/>
      <c r="L79" s="164"/>
      <c r="M79" s="164"/>
      <c r="N79" s="164"/>
    </row>
    <row r="80" spans="1:14" ht="14.5" x14ac:dyDescent="0.35">
      <c r="A80" s="164"/>
      <c r="B80" s="164"/>
      <c r="C80" s="164"/>
      <c r="D80" s="164"/>
      <c r="E80" s="164"/>
      <c r="F80" s="164"/>
      <c r="G80" s="164"/>
      <c r="H80" s="164"/>
      <c r="I80" s="164"/>
      <c r="J80" s="164"/>
      <c r="K80" s="164"/>
      <c r="L80" s="164"/>
      <c r="M80" s="164"/>
      <c r="N80" s="164"/>
    </row>
    <row r="81" spans="1:14" ht="14.5" x14ac:dyDescent="0.35">
      <c r="A81" s="164"/>
      <c r="B81" s="164"/>
      <c r="C81" s="164"/>
      <c r="D81" s="164"/>
      <c r="E81" s="164"/>
      <c r="F81" s="164"/>
      <c r="G81" s="164"/>
      <c r="H81" s="164"/>
      <c r="I81" s="164"/>
      <c r="J81" s="164"/>
      <c r="K81" s="164"/>
      <c r="L81" s="164"/>
      <c r="M81" s="164"/>
      <c r="N81" s="164"/>
    </row>
    <row r="82" spans="1:14" ht="14.5" x14ac:dyDescent="0.35">
      <c r="A82" s="164"/>
      <c r="B82" s="164"/>
      <c r="C82" s="164"/>
      <c r="D82" s="164"/>
      <c r="E82" s="164"/>
      <c r="F82" s="164"/>
      <c r="G82" s="164"/>
      <c r="H82" s="164"/>
      <c r="I82" s="164"/>
      <c r="J82" s="164"/>
      <c r="K82" s="164"/>
      <c r="L82" s="164"/>
      <c r="M82" s="164"/>
      <c r="N82" s="164"/>
    </row>
    <row r="83" spans="1:14" ht="14.5" x14ac:dyDescent="0.35">
      <c r="A83" s="164"/>
      <c r="B83" s="164"/>
      <c r="C83" s="164"/>
      <c r="D83" s="164"/>
      <c r="E83" s="164"/>
      <c r="F83" s="164"/>
      <c r="G83" s="164"/>
      <c r="H83" s="164"/>
      <c r="I83" s="164"/>
      <c r="J83" s="164"/>
      <c r="K83" s="164"/>
      <c r="L83" s="164"/>
      <c r="M83" s="164"/>
      <c r="N83" s="164"/>
    </row>
    <row r="84" spans="1:14" ht="14.5" x14ac:dyDescent="0.35">
      <c r="A84" s="164"/>
      <c r="B84" s="164"/>
      <c r="C84" s="164"/>
      <c r="D84" s="164"/>
      <c r="E84" s="164"/>
      <c r="F84" s="164"/>
      <c r="G84" s="164"/>
      <c r="H84" s="164"/>
      <c r="I84" s="164"/>
      <c r="J84" s="164"/>
      <c r="K84" s="164"/>
      <c r="L84" s="164"/>
      <c r="M84" s="164"/>
      <c r="N84" s="164"/>
    </row>
    <row r="85" spans="1:14" ht="14.5" x14ac:dyDescent="0.35">
      <c r="A85" s="164"/>
      <c r="B85" s="164"/>
      <c r="C85" s="164"/>
      <c r="D85" s="164"/>
      <c r="E85" s="164"/>
      <c r="F85" s="164"/>
      <c r="G85" s="164"/>
      <c r="H85" s="164"/>
      <c r="I85" s="164"/>
      <c r="J85" s="164"/>
      <c r="K85" s="164"/>
      <c r="L85" s="164"/>
      <c r="M85" s="164"/>
      <c r="N85" s="164"/>
    </row>
    <row r="86" spans="1:14" ht="14.5" x14ac:dyDescent="0.35">
      <c r="A86" s="164"/>
      <c r="B86" s="164"/>
      <c r="C86" s="164"/>
      <c r="D86" s="164"/>
      <c r="E86" s="164"/>
      <c r="F86" s="164"/>
      <c r="G86" s="164"/>
      <c r="H86" s="164"/>
      <c r="I86" s="164"/>
      <c r="J86" s="164"/>
      <c r="K86" s="164"/>
      <c r="L86" s="164"/>
      <c r="M86" s="164"/>
      <c r="N86" s="164"/>
    </row>
    <row r="87" spans="1:14" ht="14.5" x14ac:dyDescent="0.35">
      <c r="A87" s="164"/>
      <c r="B87" s="164"/>
      <c r="C87" s="164"/>
      <c r="D87" s="164"/>
      <c r="E87" s="164"/>
      <c r="F87" s="164"/>
      <c r="G87" s="164"/>
      <c r="H87" s="164"/>
      <c r="I87" s="164"/>
      <c r="J87" s="164"/>
      <c r="K87" s="164"/>
      <c r="L87" s="164"/>
      <c r="M87" s="164"/>
      <c r="N87" s="164"/>
    </row>
    <row r="88" spans="1:14" ht="14.5" x14ac:dyDescent="0.35">
      <c r="A88" s="164"/>
      <c r="B88" s="164"/>
      <c r="C88" s="164"/>
      <c r="D88" s="164"/>
      <c r="E88" s="164"/>
      <c r="F88" s="164"/>
      <c r="G88" s="164"/>
      <c r="H88" s="164"/>
      <c r="I88" s="164"/>
      <c r="J88" s="164"/>
      <c r="K88" s="164"/>
      <c r="L88" s="164"/>
      <c r="M88" s="164"/>
      <c r="N88" s="164"/>
    </row>
    <row r="89" spans="1:14" ht="14.5" x14ac:dyDescent="0.35">
      <c r="A89" s="164"/>
      <c r="B89" s="164"/>
      <c r="C89" s="164"/>
      <c r="D89" s="164"/>
      <c r="E89" s="164"/>
      <c r="F89" s="164"/>
      <c r="G89" s="164"/>
      <c r="H89" s="164"/>
      <c r="I89" s="164"/>
      <c r="J89" s="164"/>
      <c r="K89" s="164"/>
      <c r="L89" s="164"/>
      <c r="M89" s="164"/>
      <c r="N89" s="164"/>
    </row>
    <row r="90" spans="1:14" ht="14.5" x14ac:dyDescent="0.35">
      <c r="A90" s="164"/>
      <c r="B90" s="164"/>
      <c r="C90" s="164"/>
      <c r="D90" s="164"/>
      <c r="E90" s="164"/>
      <c r="F90" s="164"/>
      <c r="G90" s="164"/>
      <c r="H90" s="164"/>
      <c r="I90" s="164"/>
      <c r="J90" s="164"/>
      <c r="K90" s="164"/>
      <c r="L90" s="164"/>
      <c r="M90" s="164"/>
      <c r="N90" s="164"/>
    </row>
    <row r="91" spans="1:14" ht="14.5" x14ac:dyDescent="0.35">
      <c r="A91" s="164"/>
      <c r="B91" s="164"/>
      <c r="C91" s="164"/>
      <c r="D91" s="164"/>
      <c r="E91" s="164"/>
      <c r="F91" s="164"/>
      <c r="G91" s="164"/>
      <c r="H91" s="164"/>
      <c r="I91" s="164"/>
      <c r="J91" s="164"/>
      <c r="K91" s="164"/>
      <c r="L91" s="164"/>
      <c r="M91" s="164"/>
      <c r="N91" s="164"/>
    </row>
    <row r="92" spans="1:14" ht="14.5" x14ac:dyDescent="0.35">
      <c r="A92" s="164"/>
      <c r="B92" s="164"/>
      <c r="C92" s="164"/>
      <c r="D92" s="164"/>
      <c r="E92" s="164"/>
      <c r="F92" s="164"/>
      <c r="G92" s="164"/>
      <c r="H92" s="164"/>
      <c r="I92" s="164"/>
      <c r="J92" s="164"/>
      <c r="K92" s="164"/>
      <c r="L92" s="164"/>
      <c r="M92" s="164"/>
      <c r="N92" s="164"/>
    </row>
    <row r="93" spans="1:14" ht="14.5" x14ac:dyDescent="0.35">
      <c r="A93" s="164"/>
      <c r="B93" s="164"/>
      <c r="C93" s="164"/>
      <c r="D93" s="164"/>
      <c r="E93" s="164"/>
      <c r="F93" s="164"/>
      <c r="G93" s="164"/>
      <c r="H93" s="164"/>
      <c r="I93" s="164"/>
      <c r="J93" s="164"/>
      <c r="K93" s="164"/>
      <c r="L93" s="164"/>
      <c r="M93" s="164"/>
      <c r="N93" s="164"/>
    </row>
    <row r="94" spans="1:14" ht="14.5" x14ac:dyDescent="0.35">
      <c r="A94" s="164"/>
      <c r="B94" s="164"/>
      <c r="C94" s="164"/>
      <c r="D94" s="164"/>
      <c r="E94" s="164"/>
      <c r="F94" s="164"/>
      <c r="G94" s="164"/>
      <c r="H94" s="164"/>
      <c r="I94" s="164"/>
      <c r="J94" s="164"/>
      <c r="K94" s="164"/>
      <c r="L94" s="164"/>
      <c r="M94" s="164"/>
      <c r="N94" s="164"/>
    </row>
    <row r="95" spans="1:14" ht="14.5" x14ac:dyDescent="0.35">
      <c r="A95" s="164"/>
      <c r="B95" s="164"/>
      <c r="C95" s="164"/>
      <c r="D95" s="164"/>
      <c r="E95" s="164"/>
      <c r="F95" s="164"/>
      <c r="G95" s="164"/>
      <c r="H95" s="164"/>
      <c r="I95" s="164"/>
      <c r="J95" s="164"/>
      <c r="K95" s="164"/>
      <c r="L95" s="164"/>
      <c r="M95" s="164"/>
      <c r="N95" s="164"/>
    </row>
    <row r="96" spans="1:14" ht="14.5" x14ac:dyDescent="0.35">
      <c r="A96" s="164"/>
      <c r="B96" s="164"/>
      <c r="C96" s="164"/>
      <c r="D96" s="164"/>
      <c r="E96" s="164"/>
      <c r="F96" s="164"/>
      <c r="G96" s="164"/>
      <c r="H96" s="164"/>
      <c r="I96" s="164"/>
      <c r="J96" s="164"/>
      <c r="K96" s="164"/>
      <c r="L96" s="164"/>
      <c r="M96" s="164"/>
      <c r="N96" s="164"/>
    </row>
    <row r="97" spans="1:14" ht="14.5" x14ac:dyDescent="0.35">
      <c r="A97" s="164"/>
      <c r="B97" s="164"/>
      <c r="C97" s="164"/>
      <c r="D97" s="164"/>
      <c r="E97" s="164"/>
      <c r="F97" s="164"/>
      <c r="G97" s="164"/>
      <c r="H97" s="164"/>
      <c r="I97" s="164"/>
      <c r="J97" s="164"/>
      <c r="K97" s="164"/>
      <c r="L97" s="164"/>
      <c r="M97" s="164"/>
      <c r="N97" s="164"/>
    </row>
    <row r="98" spans="1:14" ht="14.5" x14ac:dyDescent="0.35">
      <c r="A98" s="164"/>
      <c r="B98" s="164"/>
      <c r="C98" s="164"/>
      <c r="D98" s="164"/>
      <c r="E98" s="164"/>
      <c r="F98" s="164"/>
      <c r="G98" s="164"/>
      <c r="H98" s="164"/>
      <c r="I98" s="164"/>
      <c r="J98" s="164"/>
      <c r="K98" s="164"/>
      <c r="L98" s="164"/>
      <c r="M98" s="164"/>
      <c r="N98" s="164"/>
    </row>
    <row r="99" spans="1:14" ht="14.5" x14ac:dyDescent="0.35">
      <c r="A99" s="164"/>
      <c r="B99" s="164"/>
      <c r="C99" s="164"/>
      <c r="D99" s="164"/>
      <c r="E99" s="164"/>
      <c r="F99" s="164"/>
      <c r="G99" s="164"/>
      <c r="H99" s="164"/>
      <c r="I99" s="164"/>
      <c r="J99" s="164"/>
      <c r="K99" s="164"/>
      <c r="L99" s="164"/>
      <c r="M99" s="164"/>
      <c r="N99" s="164"/>
    </row>
    <row r="100" spans="1:14" ht="14.5" x14ac:dyDescent="0.35">
      <c r="A100" s="164"/>
      <c r="B100" s="164"/>
      <c r="C100" s="164"/>
      <c r="D100" s="164"/>
      <c r="E100" s="164"/>
      <c r="F100" s="164"/>
      <c r="G100" s="164"/>
      <c r="H100" s="164"/>
      <c r="I100" s="164"/>
      <c r="J100" s="164"/>
      <c r="K100" s="164"/>
      <c r="L100" s="164"/>
      <c r="M100" s="164"/>
      <c r="N100" s="164"/>
    </row>
    <row r="101" spans="1:14" ht="14.5" x14ac:dyDescent="0.35">
      <c r="A101" s="164"/>
      <c r="B101" s="164"/>
      <c r="C101" s="164"/>
      <c r="D101" s="164"/>
      <c r="E101" s="164"/>
      <c r="F101" s="164"/>
      <c r="G101" s="164"/>
      <c r="H101" s="164"/>
      <c r="I101" s="164"/>
      <c r="J101" s="164"/>
      <c r="K101" s="164"/>
      <c r="L101" s="164"/>
      <c r="M101" s="164"/>
      <c r="N101" s="164"/>
    </row>
    <row r="102" spans="1:14" ht="14.5" x14ac:dyDescent="0.35">
      <c r="A102" s="164"/>
      <c r="B102" s="164"/>
      <c r="C102" s="164"/>
      <c r="D102" s="164"/>
      <c r="E102" s="164"/>
      <c r="F102" s="164"/>
      <c r="G102" s="164"/>
      <c r="H102" s="164"/>
      <c r="I102" s="164"/>
      <c r="J102" s="164"/>
      <c r="K102" s="164"/>
      <c r="L102" s="164"/>
      <c r="M102" s="164"/>
      <c r="N102" s="164"/>
    </row>
    <row r="103" spans="1:14" ht="14.5" x14ac:dyDescent="0.35">
      <c r="A103" s="164"/>
      <c r="B103" s="164"/>
      <c r="C103" s="164"/>
      <c r="D103" s="164"/>
      <c r="E103" s="164"/>
      <c r="F103" s="164"/>
      <c r="G103" s="164"/>
      <c r="H103" s="164"/>
      <c r="I103" s="164"/>
      <c r="J103" s="164"/>
      <c r="K103" s="164"/>
      <c r="L103" s="164"/>
      <c r="M103" s="164"/>
      <c r="N103" s="164"/>
    </row>
    <row r="104" spans="1:14" ht="14.5" x14ac:dyDescent="0.35">
      <c r="A104" s="164"/>
      <c r="B104" s="164"/>
      <c r="C104" s="164"/>
      <c r="D104" s="164"/>
      <c r="E104" s="164"/>
      <c r="F104" s="164"/>
      <c r="G104" s="164"/>
      <c r="H104" s="164"/>
      <c r="I104" s="164"/>
      <c r="J104" s="164"/>
      <c r="K104" s="164"/>
      <c r="L104" s="164"/>
      <c r="M104" s="164"/>
      <c r="N104" s="164"/>
    </row>
    <row r="105" spans="1:14" ht="14.5" x14ac:dyDescent="0.35">
      <c r="A105" s="164"/>
      <c r="B105" s="164"/>
      <c r="C105" s="164"/>
      <c r="D105" s="164"/>
      <c r="E105" s="164"/>
      <c r="F105" s="164"/>
      <c r="G105" s="164"/>
      <c r="H105" s="164"/>
      <c r="I105" s="164"/>
      <c r="J105" s="164"/>
      <c r="K105" s="164"/>
      <c r="L105" s="164"/>
      <c r="M105" s="164"/>
      <c r="N105" s="164"/>
    </row>
    <row r="106" spans="1:14" ht="14.5" x14ac:dyDescent="0.35">
      <c r="A106" s="164"/>
      <c r="B106" s="164"/>
      <c r="C106" s="164"/>
      <c r="D106" s="164"/>
      <c r="E106" s="164"/>
      <c r="F106" s="164"/>
      <c r="G106" s="164"/>
      <c r="H106" s="164"/>
      <c r="I106" s="164"/>
      <c r="J106" s="164"/>
      <c r="K106" s="164"/>
      <c r="L106" s="164"/>
      <c r="M106" s="164"/>
      <c r="N106" s="164"/>
    </row>
    <row r="107" spans="1:14" ht="14.5" x14ac:dyDescent="0.35">
      <c r="A107" s="164"/>
      <c r="B107" s="164"/>
      <c r="C107" s="164"/>
      <c r="D107" s="164"/>
      <c r="E107" s="164"/>
      <c r="F107" s="164"/>
      <c r="G107" s="164"/>
      <c r="H107" s="164"/>
      <c r="I107" s="164"/>
      <c r="J107" s="164"/>
      <c r="K107" s="164"/>
      <c r="L107" s="164"/>
      <c r="M107" s="164"/>
      <c r="N107" s="164"/>
    </row>
    <row r="108" spans="1:14" ht="14.5" x14ac:dyDescent="0.35">
      <c r="A108" s="164"/>
      <c r="B108" s="164"/>
      <c r="C108" s="164"/>
      <c r="D108" s="164"/>
      <c r="E108" s="164"/>
      <c r="F108" s="164"/>
      <c r="G108" s="164"/>
      <c r="H108" s="164"/>
      <c r="I108" s="164"/>
      <c r="J108" s="164"/>
      <c r="K108" s="164"/>
      <c r="L108" s="164"/>
      <c r="M108" s="164"/>
      <c r="N108" s="164"/>
    </row>
    <row r="109" spans="1:14" ht="14.5" x14ac:dyDescent="0.35">
      <c r="A109" s="164"/>
      <c r="B109" s="164"/>
      <c r="C109" s="164"/>
      <c r="D109" s="164"/>
      <c r="E109" s="164"/>
      <c r="F109" s="164"/>
      <c r="G109" s="164"/>
      <c r="H109" s="164"/>
      <c r="I109" s="164"/>
      <c r="J109" s="164"/>
      <c r="K109" s="164"/>
      <c r="L109" s="164"/>
      <c r="M109" s="164"/>
      <c r="N109" s="164"/>
    </row>
    <row r="110" spans="1:14" ht="14.5" x14ac:dyDescent="0.35">
      <c r="A110" s="164"/>
      <c r="B110" s="164"/>
      <c r="C110" s="164"/>
      <c r="D110" s="164"/>
      <c r="E110" s="164"/>
      <c r="F110" s="164"/>
      <c r="G110" s="164"/>
      <c r="H110" s="164"/>
      <c r="I110" s="164"/>
      <c r="J110" s="164"/>
      <c r="K110" s="164"/>
      <c r="L110" s="164"/>
      <c r="M110" s="164"/>
      <c r="N110" s="164"/>
    </row>
    <row r="111" spans="1:14" ht="14.5" x14ac:dyDescent="0.35">
      <c r="A111" s="164"/>
      <c r="B111" s="164"/>
      <c r="C111" s="164"/>
      <c r="D111" s="164"/>
      <c r="E111" s="164"/>
      <c r="F111" s="164"/>
      <c r="G111" s="164"/>
      <c r="H111" s="164"/>
      <c r="I111" s="164"/>
      <c r="J111" s="164"/>
      <c r="K111" s="164"/>
      <c r="L111" s="164"/>
      <c r="M111" s="164"/>
      <c r="N111" s="164"/>
    </row>
    <row r="112" spans="1:14" ht="14.5" x14ac:dyDescent="0.35">
      <c r="A112" s="164"/>
      <c r="B112" s="164"/>
      <c r="C112" s="164"/>
      <c r="D112" s="164"/>
      <c r="E112" s="164"/>
      <c r="F112" s="164"/>
      <c r="G112" s="164"/>
      <c r="H112" s="164"/>
      <c r="I112" s="164"/>
      <c r="J112" s="164"/>
      <c r="K112" s="164"/>
      <c r="L112" s="164"/>
      <c r="M112" s="164"/>
      <c r="N112" s="164"/>
    </row>
    <row r="113" spans="1:14" ht="14.5" x14ac:dyDescent="0.35">
      <c r="A113" s="164"/>
      <c r="B113" s="164"/>
      <c r="C113" s="164"/>
      <c r="D113" s="164"/>
      <c r="E113" s="164"/>
      <c r="F113" s="164"/>
      <c r="G113" s="164"/>
      <c r="H113" s="164"/>
      <c r="I113" s="164"/>
      <c r="J113" s="164"/>
      <c r="K113" s="164"/>
      <c r="L113" s="164"/>
      <c r="M113" s="164"/>
      <c r="N113" s="164"/>
    </row>
    <row r="114" spans="1:14" ht="14.5" x14ac:dyDescent="0.35">
      <c r="A114" s="164"/>
      <c r="B114" s="164"/>
      <c r="C114" s="164"/>
      <c r="D114" s="164"/>
      <c r="E114" s="164"/>
      <c r="F114" s="164"/>
      <c r="G114" s="164"/>
      <c r="H114" s="164"/>
      <c r="I114" s="164"/>
      <c r="J114" s="164"/>
      <c r="K114" s="164"/>
      <c r="L114" s="164"/>
      <c r="M114" s="164"/>
      <c r="N114" s="164"/>
    </row>
    <row r="115" spans="1:14" ht="14.5" x14ac:dyDescent="0.35">
      <c r="A115" s="164"/>
      <c r="B115" s="164"/>
      <c r="C115" s="164"/>
      <c r="D115" s="164"/>
      <c r="E115" s="164"/>
      <c r="F115" s="164"/>
      <c r="G115" s="164"/>
      <c r="H115" s="164"/>
      <c r="I115" s="164"/>
      <c r="J115" s="164"/>
      <c r="K115" s="164"/>
      <c r="L115" s="164"/>
      <c r="M115" s="164"/>
      <c r="N115" s="164"/>
    </row>
    <row r="116" spans="1:14" ht="14.5" x14ac:dyDescent="0.35">
      <c r="A116" s="164"/>
      <c r="B116" s="164"/>
      <c r="C116" s="164"/>
      <c r="D116" s="164"/>
      <c r="E116" s="164"/>
      <c r="F116" s="164"/>
      <c r="G116" s="164"/>
      <c r="H116" s="164"/>
      <c r="I116" s="164"/>
      <c r="J116" s="164"/>
      <c r="K116" s="164"/>
      <c r="L116" s="164"/>
      <c r="M116" s="164"/>
      <c r="N116" s="164"/>
    </row>
    <row r="117" spans="1:14" ht="14.5" x14ac:dyDescent="0.35">
      <c r="A117" s="164"/>
      <c r="B117" s="164"/>
      <c r="C117" s="164"/>
      <c r="D117" s="164"/>
      <c r="E117" s="164"/>
      <c r="F117" s="164"/>
      <c r="G117" s="164"/>
      <c r="H117" s="164"/>
      <c r="I117" s="164"/>
      <c r="J117" s="164"/>
      <c r="K117" s="164"/>
      <c r="L117" s="164"/>
      <c r="M117" s="164"/>
      <c r="N117" s="164"/>
    </row>
    <row r="118" spans="1:14" ht="14.5" x14ac:dyDescent="0.35">
      <c r="A118" s="164"/>
      <c r="B118" s="164"/>
      <c r="C118" s="164"/>
      <c r="D118" s="164"/>
      <c r="E118" s="164"/>
      <c r="F118" s="164"/>
      <c r="G118" s="164"/>
      <c r="H118" s="164"/>
      <c r="I118" s="164"/>
      <c r="J118" s="164"/>
      <c r="K118" s="164"/>
      <c r="L118" s="164"/>
      <c r="M118" s="164"/>
      <c r="N118" s="164"/>
    </row>
    <row r="119" spans="1:14" ht="14.5" x14ac:dyDescent="0.35">
      <c r="A119" s="164"/>
      <c r="B119" s="164"/>
      <c r="C119" s="164"/>
      <c r="D119" s="164"/>
      <c r="E119" s="164"/>
      <c r="F119" s="164"/>
      <c r="G119" s="164"/>
      <c r="H119" s="164"/>
      <c r="I119" s="164"/>
      <c r="J119" s="164"/>
      <c r="K119" s="164"/>
      <c r="L119" s="164"/>
      <c r="M119" s="164"/>
      <c r="N119" s="164"/>
    </row>
    <row r="120" spans="1:14" ht="14.5" x14ac:dyDescent="0.35">
      <c r="A120" s="164"/>
      <c r="B120" s="164"/>
      <c r="C120" s="164"/>
      <c r="D120" s="164"/>
      <c r="E120" s="164"/>
      <c r="F120" s="164"/>
      <c r="G120" s="164"/>
      <c r="H120" s="164"/>
      <c r="I120" s="164"/>
      <c r="J120" s="164"/>
      <c r="K120" s="164"/>
      <c r="L120" s="164"/>
      <c r="M120" s="164"/>
      <c r="N120" s="164"/>
    </row>
    <row r="121" spans="1:14" ht="14.5" x14ac:dyDescent="0.35">
      <c r="A121" s="164"/>
      <c r="B121" s="164"/>
      <c r="C121" s="164"/>
      <c r="D121" s="164"/>
      <c r="E121" s="164"/>
      <c r="F121" s="164"/>
      <c r="G121" s="164"/>
      <c r="H121" s="164"/>
      <c r="I121" s="164"/>
      <c r="J121" s="164"/>
      <c r="K121" s="164"/>
      <c r="L121" s="164"/>
      <c r="M121" s="164"/>
      <c r="N121" s="164"/>
    </row>
    <row r="122" spans="1:14" ht="14.5" x14ac:dyDescent="0.35">
      <c r="A122" s="164"/>
      <c r="B122" s="164"/>
      <c r="C122" s="164"/>
      <c r="D122" s="164"/>
      <c r="E122" s="164"/>
      <c r="F122" s="164"/>
      <c r="G122" s="164"/>
      <c r="H122" s="164"/>
      <c r="I122" s="164"/>
      <c r="J122" s="164"/>
      <c r="K122" s="164"/>
      <c r="L122" s="164"/>
      <c r="M122" s="164"/>
      <c r="N122" s="164"/>
    </row>
    <row r="123" spans="1:14" ht="14.5" x14ac:dyDescent="0.35">
      <c r="A123" s="164"/>
      <c r="B123" s="164"/>
      <c r="C123" s="164"/>
      <c r="D123" s="164"/>
      <c r="E123" s="164"/>
      <c r="F123" s="164"/>
      <c r="G123" s="164"/>
      <c r="H123" s="164"/>
      <c r="I123" s="164"/>
      <c r="J123" s="164"/>
      <c r="K123" s="164"/>
      <c r="L123" s="164"/>
      <c r="M123" s="164"/>
      <c r="N123" s="164"/>
    </row>
    <row r="124" spans="1:14" ht="14.5" x14ac:dyDescent="0.35">
      <c r="A124" s="164"/>
      <c r="B124" s="164"/>
      <c r="C124" s="164"/>
      <c r="D124" s="164"/>
      <c r="E124" s="164"/>
      <c r="F124" s="164"/>
      <c r="G124" s="164"/>
      <c r="H124" s="164"/>
      <c r="I124" s="164"/>
      <c r="J124" s="164"/>
      <c r="K124" s="164"/>
      <c r="L124" s="164"/>
      <c r="M124" s="164"/>
      <c r="N124" s="164"/>
    </row>
    <row r="125" spans="1:14" ht="14.5" x14ac:dyDescent="0.35">
      <c r="A125" s="164"/>
      <c r="B125" s="164"/>
      <c r="C125" s="164"/>
      <c r="D125" s="164"/>
      <c r="E125" s="164"/>
      <c r="F125" s="164"/>
      <c r="G125" s="164"/>
      <c r="H125" s="164"/>
      <c r="I125" s="164"/>
      <c r="J125" s="164"/>
      <c r="K125" s="164"/>
      <c r="L125" s="164"/>
      <c r="M125" s="164"/>
      <c r="N125" s="164"/>
    </row>
    <row r="126" spans="1:14" ht="14.5" x14ac:dyDescent="0.35">
      <c r="A126" s="164"/>
      <c r="B126" s="164"/>
      <c r="C126" s="164"/>
      <c r="D126" s="164"/>
      <c r="E126" s="164"/>
      <c r="F126" s="164"/>
      <c r="G126" s="164"/>
      <c r="H126" s="164"/>
      <c r="I126" s="164"/>
      <c r="J126" s="164"/>
      <c r="K126" s="164"/>
      <c r="L126" s="164"/>
      <c r="M126" s="164"/>
      <c r="N126" s="164"/>
    </row>
    <row r="127" spans="1:14" ht="14.5" x14ac:dyDescent="0.35">
      <c r="A127" s="164"/>
      <c r="B127" s="164"/>
      <c r="C127" s="164"/>
      <c r="D127" s="164"/>
      <c r="E127" s="164"/>
      <c r="F127" s="164"/>
      <c r="G127" s="164"/>
      <c r="H127" s="164"/>
      <c r="I127" s="164"/>
      <c r="J127" s="164"/>
      <c r="K127" s="164"/>
      <c r="L127" s="164"/>
      <c r="M127" s="164"/>
      <c r="N127" s="164"/>
    </row>
    <row r="128" spans="1:14" ht="14.5" x14ac:dyDescent="0.35">
      <c r="A128" s="164"/>
      <c r="B128" s="164"/>
      <c r="C128" s="164"/>
      <c r="D128" s="164"/>
      <c r="E128" s="164"/>
      <c r="F128" s="164"/>
      <c r="G128" s="164"/>
      <c r="H128" s="164"/>
      <c r="I128" s="164"/>
      <c r="J128" s="164"/>
      <c r="K128" s="164"/>
      <c r="L128" s="164"/>
      <c r="M128" s="164"/>
      <c r="N128" s="164"/>
    </row>
    <row r="129" spans="1:14" ht="14.5" x14ac:dyDescent="0.35">
      <c r="A129" s="164"/>
      <c r="B129" s="164"/>
      <c r="C129" s="164"/>
      <c r="D129" s="164"/>
      <c r="E129" s="164"/>
      <c r="F129" s="164"/>
      <c r="G129" s="164"/>
      <c r="H129" s="164"/>
      <c r="I129" s="164"/>
      <c r="J129" s="164"/>
      <c r="K129" s="164"/>
      <c r="L129" s="164"/>
      <c r="M129" s="164"/>
      <c r="N129" s="164"/>
    </row>
    <row r="130" spans="1:14" ht="14.5" x14ac:dyDescent="0.35">
      <c r="A130" s="164"/>
      <c r="B130" s="164"/>
      <c r="C130" s="164"/>
      <c r="D130" s="164"/>
      <c r="E130" s="164"/>
      <c r="F130" s="164"/>
      <c r="G130" s="164"/>
      <c r="H130" s="164"/>
      <c r="I130" s="164"/>
      <c r="J130" s="164"/>
      <c r="K130" s="164"/>
      <c r="L130" s="164"/>
      <c r="M130" s="164"/>
      <c r="N130" s="164"/>
    </row>
    <row r="131" spans="1:14" ht="14.5" x14ac:dyDescent="0.35">
      <c r="A131" s="164"/>
      <c r="B131" s="164"/>
      <c r="C131" s="164"/>
      <c r="D131" s="164"/>
      <c r="E131" s="164"/>
      <c r="F131" s="164"/>
      <c r="G131" s="164"/>
      <c r="H131" s="164"/>
      <c r="I131" s="164"/>
      <c r="J131" s="164"/>
      <c r="K131" s="164"/>
      <c r="L131" s="164"/>
      <c r="M131" s="164"/>
      <c r="N131" s="164"/>
    </row>
    <row r="132" spans="1:14" ht="14.5" x14ac:dyDescent="0.35">
      <c r="A132" s="164"/>
      <c r="B132" s="164"/>
      <c r="C132" s="164"/>
      <c r="D132" s="164"/>
      <c r="E132" s="164"/>
      <c r="F132" s="164"/>
      <c r="G132" s="164"/>
      <c r="H132" s="164"/>
      <c r="I132" s="164"/>
      <c r="J132" s="164"/>
      <c r="K132" s="164"/>
      <c r="L132" s="164"/>
      <c r="M132" s="164"/>
      <c r="N132" s="164"/>
    </row>
    <row r="133" spans="1:14" ht="14.5" x14ac:dyDescent="0.35">
      <c r="A133" s="164"/>
      <c r="B133" s="164"/>
      <c r="C133" s="164"/>
      <c r="D133" s="164"/>
      <c r="E133" s="164"/>
      <c r="F133" s="164"/>
      <c r="G133" s="164"/>
      <c r="H133" s="164"/>
      <c r="I133" s="164"/>
      <c r="J133" s="164"/>
      <c r="K133" s="164"/>
      <c r="L133" s="164"/>
      <c r="M133" s="164"/>
      <c r="N133" s="164"/>
    </row>
    <row r="134" spans="1:14" ht="14.5" x14ac:dyDescent="0.35">
      <c r="A134" s="164"/>
      <c r="B134" s="164"/>
      <c r="C134" s="164"/>
      <c r="D134" s="164"/>
      <c r="E134" s="164"/>
      <c r="F134" s="164"/>
      <c r="G134" s="164"/>
      <c r="H134" s="164"/>
      <c r="I134" s="164"/>
      <c r="J134" s="164"/>
      <c r="K134" s="164"/>
      <c r="L134" s="164"/>
      <c r="M134" s="164"/>
      <c r="N134" s="164"/>
    </row>
    <row r="135" spans="1:14" ht="14.5" x14ac:dyDescent="0.35">
      <c r="A135" s="164"/>
      <c r="B135" s="164"/>
      <c r="C135" s="164"/>
      <c r="D135" s="164"/>
      <c r="E135" s="164"/>
      <c r="F135" s="164"/>
      <c r="G135" s="164"/>
      <c r="H135" s="164"/>
      <c r="I135" s="164"/>
      <c r="J135" s="164"/>
      <c r="K135" s="164"/>
      <c r="L135" s="164"/>
      <c r="M135" s="164"/>
      <c r="N135" s="164"/>
    </row>
    <row r="136" spans="1:14" ht="14.5" x14ac:dyDescent="0.35">
      <c r="A136" s="164"/>
      <c r="B136" s="164"/>
      <c r="C136" s="164"/>
      <c r="D136" s="164"/>
      <c r="E136" s="164"/>
      <c r="F136" s="164"/>
      <c r="G136" s="164"/>
      <c r="H136" s="164"/>
      <c r="I136" s="164"/>
      <c r="J136" s="164"/>
      <c r="K136" s="164"/>
      <c r="L136" s="164"/>
      <c r="M136" s="164"/>
      <c r="N136" s="164"/>
    </row>
    <row r="137" spans="1:14" ht="14.5" x14ac:dyDescent="0.35">
      <c r="A137" s="164"/>
      <c r="B137" s="164"/>
      <c r="C137" s="164"/>
      <c r="D137" s="164"/>
      <c r="E137" s="164"/>
      <c r="F137" s="164"/>
      <c r="G137" s="164"/>
      <c r="H137" s="164"/>
      <c r="I137" s="164"/>
      <c r="J137" s="164"/>
      <c r="K137" s="164"/>
      <c r="L137" s="164"/>
      <c r="M137" s="164"/>
      <c r="N137" s="164"/>
    </row>
    <row r="138" spans="1:14" ht="14.5" x14ac:dyDescent="0.35">
      <c r="A138" s="164"/>
      <c r="B138" s="164"/>
      <c r="C138" s="164"/>
      <c r="D138" s="164"/>
      <c r="E138" s="164"/>
      <c r="F138" s="164"/>
      <c r="G138" s="164"/>
      <c r="H138" s="164"/>
      <c r="I138" s="164"/>
      <c r="J138" s="164"/>
      <c r="K138" s="164"/>
      <c r="L138" s="164"/>
      <c r="M138" s="164"/>
      <c r="N138" s="164"/>
    </row>
    <row r="139" spans="1:14" ht="14.5" x14ac:dyDescent="0.35">
      <c r="A139" s="164"/>
      <c r="B139" s="164"/>
      <c r="C139" s="164"/>
      <c r="D139" s="164"/>
      <c r="E139" s="164"/>
      <c r="F139" s="164"/>
      <c r="G139" s="164"/>
      <c r="H139" s="164"/>
      <c r="I139" s="164"/>
      <c r="J139" s="164"/>
      <c r="K139" s="164"/>
      <c r="L139" s="164"/>
      <c r="M139" s="164"/>
      <c r="N139" s="164"/>
    </row>
    <row r="140" spans="1:14" ht="14.5" x14ac:dyDescent="0.35">
      <c r="A140" s="164"/>
      <c r="B140" s="164"/>
      <c r="C140" s="164"/>
      <c r="D140" s="164"/>
      <c r="E140" s="164"/>
      <c r="F140" s="164"/>
      <c r="G140" s="164"/>
      <c r="H140" s="164"/>
      <c r="I140" s="164"/>
      <c r="J140" s="164"/>
      <c r="K140" s="164"/>
      <c r="L140" s="164"/>
      <c r="M140" s="164"/>
      <c r="N140" s="164"/>
    </row>
    <row r="141" spans="1:14" ht="14.5" x14ac:dyDescent="0.35">
      <c r="A141" s="164"/>
      <c r="B141" s="164"/>
      <c r="C141" s="164"/>
      <c r="D141" s="164"/>
      <c r="E141" s="164"/>
      <c r="F141" s="164"/>
      <c r="G141" s="164"/>
      <c r="H141" s="164"/>
      <c r="I141" s="164"/>
      <c r="J141" s="164"/>
      <c r="K141" s="164"/>
      <c r="L141" s="164"/>
      <c r="M141" s="164"/>
      <c r="N141" s="164"/>
    </row>
    <row r="142" spans="1:14" ht="14.5" x14ac:dyDescent="0.35">
      <c r="A142" s="164"/>
      <c r="B142" s="164"/>
      <c r="C142" s="164"/>
      <c r="D142" s="164"/>
      <c r="E142" s="164"/>
      <c r="F142" s="164"/>
      <c r="G142" s="164"/>
      <c r="H142" s="164"/>
      <c r="I142" s="164"/>
      <c r="J142" s="164"/>
      <c r="K142" s="164"/>
      <c r="L142" s="164"/>
      <c r="M142" s="164"/>
      <c r="N142" s="164"/>
    </row>
    <row r="143" spans="1:14" ht="14.5" x14ac:dyDescent="0.35">
      <c r="A143" s="164"/>
      <c r="B143" s="164"/>
      <c r="C143" s="164"/>
      <c r="D143" s="164"/>
      <c r="E143" s="164"/>
      <c r="F143" s="164"/>
      <c r="G143" s="164"/>
      <c r="H143" s="164"/>
      <c r="I143" s="164"/>
      <c r="J143" s="164"/>
      <c r="K143" s="164"/>
      <c r="L143" s="164"/>
      <c r="M143" s="164"/>
      <c r="N143" s="164"/>
    </row>
    <row r="144" spans="1:14" ht="14.5" x14ac:dyDescent="0.35">
      <c r="A144" s="164"/>
      <c r="B144" s="164"/>
      <c r="C144" s="164"/>
      <c r="D144" s="164"/>
      <c r="E144" s="164"/>
      <c r="F144" s="164"/>
      <c r="G144" s="164"/>
      <c r="H144" s="164"/>
      <c r="I144" s="164"/>
      <c r="J144" s="164"/>
      <c r="K144" s="164"/>
      <c r="L144" s="164"/>
      <c r="M144" s="164"/>
      <c r="N144" s="164"/>
    </row>
    <row r="145" spans="1:14" ht="14.5" x14ac:dyDescent="0.35">
      <c r="A145" s="164"/>
      <c r="B145" s="164"/>
      <c r="C145" s="164"/>
      <c r="D145" s="164"/>
      <c r="E145" s="164"/>
      <c r="F145" s="164"/>
      <c r="G145" s="164"/>
      <c r="H145" s="164"/>
      <c r="I145" s="164"/>
      <c r="J145" s="164"/>
      <c r="K145" s="164"/>
      <c r="L145" s="164"/>
      <c r="M145" s="164"/>
      <c r="N145" s="164"/>
    </row>
    <row r="146" spans="1:14" ht="14.5" x14ac:dyDescent="0.35">
      <c r="A146" s="164"/>
      <c r="B146" s="164"/>
      <c r="C146" s="164"/>
      <c r="D146" s="164"/>
      <c r="E146" s="164"/>
      <c r="F146" s="164"/>
      <c r="G146" s="164"/>
      <c r="H146" s="164"/>
      <c r="I146" s="164"/>
      <c r="J146" s="164"/>
      <c r="K146" s="164"/>
      <c r="L146" s="164"/>
      <c r="M146" s="164"/>
      <c r="N146" s="164"/>
    </row>
    <row r="147" spans="1:14" ht="14.5" x14ac:dyDescent="0.35">
      <c r="A147" s="164"/>
      <c r="B147" s="164"/>
      <c r="C147" s="164"/>
      <c r="D147" s="164"/>
      <c r="E147" s="164"/>
      <c r="F147" s="164"/>
      <c r="G147" s="164"/>
      <c r="H147" s="164"/>
      <c r="I147" s="164"/>
      <c r="J147" s="164"/>
      <c r="K147" s="164"/>
      <c r="L147" s="164"/>
      <c r="M147" s="164"/>
      <c r="N147" s="164"/>
    </row>
    <row r="148" spans="1:14" ht="14.5" x14ac:dyDescent="0.35">
      <c r="A148" s="164"/>
      <c r="B148" s="164"/>
      <c r="C148" s="164"/>
      <c r="D148" s="164"/>
      <c r="E148" s="164"/>
      <c r="F148" s="164"/>
      <c r="G148" s="164"/>
      <c r="H148" s="164"/>
      <c r="I148" s="164"/>
      <c r="J148" s="164"/>
      <c r="K148" s="164"/>
      <c r="L148" s="164"/>
      <c r="M148" s="164"/>
      <c r="N148" s="164"/>
    </row>
    <row r="149" spans="1:14" ht="14.5" x14ac:dyDescent="0.35">
      <c r="A149" s="164"/>
      <c r="B149" s="164"/>
      <c r="C149" s="164"/>
      <c r="D149" s="164"/>
      <c r="E149" s="164"/>
      <c r="F149" s="164"/>
      <c r="G149" s="164"/>
      <c r="H149" s="164"/>
      <c r="I149" s="164"/>
      <c r="J149" s="164"/>
      <c r="K149" s="164"/>
      <c r="L149" s="164"/>
      <c r="M149" s="164"/>
      <c r="N149" s="164"/>
    </row>
    <row r="150" spans="1:14" ht="14.5" x14ac:dyDescent="0.35">
      <c r="A150" s="164"/>
      <c r="B150" s="164"/>
      <c r="C150" s="164"/>
      <c r="D150" s="164"/>
      <c r="E150" s="164"/>
      <c r="F150" s="164"/>
      <c r="G150" s="164"/>
      <c r="H150" s="164"/>
      <c r="I150" s="164"/>
      <c r="J150" s="164"/>
      <c r="K150" s="164"/>
      <c r="L150" s="164"/>
      <c r="M150" s="164"/>
      <c r="N150" s="164"/>
    </row>
    <row r="151" spans="1:14" ht="14.5" x14ac:dyDescent="0.35">
      <c r="A151" s="164"/>
      <c r="B151" s="164"/>
      <c r="C151" s="164"/>
      <c r="D151" s="164"/>
      <c r="E151" s="164"/>
      <c r="F151" s="164"/>
      <c r="G151" s="164"/>
      <c r="H151" s="164"/>
      <c r="I151" s="164"/>
      <c r="J151" s="164"/>
      <c r="K151" s="164"/>
      <c r="L151" s="164"/>
      <c r="M151" s="164"/>
      <c r="N151" s="164"/>
    </row>
    <row r="152" spans="1:14" ht="14.5" x14ac:dyDescent="0.35">
      <c r="A152" s="164"/>
      <c r="B152" s="164"/>
      <c r="C152" s="164"/>
      <c r="D152" s="164"/>
      <c r="E152" s="164"/>
      <c r="F152" s="164"/>
      <c r="G152" s="164"/>
      <c r="H152" s="164"/>
      <c r="I152" s="164"/>
      <c r="J152" s="164"/>
      <c r="K152" s="164"/>
      <c r="L152" s="164"/>
      <c r="M152" s="164"/>
      <c r="N152" s="164"/>
    </row>
    <row r="153" spans="1:14" ht="14.5" x14ac:dyDescent="0.35">
      <c r="A153" s="164"/>
      <c r="B153" s="164"/>
      <c r="C153" s="164"/>
      <c r="D153" s="164"/>
      <c r="E153" s="164"/>
      <c r="F153" s="164"/>
      <c r="G153" s="164"/>
      <c r="H153" s="164"/>
      <c r="I153" s="164"/>
      <c r="J153" s="164"/>
      <c r="K153" s="164"/>
      <c r="L153" s="164"/>
      <c r="M153" s="164"/>
      <c r="N153" s="164"/>
    </row>
    <row r="154" spans="1:14" ht="14.5" x14ac:dyDescent="0.35">
      <c r="A154" s="164"/>
      <c r="B154" s="164"/>
      <c r="C154" s="164"/>
      <c r="D154" s="164"/>
      <c r="E154" s="164"/>
      <c r="F154" s="164"/>
      <c r="G154" s="164"/>
      <c r="H154" s="164"/>
      <c r="I154" s="164"/>
      <c r="J154" s="164"/>
      <c r="K154" s="164"/>
      <c r="L154" s="164"/>
      <c r="M154" s="164"/>
      <c r="N154" s="164"/>
    </row>
    <row r="155" spans="1:14" ht="14.5" x14ac:dyDescent="0.35">
      <c r="A155" s="164"/>
      <c r="B155" s="164"/>
      <c r="C155" s="164"/>
      <c r="D155" s="164"/>
      <c r="E155" s="164"/>
      <c r="F155" s="164"/>
      <c r="G155" s="164"/>
      <c r="H155" s="164"/>
      <c r="I155" s="164"/>
      <c r="J155" s="164"/>
      <c r="K155" s="164"/>
      <c r="L155" s="164"/>
      <c r="M155" s="164"/>
      <c r="N155" s="164"/>
    </row>
    <row r="156" spans="1:14" ht="14.5" x14ac:dyDescent="0.35">
      <c r="A156" s="164"/>
      <c r="B156" s="164"/>
      <c r="C156" s="164"/>
      <c r="D156" s="164"/>
      <c r="E156" s="164"/>
      <c r="F156" s="164"/>
      <c r="G156" s="164"/>
      <c r="H156" s="164"/>
      <c r="I156" s="164"/>
      <c r="J156" s="164"/>
      <c r="K156" s="164"/>
      <c r="L156" s="164"/>
      <c r="M156" s="164"/>
      <c r="N156" s="164"/>
    </row>
    <row r="157" spans="1:14" ht="14.5" x14ac:dyDescent="0.35">
      <c r="A157" s="164"/>
      <c r="B157" s="164"/>
      <c r="C157" s="164"/>
      <c r="D157" s="164"/>
      <c r="E157" s="164"/>
      <c r="F157" s="164"/>
      <c r="G157" s="164"/>
      <c r="H157" s="164"/>
      <c r="I157" s="164"/>
      <c r="J157" s="164"/>
      <c r="K157" s="164"/>
      <c r="L157" s="164"/>
      <c r="M157" s="164"/>
      <c r="N157" s="164"/>
    </row>
    <row r="158" spans="1:14" ht="14.5" x14ac:dyDescent="0.35">
      <c r="A158" s="164"/>
      <c r="B158" s="164"/>
      <c r="C158" s="164"/>
      <c r="D158" s="164"/>
      <c r="E158" s="164"/>
      <c r="F158" s="164"/>
      <c r="G158" s="164"/>
      <c r="H158" s="164"/>
      <c r="I158" s="164"/>
      <c r="J158" s="164"/>
      <c r="K158" s="164"/>
      <c r="L158" s="164"/>
      <c r="M158" s="164"/>
      <c r="N158" s="164"/>
    </row>
    <row r="159" spans="1:14" ht="14.5" x14ac:dyDescent="0.35">
      <c r="A159" s="164"/>
      <c r="B159" s="164"/>
      <c r="C159" s="164"/>
      <c r="D159" s="164"/>
      <c r="E159" s="164"/>
      <c r="F159" s="164"/>
      <c r="G159" s="164"/>
      <c r="H159" s="164"/>
      <c r="I159" s="164"/>
      <c r="J159" s="164"/>
      <c r="K159" s="164"/>
      <c r="L159" s="164"/>
      <c r="M159" s="164"/>
      <c r="N159" s="164"/>
    </row>
    <row r="160" spans="1:14" ht="14.5" x14ac:dyDescent="0.35">
      <c r="A160" s="164"/>
      <c r="B160" s="164"/>
      <c r="C160" s="164"/>
      <c r="D160" s="164"/>
      <c r="E160" s="164"/>
      <c r="F160" s="164"/>
      <c r="G160" s="164"/>
      <c r="H160" s="164"/>
      <c r="I160" s="164"/>
      <c r="J160" s="164"/>
      <c r="K160" s="164"/>
      <c r="L160" s="164"/>
      <c r="M160" s="164"/>
      <c r="N160" s="164"/>
    </row>
    <row r="161" spans="1:14" ht="14.5" x14ac:dyDescent="0.35">
      <c r="A161" s="164"/>
      <c r="B161" s="164"/>
      <c r="C161" s="164"/>
      <c r="D161" s="164"/>
      <c r="E161" s="164"/>
      <c r="F161" s="164"/>
      <c r="G161" s="164"/>
      <c r="H161" s="164"/>
      <c r="I161" s="164"/>
      <c r="J161" s="164"/>
      <c r="K161" s="164"/>
      <c r="L161" s="164"/>
      <c r="M161" s="164"/>
      <c r="N161" s="164"/>
    </row>
    <row r="162" spans="1:14" ht="14.5" x14ac:dyDescent="0.35">
      <c r="A162" s="164"/>
      <c r="B162" s="164"/>
      <c r="C162" s="164"/>
      <c r="D162" s="164"/>
      <c r="E162" s="164"/>
      <c r="F162" s="164"/>
      <c r="G162" s="164"/>
      <c r="H162" s="164"/>
      <c r="I162" s="164"/>
      <c r="J162" s="164"/>
      <c r="K162" s="164"/>
      <c r="L162" s="164"/>
      <c r="M162" s="164"/>
      <c r="N162" s="164"/>
    </row>
    <row r="163" spans="1:14" ht="14.5" x14ac:dyDescent="0.35">
      <c r="A163" s="164"/>
      <c r="B163" s="164"/>
      <c r="C163" s="164"/>
      <c r="D163" s="164"/>
      <c r="E163" s="164"/>
      <c r="F163" s="164"/>
      <c r="G163" s="164"/>
      <c r="H163" s="164"/>
      <c r="I163" s="164"/>
      <c r="J163" s="164"/>
      <c r="K163" s="164"/>
      <c r="L163" s="164"/>
      <c r="M163" s="164"/>
      <c r="N163" s="164"/>
    </row>
    <row r="164" spans="1:14" ht="14.5" x14ac:dyDescent="0.35">
      <c r="A164" s="164"/>
      <c r="B164" s="164"/>
      <c r="C164" s="164"/>
      <c r="D164" s="164"/>
      <c r="E164" s="164"/>
      <c r="F164" s="164"/>
      <c r="G164" s="164"/>
      <c r="H164" s="164"/>
      <c r="I164" s="164"/>
      <c r="J164" s="164"/>
      <c r="K164" s="164"/>
      <c r="L164" s="164"/>
      <c r="M164" s="164"/>
      <c r="N164" s="164"/>
    </row>
    <row r="165" spans="1:14" ht="14.5" x14ac:dyDescent="0.35">
      <c r="A165" s="164"/>
      <c r="B165" s="164"/>
      <c r="C165" s="164"/>
      <c r="D165" s="164"/>
      <c r="E165" s="164"/>
      <c r="F165" s="164"/>
      <c r="G165" s="164"/>
      <c r="H165" s="164"/>
      <c r="I165" s="164"/>
      <c r="J165" s="164"/>
      <c r="K165" s="164"/>
      <c r="L165" s="164"/>
      <c r="M165" s="164"/>
      <c r="N165" s="164"/>
    </row>
    <row r="166" spans="1:14" ht="14.5" x14ac:dyDescent="0.35">
      <c r="A166" s="164"/>
      <c r="B166" s="164"/>
      <c r="C166" s="164"/>
      <c r="D166" s="164"/>
      <c r="E166" s="164"/>
      <c r="F166" s="164"/>
      <c r="G166" s="164"/>
      <c r="H166" s="164"/>
      <c r="I166" s="164"/>
      <c r="J166" s="164"/>
      <c r="K166" s="164"/>
      <c r="L166" s="164"/>
      <c r="M166" s="164"/>
      <c r="N166" s="164"/>
    </row>
    <row r="167" spans="1:14" ht="14.5" x14ac:dyDescent="0.35">
      <c r="A167" s="164"/>
      <c r="B167" s="164"/>
      <c r="C167" s="164"/>
      <c r="D167" s="164"/>
      <c r="E167" s="164"/>
      <c r="F167" s="164"/>
      <c r="G167" s="164"/>
      <c r="H167" s="164"/>
      <c r="I167" s="164"/>
      <c r="J167" s="164"/>
      <c r="K167" s="164"/>
      <c r="L167" s="164"/>
      <c r="M167" s="164"/>
      <c r="N167" s="164"/>
    </row>
    <row r="168" spans="1:14" ht="14.5" x14ac:dyDescent="0.35">
      <c r="A168" s="164"/>
      <c r="B168" s="164"/>
      <c r="C168" s="164"/>
      <c r="D168" s="164"/>
      <c r="E168" s="164"/>
      <c r="F168" s="164"/>
      <c r="G168" s="164"/>
      <c r="H168" s="164"/>
      <c r="I168" s="164"/>
      <c r="J168" s="164"/>
      <c r="K168" s="164"/>
      <c r="L168" s="164"/>
      <c r="M168" s="164"/>
      <c r="N168" s="164"/>
    </row>
    <row r="169" spans="1:14" ht="14.5" x14ac:dyDescent="0.35">
      <c r="A169" s="164"/>
      <c r="B169" s="164"/>
      <c r="C169" s="164"/>
      <c r="D169" s="164"/>
      <c r="E169" s="164"/>
      <c r="F169" s="164"/>
      <c r="G169" s="164"/>
      <c r="H169" s="164"/>
      <c r="I169" s="164"/>
      <c r="J169" s="164"/>
      <c r="K169" s="164"/>
      <c r="L169" s="164"/>
      <c r="M169" s="164"/>
      <c r="N169" s="164"/>
    </row>
    <row r="170" spans="1:14" ht="14.5" x14ac:dyDescent="0.35">
      <c r="A170" s="164"/>
      <c r="B170" s="164"/>
      <c r="C170" s="164"/>
      <c r="D170" s="164"/>
      <c r="E170" s="164"/>
      <c r="F170" s="164"/>
      <c r="G170" s="164"/>
      <c r="H170" s="164"/>
      <c r="I170" s="164"/>
      <c r="J170" s="164"/>
      <c r="K170" s="164"/>
      <c r="L170" s="164"/>
      <c r="M170" s="164"/>
      <c r="N170" s="164"/>
    </row>
    <row r="171" spans="1:14" ht="14.5" x14ac:dyDescent="0.35">
      <c r="A171" s="164"/>
      <c r="B171" s="164"/>
      <c r="C171" s="164"/>
      <c r="D171" s="164"/>
      <c r="E171" s="164"/>
      <c r="F171" s="164"/>
      <c r="G171" s="164"/>
      <c r="H171" s="164"/>
      <c r="I171" s="164"/>
      <c r="J171" s="164"/>
      <c r="K171" s="164"/>
      <c r="L171" s="164"/>
      <c r="M171" s="164"/>
      <c r="N171" s="164"/>
    </row>
    <row r="172" spans="1:14" ht="14.5" x14ac:dyDescent="0.35">
      <c r="A172" s="164"/>
      <c r="B172" s="164"/>
      <c r="C172" s="164"/>
      <c r="D172" s="164"/>
      <c r="E172" s="164"/>
      <c r="F172" s="164"/>
      <c r="G172" s="164"/>
      <c r="H172" s="164"/>
      <c r="I172" s="164"/>
      <c r="J172" s="164"/>
      <c r="K172" s="164"/>
      <c r="L172" s="164"/>
      <c r="M172" s="164"/>
      <c r="N172" s="164"/>
    </row>
    <row r="173" spans="1:14" ht="14.5" x14ac:dyDescent="0.35">
      <c r="A173" s="164"/>
      <c r="B173" s="164"/>
      <c r="C173" s="164"/>
      <c r="D173" s="164"/>
      <c r="E173" s="164"/>
      <c r="F173" s="164"/>
      <c r="G173" s="164"/>
      <c r="H173" s="164"/>
      <c r="I173" s="164"/>
      <c r="J173" s="164"/>
      <c r="K173" s="164"/>
      <c r="L173" s="164"/>
      <c r="M173" s="164"/>
      <c r="N173" s="164"/>
    </row>
    <row r="174" spans="1:14" ht="14.5" x14ac:dyDescent="0.35">
      <c r="A174" s="164"/>
      <c r="B174" s="164"/>
      <c r="C174" s="164"/>
      <c r="D174" s="164"/>
      <c r="E174" s="164"/>
      <c r="F174" s="164"/>
      <c r="G174" s="164"/>
      <c r="H174" s="164"/>
      <c r="I174" s="164"/>
      <c r="J174" s="164"/>
      <c r="K174" s="164"/>
      <c r="L174" s="164"/>
      <c r="M174" s="164"/>
      <c r="N174" s="164"/>
    </row>
    <row r="175" spans="1:14" ht="14.5" x14ac:dyDescent="0.35">
      <c r="A175" s="164"/>
      <c r="B175" s="164"/>
      <c r="C175" s="164"/>
      <c r="D175" s="164"/>
      <c r="E175" s="164"/>
      <c r="F175" s="164"/>
      <c r="G175" s="164"/>
      <c r="H175" s="164"/>
      <c r="I175" s="164"/>
      <c r="J175" s="164"/>
      <c r="K175" s="164"/>
      <c r="L175" s="164"/>
      <c r="M175" s="164"/>
      <c r="N175" s="164"/>
    </row>
    <row r="176" spans="1:14" ht="14.5" x14ac:dyDescent="0.35">
      <c r="A176" s="164"/>
      <c r="B176" s="164"/>
      <c r="C176" s="164"/>
      <c r="D176" s="164"/>
      <c r="E176" s="164"/>
      <c r="F176" s="164"/>
      <c r="G176" s="164"/>
      <c r="H176" s="164"/>
      <c r="I176" s="164"/>
      <c r="J176" s="164"/>
      <c r="K176" s="164"/>
      <c r="L176" s="164"/>
      <c r="M176" s="164"/>
      <c r="N176" s="164"/>
    </row>
    <row r="177" spans="1:14" ht="14.5" x14ac:dyDescent="0.35">
      <c r="A177" s="164"/>
      <c r="B177" s="164"/>
      <c r="C177" s="164"/>
      <c r="D177" s="164"/>
      <c r="E177" s="164"/>
      <c r="F177" s="164"/>
      <c r="G177" s="164"/>
      <c r="H177" s="164"/>
      <c r="I177" s="164"/>
      <c r="J177" s="164"/>
      <c r="K177" s="164"/>
      <c r="L177" s="164"/>
      <c r="M177" s="164"/>
      <c r="N177" s="164"/>
    </row>
    <row r="178" spans="1:14" ht="14.5" x14ac:dyDescent="0.35">
      <c r="A178" s="164"/>
      <c r="B178" s="164"/>
      <c r="C178" s="164"/>
      <c r="D178" s="164"/>
      <c r="E178" s="164"/>
      <c r="F178" s="164"/>
      <c r="G178" s="164"/>
      <c r="H178" s="164"/>
      <c r="I178" s="164"/>
      <c r="J178" s="164"/>
      <c r="K178" s="164"/>
      <c r="L178" s="164"/>
      <c r="M178" s="164"/>
      <c r="N178" s="164"/>
    </row>
    <row r="179" spans="1:14" ht="14.5" x14ac:dyDescent="0.35">
      <c r="A179" s="164"/>
      <c r="B179" s="164"/>
      <c r="C179" s="164"/>
      <c r="D179" s="164"/>
      <c r="E179" s="164"/>
      <c r="F179" s="164"/>
      <c r="G179" s="164"/>
      <c r="H179" s="164"/>
      <c r="I179" s="164"/>
      <c r="J179" s="164"/>
      <c r="K179" s="164"/>
      <c r="L179" s="164"/>
      <c r="M179" s="164"/>
      <c r="N179" s="164"/>
    </row>
    <row r="180" spans="1:14" ht="14.5" x14ac:dyDescent="0.35">
      <c r="A180" s="164"/>
      <c r="B180" s="164"/>
      <c r="C180" s="164"/>
      <c r="D180" s="164"/>
      <c r="E180" s="164"/>
      <c r="F180" s="164"/>
      <c r="G180" s="164"/>
      <c r="H180" s="164"/>
      <c r="I180" s="164"/>
      <c r="J180" s="164"/>
      <c r="K180" s="164"/>
      <c r="L180" s="164"/>
      <c r="M180" s="164"/>
      <c r="N180" s="164"/>
    </row>
    <row r="181" spans="1:14" ht="14.5" x14ac:dyDescent="0.35">
      <c r="A181" s="164"/>
      <c r="B181" s="164"/>
      <c r="C181" s="164"/>
      <c r="D181" s="164"/>
      <c r="E181" s="164"/>
      <c r="F181" s="164"/>
      <c r="G181" s="164"/>
      <c r="H181" s="164"/>
      <c r="I181" s="164"/>
      <c r="J181" s="164"/>
      <c r="K181" s="164"/>
      <c r="L181" s="164"/>
      <c r="M181" s="164"/>
      <c r="N181" s="164"/>
    </row>
    <row r="182" spans="1:14" ht="14.5" x14ac:dyDescent="0.35">
      <c r="A182" s="164"/>
      <c r="B182" s="164"/>
      <c r="C182" s="164"/>
      <c r="D182" s="164"/>
      <c r="E182" s="164"/>
      <c r="F182" s="164"/>
      <c r="G182" s="164"/>
      <c r="H182" s="164"/>
      <c r="I182" s="164"/>
      <c r="J182" s="164"/>
      <c r="K182" s="164"/>
      <c r="L182" s="164"/>
      <c r="M182" s="164"/>
      <c r="N182" s="164"/>
    </row>
    <row r="183" spans="1:14" ht="14.5" x14ac:dyDescent="0.35">
      <c r="A183" s="164"/>
      <c r="B183" s="164"/>
      <c r="C183" s="164"/>
      <c r="D183" s="164"/>
      <c r="E183" s="164"/>
      <c r="F183" s="164"/>
      <c r="G183" s="164"/>
      <c r="H183" s="164"/>
      <c r="I183" s="164"/>
      <c r="J183" s="164"/>
      <c r="K183" s="164"/>
      <c r="L183" s="164"/>
      <c r="M183" s="164"/>
      <c r="N183" s="164"/>
    </row>
    <row r="184" spans="1:14" ht="14.5" x14ac:dyDescent="0.35">
      <c r="A184" s="164"/>
      <c r="B184" s="164"/>
      <c r="C184" s="164"/>
      <c r="D184" s="164"/>
      <c r="E184" s="164"/>
      <c r="F184" s="164"/>
      <c r="G184" s="164"/>
      <c r="H184" s="164"/>
      <c r="I184" s="164"/>
      <c r="J184" s="164"/>
      <c r="K184" s="164"/>
      <c r="L184" s="164"/>
      <c r="M184" s="164"/>
      <c r="N184" s="164"/>
    </row>
    <row r="185" spans="1:14" ht="14.5" x14ac:dyDescent="0.35">
      <c r="A185" s="164"/>
      <c r="B185" s="164"/>
      <c r="C185" s="164"/>
      <c r="D185" s="164"/>
      <c r="E185" s="164"/>
      <c r="F185" s="164"/>
      <c r="G185" s="164"/>
      <c r="H185" s="164"/>
      <c r="I185" s="164"/>
      <c r="J185" s="164"/>
      <c r="K185" s="164"/>
      <c r="L185" s="164"/>
      <c r="M185" s="164"/>
      <c r="N185" s="164"/>
    </row>
    <row r="186" spans="1:14" ht="14.5" x14ac:dyDescent="0.35">
      <c r="A186" s="164"/>
      <c r="B186" s="164"/>
      <c r="C186" s="164"/>
      <c r="D186" s="164"/>
      <c r="E186" s="164"/>
      <c r="F186" s="164"/>
      <c r="G186" s="164"/>
      <c r="H186" s="164"/>
      <c r="I186" s="164"/>
      <c r="J186" s="164"/>
      <c r="K186" s="164"/>
      <c r="L186" s="164"/>
      <c r="M186" s="164"/>
      <c r="N186" s="164"/>
    </row>
    <row r="187" spans="1:14" ht="14.5" x14ac:dyDescent="0.35">
      <c r="A187" s="164"/>
      <c r="B187" s="164"/>
      <c r="C187" s="164"/>
      <c r="D187" s="164"/>
      <c r="E187" s="164"/>
      <c r="F187" s="164"/>
      <c r="G187" s="164"/>
      <c r="H187" s="164"/>
      <c r="I187" s="164"/>
      <c r="J187" s="164"/>
      <c r="K187" s="164"/>
      <c r="L187" s="164"/>
      <c r="M187" s="164"/>
      <c r="N187" s="164"/>
    </row>
    <row r="188" spans="1:14" ht="14.5" x14ac:dyDescent="0.35">
      <c r="A188" s="164"/>
      <c r="B188" s="164"/>
      <c r="C188" s="164"/>
      <c r="D188" s="164"/>
      <c r="E188" s="164"/>
      <c r="F188" s="164"/>
      <c r="G188" s="164"/>
      <c r="H188" s="164"/>
      <c r="I188" s="164"/>
      <c r="J188" s="164"/>
      <c r="K188" s="164"/>
      <c r="L188" s="164"/>
      <c r="M188" s="164"/>
      <c r="N188" s="164"/>
    </row>
    <row r="189" spans="1:14" ht="14.5" x14ac:dyDescent="0.35">
      <c r="A189" s="164"/>
      <c r="B189" s="164"/>
      <c r="C189" s="164"/>
      <c r="D189" s="164"/>
      <c r="E189" s="164"/>
      <c r="F189" s="164"/>
      <c r="G189" s="164"/>
      <c r="H189" s="164"/>
      <c r="I189" s="164"/>
      <c r="J189" s="164"/>
      <c r="K189" s="164"/>
      <c r="L189" s="164"/>
      <c r="M189" s="164"/>
      <c r="N189" s="164"/>
    </row>
    <row r="190" spans="1:14" ht="14.5" x14ac:dyDescent="0.35">
      <c r="A190" s="164"/>
      <c r="B190" s="164"/>
      <c r="C190" s="164"/>
      <c r="D190" s="164"/>
      <c r="E190" s="164"/>
      <c r="F190" s="164"/>
      <c r="G190" s="164"/>
      <c r="H190" s="164"/>
      <c r="I190" s="164"/>
      <c r="J190" s="164"/>
      <c r="K190" s="164"/>
      <c r="L190" s="164"/>
      <c r="M190" s="164"/>
      <c r="N190" s="164"/>
    </row>
    <row r="191" spans="1:14" ht="14.5" x14ac:dyDescent="0.35">
      <c r="A191" s="164"/>
      <c r="B191" s="164"/>
      <c r="C191" s="164"/>
      <c r="D191" s="164"/>
      <c r="E191" s="164"/>
      <c r="F191" s="164"/>
      <c r="G191" s="164"/>
      <c r="H191" s="164"/>
      <c r="I191" s="164"/>
      <c r="J191" s="164"/>
      <c r="K191" s="164"/>
      <c r="L191" s="164"/>
      <c r="M191" s="164"/>
      <c r="N191" s="164"/>
    </row>
    <row r="192" spans="1:14" ht="14.5" x14ac:dyDescent="0.35">
      <c r="A192" s="164"/>
      <c r="B192" s="164"/>
      <c r="C192" s="164"/>
      <c r="D192" s="164"/>
      <c r="E192" s="164"/>
      <c r="F192" s="164"/>
      <c r="G192" s="164"/>
      <c r="H192" s="164"/>
      <c r="I192" s="164"/>
      <c r="J192" s="164"/>
      <c r="K192" s="164"/>
      <c r="L192" s="164"/>
      <c r="M192" s="164"/>
      <c r="N192" s="164"/>
    </row>
    <row r="193" spans="1:14" ht="14.5" x14ac:dyDescent="0.35">
      <c r="A193" s="164"/>
      <c r="B193" s="164"/>
      <c r="C193" s="164"/>
      <c r="D193" s="164"/>
      <c r="E193" s="164"/>
      <c r="F193" s="164"/>
      <c r="G193" s="164"/>
      <c r="H193" s="164"/>
      <c r="I193" s="164"/>
      <c r="J193" s="164"/>
      <c r="K193" s="164"/>
      <c r="L193" s="164"/>
      <c r="M193" s="164"/>
      <c r="N193" s="164"/>
    </row>
    <row r="194" spans="1:14" ht="14.5" x14ac:dyDescent="0.35">
      <c r="A194" s="164"/>
      <c r="B194" s="164"/>
      <c r="C194" s="164"/>
      <c r="D194" s="164"/>
      <c r="E194" s="164"/>
      <c r="F194" s="164"/>
      <c r="G194" s="164"/>
      <c r="H194" s="164"/>
      <c r="I194" s="164"/>
      <c r="J194" s="164"/>
      <c r="K194" s="164"/>
      <c r="L194" s="164"/>
      <c r="M194" s="164"/>
      <c r="N194" s="164"/>
    </row>
    <row r="195" spans="1:14" ht="14.5" x14ac:dyDescent="0.35">
      <c r="A195" s="164"/>
      <c r="B195" s="164"/>
      <c r="C195" s="164"/>
      <c r="D195" s="164"/>
      <c r="E195" s="164"/>
      <c r="F195" s="164"/>
      <c r="G195" s="164"/>
      <c r="H195" s="164"/>
      <c r="I195" s="164"/>
      <c r="J195" s="164"/>
      <c r="K195" s="164"/>
      <c r="L195" s="164"/>
      <c r="M195" s="164"/>
      <c r="N195" s="164"/>
    </row>
    <row r="196" spans="1:14" ht="14.5" x14ac:dyDescent="0.35">
      <c r="A196" s="164"/>
      <c r="B196" s="164"/>
      <c r="C196" s="164"/>
      <c r="D196" s="164"/>
      <c r="E196" s="164"/>
      <c r="F196" s="164"/>
      <c r="G196" s="164"/>
      <c r="H196" s="164"/>
      <c r="I196" s="164"/>
      <c r="J196" s="164"/>
      <c r="K196" s="164"/>
      <c r="L196" s="164"/>
      <c r="M196" s="164"/>
      <c r="N196" s="164"/>
    </row>
    <row r="197" spans="1:14" ht="14.5" x14ac:dyDescent="0.35">
      <c r="A197" s="164"/>
      <c r="B197" s="164"/>
      <c r="C197" s="164"/>
      <c r="D197" s="164"/>
      <c r="E197" s="164"/>
      <c r="F197" s="164"/>
      <c r="G197" s="164"/>
      <c r="H197" s="164"/>
      <c r="I197" s="164"/>
      <c r="J197" s="164"/>
      <c r="K197" s="164"/>
      <c r="L197" s="164"/>
      <c r="M197" s="164"/>
      <c r="N197" s="164"/>
    </row>
    <row r="198" spans="1:14" ht="14.5" x14ac:dyDescent="0.35">
      <c r="A198" s="164"/>
      <c r="B198" s="164"/>
      <c r="C198" s="164"/>
      <c r="D198" s="164"/>
      <c r="E198" s="164"/>
      <c r="F198" s="164"/>
      <c r="G198" s="164"/>
      <c r="H198" s="164"/>
      <c r="I198" s="164"/>
      <c r="J198" s="164"/>
      <c r="K198" s="164"/>
      <c r="L198" s="164"/>
      <c r="M198" s="164"/>
      <c r="N198" s="164"/>
    </row>
    <row r="199" spans="1:14" ht="14.5" x14ac:dyDescent="0.35">
      <c r="A199" s="164"/>
      <c r="B199" s="164"/>
      <c r="C199" s="164"/>
      <c r="D199" s="164"/>
      <c r="E199" s="164"/>
      <c r="F199" s="164"/>
      <c r="G199" s="164"/>
      <c r="H199" s="164"/>
      <c r="I199" s="164"/>
      <c r="J199" s="164"/>
      <c r="K199" s="164"/>
      <c r="L199" s="164"/>
      <c r="M199" s="164"/>
      <c r="N199" s="164"/>
    </row>
    <row r="200" spans="1:14" ht="14.5" x14ac:dyDescent="0.35">
      <c r="A200" s="164"/>
      <c r="B200" s="164"/>
      <c r="C200" s="164"/>
      <c r="D200" s="164"/>
      <c r="E200" s="164"/>
      <c r="F200" s="164"/>
      <c r="G200" s="164"/>
      <c r="H200" s="164"/>
      <c r="I200" s="164"/>
      <c r="J200" s="164"/>
      <c r="K200" s="164"/>
      <c r="L200" s="164"/>
      <c r="M200" s="164"/>
      <c r="N200" s="164"/>
    </row>
    <row r="201" spans="1:14" ht="14.5" x14ac:dyDescent="0.35">
      <c r="A201" s="164"/>
      <c r="B201" s="164"/>
      <c r="C201" s="164"/>
      <c r="D201" s="164"/>
      <c r="E201" s="164"/>
      <c r="F201" s="164"/>
      <c r="G201" s="164"/>
      <c r="H201" s="164"/>
      <c r="I201" s="164"/>
      <c r="J201" s="164"/>
      <c r="K201" s="164"/>
      <c r="L201" s="164"/>
      <c r="M201" s="164"/>
      <c r="N201" s="164"/>
    </row>
    <row r="202" spans="1:14" ht="14.5" x14ac:dyDescent="0.35">
      <c r="A202" s="164"/>
      <c r="B202" s="164"/>
      <c r="C202" s="164"/>
      <c r="D202" s="164"/>
      <c r="E202" s="164"/>
      <c r="F202" s="164"/>
      <c r="G202" s="164"/>
      <c r="H202" s="164"/>
      <c r="I202" s="164"/>
      <c r="J202" s="164"/>
      <c r="K202" s="164"/>
      <c r="L202" s="164"/>
      <c r="M202" s="164"/>
      <c r="N202" s="164"/>
    </row>
    <row r="203" spans="1:14" ht="14.5" x14ac:dyDescent="0.35">
      <c r="A203" s="164"/>
      <c r="B203" s="164"/>
      <c r="C203" s="164"/>
      <c r="D203" s="164"/>
      <c r="E203" s="164"/>
      <c r="F203" s="164"/>
      <c r="G203" s="164"/>
      <c r="H203" s="164"/>
      <c r="I203" s="164"/>
      <c r="J203" s="164"/>
      <c r="K203" s="164"/>
      <c r="L203" s="164"/>
      <c r="M203" s="164"/>
      <c r="N203" s="164"/>
    </row>
    <row r="204" spans="1:14" ht="14.5" x14ac:dyDescent="0.35">
      <c r="A204" s="164"/>
      <c r="B204" s="164"/>
      <c r="C204" s="164"/>
      <c r="D204" s="164"/>
      <c r="E204" s="164"/>
      <c r="F204" s="164"/>
      <c r="G204" s="164"/>
      <c r="H204" s="164"/>
      <c r="I204" s="164"/>
      <c r="J204" s="164"/>
      <c r="K204" s="164"/>
      <c r="L204" s="164"/>
      <c r="M204" s="164"/>
      <c r="N204" s="164"/>
    </row>
    <row r="205" spans="1:14" ht="14.5" x14ac:dyDescent="0.35">
      <c r="A205" s="164"/>
      <c r="B205" s="164"/>
      <c r="C205" s="164"/>
      <c r="D205" s="164"/>
      <c r="E205" s="164"/>
      <c r="F205" s="164"/>
      <c r="G205" s="164"/>
      <c r="H205" s="164"/>
      <c r="I205" s="164"/>
      <c r="J205" s="164"/>
      <c r="K205" s="164"/>
      <c r="L205" s="164"/>
      <c r="M205" s="164"/>
      <c r="N205" s="164"/>
    </row>
    <row r="206" spans="1:14" ht="14.5" x14ac:dyDescent="0.35">
      <c r="A206" s="164"/>
      <c r="B206" s="164"/>
      <c r="C206" s="164"/>
      <c r="D206" s="164"/>
      <c r="E206" s="164"/>
      <c r="F206" s="164"/>
      <c r="G206" s="164"/>
      <c r="H206" s="164"/>
      <c r="I206" s="164"/>
      <c r="J206" s="164"/>
      <c r="K206" s="164"/>
      <c r="L206" s="164"/>
      <c r="M206" s="164"/>
      <c r="N206" s="164"/>
    </row>
    <row r="207" spans="1:14" ht="14.5" x14ac:dyDescent="0.35">
      <c r="A207" s="164"/>
      <c r="B207" s="164"/>
      <c r="C207" s="164"/>
      <c r="D207" s="164"/>
      <c r="E207" s="164"/>
      <c r="F207" s="164"/>
      <c r="G207" s="164"/>
      <c r="H207" s="164"/>
      <c r="I207" s="164"/>
      <c r="J207" s="164"/>
      <c r="K207" s="164"/>
      <c r="L207" s="164"/>
      <c r="M207" s="164"/>
      <c r="N207" s="164"/>
    </row>
    <row r="208" spans="1:14" ht="14.5" x14ac:dyDescent="0.35">
      <c r="A208" s="164"/>
      <c r="B208" s="164"/>
      <c r="C208" s="164"/>
      <c r="D208" s="164"/>
      <c r="E208" s="164"/>
      <c r="F208" s="164"/>
      <c r="G208" s="164"/>
      <c r="H208" s="164"/>
      <c r="I208" s="164"/>
      <c r="J208" s="164"/>
      <c r="K208" s="164"/>
      <c r="L208" s="164"/>
      <c r="M208" s="164"/>
      <c r="N208" s="164"/>
    </row>
    <row r="209" spans="1:14" ht="14.5" x14ac:dyDescent="0.35">
      <c r="A209" s="164"/>
      <c r="B209" s="164"/>
      <c r="C209" s="164"/>
      <c r="D209" s="164"/>
      <c r="E209" s="164"/>
      <c r="F209" s="164"/>
      <c r="G209" s="164"/>
      <c r="H209" s="164"/>
      <c r="I209" s="164"/>
      <c r="J209" s="164"/>
      <c r="K209" s="164"/>
      <c r="L209" s="164"/>
      <c r="M209" s="164"/>
      <c r="N209" s="164"/>
    </row>
    <row r="210" spans="1:14" ht="14.5" x14ac:dyDescent="0.35">
      <c r="A210" s="164"/>
      <c r="B210" s="164"/>
      <c r="C210" s="164"/>
      <c r="D210" s="164"/>
      <c r="E210" s="164"/>
      <c r="F210" s="164"/>
      <c r="G210" s="164"/>
      <c r="H210" s="164"/>
      <c r="I210" s="164"/>
      <c r="J210" s="164"/>
      <c r="K210" s="164"/>
      <c r="L210" s="164"/>
      <c r="M210" s="164"/>
      <c r="N210" s="164"/>
    </row>
    <row r="211" spans="1:14" ht="14.5" x14ac:dyDescent="0.35">
      <c r="A211" s="164"/>
      <c r="B211" s="164"/>
      <c r="C211" s="164"/>
      <c r="D211" s="164"/>
      <c r="E211" s="164"/>
      <c r="F211" s="164"/>
      <c r="G211" s="164"/>
      <c r="H211" s="164"/>
      <c r="I211" s="164"/>
      <c r="J211" s="164"/>
      <c r="K211" s="164"/>
      <c r="L211" s="164"/>
      <c r="M211" s="164"/>
      <c r="N211" s="164"/>
    </row>
    <row r="212" spans="1:14" ht="14.5" x14ac:dyDescent="0.35">
      <c r="A212" s="164"/>
      <c r="B212" s="164"/>
      <c r="C212" s="164"/>
      <c r="D212" s="164"/>
      <c r="E212" s="164"/>
      <c r="F212" s="164"/>
      <c r="G212" s="164"/>
      <c r="H212" s="164"/>
      <c r="I212" s="164"/>
      <c r="J212" s="164"/>
      <c r="K212" s="164"/>
      <c r="L212" s="164"/>
      <c r="M212" s="164"/>
      <c r="N212" s="164"/>
    </row>
    <row r="213" spans="1:14" ht="14.5" x14ac:dyDescent="0.35">
      <c r="A213" s="164"/>
      <c r="B213" s="164"/>
      <c r="C213" s="164"/>
      <c r="D213" s="164"/>
      <c r="E213" s="164"/>
      <c r="F213" s="164"/>
      <c r="G213" s="164"/>
      <c r="H213" s="164"/>
      <c r="I213" s="164"/>
      <c r="J213" s="164"/>
      <c r="K213" s="164"/>
      <c r="L213" s="164"/>
      <c r="M213" s="164"/>
      <c r="N213" s="164"/>
    </row>
    <row r="214" spans="1:14" ht="14.5" x14ac:dyDescent="0.35">
      <c r="A214" s="164"/>
      <c r="B214" s="164"/>
      <c r="C214" s="164"/>
      <c r="D214" s="164"/>
      <c r="E214" s="164"/>
      <c r="F214" s="164"/>
      <c r="G214" s="164"/>
      <c r="H214" s="164"/>
      <c r="I214" s="164"/>
      <c r="J214" s="164"/>
      <c r="K214" s="164"/>
      <c r="L214" s="164"/>
      <c r="M214" s="164"/>
      <c r="N214" s="164"/>
    </row>
    <row r="215" spans="1:14" ht="14.5" x14ac:dyDescent="0.35">
      <c r="A215" s="164"/>
      <c r="B215" s="164"/>
      <c r="C215" s="164"/>
      <c r="D215" s="164"/>
      <c r="E215" s="164"/>
      <c r="F215" s="164"/>
      <c r="G215" s="164"/>
      <c r="H215" s="164"/>
      <c r="I215" s="164"/>
      <c r="J215" s="164"/>
      <c r="K215" s="164"/>
      <c r="L215" s="164"/>
      <c r="M215" s="164"/>
      <c r="N215" s="164"/>
    </row>
    <row r="216" spans="1:14" ht="14.5" x14ac:dyDescent="0.35">
      <c r="A216" s="164"/>
      <c r="B216" s="164"/>
      <c r="C216" s="164"/>
      <c r="D216" s="164"/>
      <c r="E216" s="164"/>
      <c r="F216" s="164"/>
      <c r="G216" s="164"/>
      <c r="H216" s="164"/>
      <c r="I216" s="164"/>
      <c r="J216" s="164"/>
      <c r="K216" s="164"/>
      <c r="L216" s="164"/>
      <c r="M216" s="164"/>
      <c r="N216" s="164"/>
    </row>
    <row r="217" spans="1:14" ht="14.5" x14ac:dyDescent="0.35">
      <c r="A217" s="164"/>
      <c r="B217" s="164"/>
      <c r="C217" s="164"/>
      <c r="D217" s="164"/>
      <c r="E217" s="164"/>
      <c r="F217" s="164"/>
      <c r="G217" s="164"/>
      <c r="H217" s="164"/>
      <c r="I217" s="164"/>
      <c r="J217" s="164"/>
      <c r="K217" s="164"/>
      <c r="L217" s="164"/>
      <c r="M217" s="164"/>
      <c r="N217" s="164"/>
    </row>
    <row r="218" spans="1:14" ht="14.5" x14ac:dyDescent="0.35">
      <c r="A218" s="164"/>
      <c r="B218" s="164"/>
      <c r="C218" s="164"/>
      <c r="D218" s="164"/>
      <c r="E218" s="164"/>
      <c r="F218" s="164"/>
      <c r="G218" s="164"/>
      <c r="H218" s="164"/>
      <c r="I218" s="164"/>
      <c r="J218" s="164"/>
      <c r="K218" s="164"/>
      <c r="L218" s="164"/>
      <c r="M218" s="164"/>
      <c r="N218" s="164"/>
    </row>
    <row r="219" spans="1:14" ht="14.5" x14ac:dyDescent="0.35">
      <c r="A219" s="164"/>
      <c r="B219" s="164"/>
      <c r="C219" s="164"/>
      <c r="D219" s="164"/>
      <c r="E219" s="164"/>
      <c r="F219" s="164"/>
      <c r="G219" s="164"/>
      <c r="H219" s="164"/>
      <c r="I219" s="164"/>
      <c r="J219" s="164"/>
      <c r="K219" s="164"/>
      <c r="L219" s="164"/>
      <c r="M219" s="164"/>
      <c r="N219" s="164"/>
    </row>
    <row r="220" spans="1:14" ht="14.5" x14ac:dyDescent="0.35">
      <c r="A220" s="164"/>
      <c r="B220" s="164"/>
      <c r="C220" s="164"/>
      <c r="D220" s="164"/>
      <c r="E220" s="164"/>
      <c r="F220" s="164"/>
      <c r="G220" s="164"/>
      <c r="H220" s="164"/>
      <c r="I220" s="164"/>
      <c r="J220" s="164"/>
      <c r="K220" s="164"/>
      <c r="L220" s="164"/>
      <c r="M220" s="164"/>
      <c r="N220" s="164"/>
    </row>
    <row r="221" spans="1:14" ht="14.5" x14ac:dyDescent="0.35">
      <c r="A221" s="164"/>
      <c r="B221" s="164"/>
      <c r="C221" s="164"/>
      <c r="D221" s="164"/>
      <c r="E221" s="164"/>
      <c r="F221" s="164"/>
      <c r="G221" s="164"/>
      <c r="H221" s="164"/>
      <c r="I221" s="164"/>
      <c r="J221" s="164"/>
      <c r="K221" s="164"/>
      <c r="L221" s="164"/>
      <c r="M221" s="164"/>
      <c r="N221" s="164"/>
    </row>
    <row r="222" spans="1:14" ht="14.5" x14ac:dyDescent="0.35">
      <c r="A222" s="164"/>
      <c r="B222" s="164"/>
      <c r="C222" s="164"/>
      <c r="D222" s="164"/>
      <c r="E222" s="164"/>
      <c r="F222" s="164"/>
      <c r="G222" s="164"/>
      <c r="H222" s="164"/>
      <c r="I222" s="164"/>
      <c r="J222" s="164"/>
      <c r="K222" s="164"/>
      <c r="L222" s="164"/>
      <c r="M222" s="164"/>
      <c r="N222" s="164"/>
    </row>
    <row r="223" spans="1:14" ht="14.5" x14ac:dyDescent="0.35">
      <c r="A223" s="164"/>
      <c r="B223" s="164"/>
      <c r="C223" s="164"/>
      <c r="D223" s="164"/>
      <c r="E223" s="164"/>
      <c r="F223" s="164"/>
      <c r="G223" s="164"/>
      <c r="H223" s="164"/>
      <c r="I223" s="164"/>
      <c r="J223" s="164"/>
      <c r="K223" s="164"/>
      <c r="L223" s="164"/>
      <c r="M223" s="164"/>
      <c r="N223" s="164"/>
    </row>
    <row r="224" spans="1:14" ht="14.5" x14ac:dyDescent="0.35">
      <c r="A224" s="164"/>
      <c r="B224" s="164"/>
      <c r="C224" s="164"/>
      <c r="D224" s="164"/>
      <c r="E224" s="164"/>
      <c r="F224" s="164"/>
      <c r="G224" s="164"/>
      <c r="H224" s="164"/>
      <c r="I224" s="164"/>
      <c r="J224" s="164"/>
      <c r="K224" s="164"/>
      <c r="L224" s="164"/>
      <c r="M224" s="164"/>
      <c r="N224" s="164"/>
    </row>
    <row r="225" spans="1:14" ht="14.5" x14ac:dyDescent="0.35">
      <c r="A225" s="164"/>
      <c r="B225" s="164"/>
      <c r="C225" s="164"/>
      <c r="D225" s="164"/>
      <c r="E225" s="164"/>
      <c r="F225" s="164"/>
      <c r="G225" s="164"/>
      <c r="H225" s="164"/>
      <c r="I225" s="164"/>
      <c r="J225" s="164"/>
      <c r="K225" s="164"/>
      <c r="L225" s="164"/>
      <c r="M225" s="164"/>
      <c r="N225" s="164"/>
    </row>
    <row r="226" spans="1:14" ht="14.5" x14ac:dyDescent="0.35">
      <c r="A226" s="164"/>
      <c r="B226" s="164"/>
      <c r="C226" s="164"/>
      <c r="D226" s="164"/>
      <c r="E226" s="164"/>
      <c r="F226" s="164"/>
      <c r="G226" s="164"/>
      <c r="H226" s="164"/>
      <c r="I226" s="164"/>
      <c r="J226" s="164"/>
      <c r="K226" s="164"/>
      <c r="L226" s="164"/>
      <c r="M226" s="164"/>
      <c r="N226" s="164"/>
    </row>
    <row r="227" spans="1:14" ht="14.5" x14ac:dyDescent="0.35">
      <c r="A227" s="164"/>
      <c r="B227" s="164"/>
      <c r="C227" s="164"/>
      <c r="D227" s="164"/>
      <c r="E227" s="164"/>
      <c r="F227" s="164"/>
      <c r="G227" s="164"/>
      <c r="H227" s="164"/>
      <c r="I227" s="164"/>
      <c r="J227" s="164"/>
      <c r="K227" s="164"/>
      <c r="L227" s="164"/>
      <c r="M227" s="164"/>
      <c r="N227" s="164"/>
    </row>
    <row r="228" spans="1:14" ht="14.5" x14ac:dyDescent="0.35">
      <c r="A228" s="164"/>
      <c r="B228" s="164"/>
      <c r="C228" s="164"/>
      <c r="D228" s="164"/>
      <c r="E228" s="164"/>
      <c r="F228" s="164"/>
      <c r="G228" s="164"/>
      <c r="H228" s="164"/>
      <c r="I228" s="164"/>
      <c r="J228" s="164"/>
      <c r="K228" s="164"/>
      <c r="L228" s="164"/>
      <c r="M228" s="164"/>
      <c r="N228" s="164"/>
    </row>
    <row r="229" spans="1:14" ht="14.5" x14ac:dyDescent="0.35">
      <c r="A229" s="164"/>
      <c r="B229" s="164"/>
      <c r="C229" s="164"/>
      <c r="D229" s="164"/>
      <c r="E229" s="164"/>
      <c r="F229" s="164"/>
      <c r="G229" s="164"/>
      <c r="H229" s="164"/>
      <c r="I229" s="164"/>
      <c r="J229" s="164"/>
      <c r="K229" s="164"/>
      <c r="L229" s="164"/>
      <c r="M229" s="164"/>
      <c r="N229" s="164"/>
    </row>
    <row r="230" spans="1:14" ht="14.5" x14ac:dyDescent="0.35">
      <c r="A230" s="164"/>
      <c r="B230" s="164"/>
      <c r="C230" s="164"/>
      <c r="D230" s="164"/>
      <c r="E230" s="164"/>
      <c r="F230" s="164"/>
      <c r="G230" s="164"/>
      <c r="H230" s="164"/>
      <c r="I230" s="164"/>
      <c r="J230" s="164"/>
      <c r="K230" s="164"/>
      <c r="L230" s="164"/>
      <c r="M230" s="164"/>
      <c r="N230" s="164"/>
    </row>
    <row r="231" spans="1:14" ht="14.5" x14ac:dyDescent="0.35">
      <c r="A231" s="164"/>
      <c r="B231" s="164"/>
      <c r="C231" s="164"/>
      <c r="D231" s="164"/>
      <c r="E231" s="164"/>
      <c r="F231" s="164"/>
      <c r="G231" s="164"/>
      <c r="H231" s="164"/>
      <c r="I231" s="164"/>
      <c r="J231" s="164"/>
      <c r="K231" s="164"/>
      <c r="L231" s="164"/>
      <c r="M231" s="164"/>
      <c r="N231" s="164"/>
    </row>
    <row r="232" spans="1:14" ht="14.5" x14ac:dyDescent="0.35">
      <c r="A232" s="164"/>
      <c r="B232" s="164"/>
      <c r="C232" s="164"/>
      <c r="D232" s="164"/>
      <c r="E232" s="164"/>
      <c r="F232" s="164"/>
      <c r="G232" s="164"/>
      <c r="H232" s="164"/>
      <c r="I232" s="164"/>
      <c r="J232" s="164"/>
      <c r="K232" s="164"/>
      <c r="L232" s="164"/>
      <c r="M232" s="164"/>
      <c r="N232" s="164"/>
    </row>
    <row r="233" spans="1:14" ht="14.5" x14ac:dyDescent="0.35">
      <c r="A233" s="164"/>
      <c r="B233" s="164"/>
      <c r="C233" s="164"/>
      <c r="D233" s="164"/>
      <c r="E233" s="164"/>
      <c r="F233" s="164"/>
      <c r="G233" s="164"/>
      <c r="H233" s="164"/>
      <c r="I233" s="164"/>
      <c r="J233" s="164"/>
      <c r="K233" s="164"/>
      <c r="L233" s="164"/>
      <c r="M233" s="164"/>
      <c r="N233" s="164"/>
    </row>
    <row r="234" spans="1:14" ht="14.5" x14ac:dyDescent="0.35">
      <c r="A234" s="164"/>
      <c r="B234" s="164"/>
      <c r="C234" s="164"/>
      <c r="D234" s="164"/>
      <c r="E234" s="164"/>
      <c r="F234" s="164"/>
      <c r="G234" s="164"/>
      <c r="H234" s="164"/>
      <c r="I234" s="164"/>
      <c r="J234" s="164"/>
      <c r="K234" s="164"/>
      <c r="L234" s="164"/>
      <c r="M234" s="164"/>
      <c r="N234" s="164"/>
    </row>
    <row r="235" spans="1:14" ht="14.5" x14ac:dyDescent="0.35">
      <c r="A235" s="164"/>
      <c r="B235" s="164"/>
      <c r="C235" s="164"/>
      <c r="D235" s="164"/>
      <c r="E235" s="164"/>
      <c r="F235" s="164"/>
      <c r="G235" s="164"/>
      <c r="H235" s="164"/>
      <c r="I235" s="164"/>
      <c r="J235" s="164"/>
      <c r="K235" s="164"/>
      <c r="L235" s="164"/>
      <c r="M235" s="164"/>
      <c r="N235" s="164"/>
    </row>
    <row r="236" spans="1:14" ht="14.5" x14ac:dyDescent="0.35">
      <c r="A236" s="164"/>
      <c r="B236" s="164"/>
      <c r="C236" s="164"/>
      <c r="D236" s="164"/>
      <c r="E236" s="164"/>
      <c r="F236" s="164"/>
      <c r="G236" s="164"/>
      <c r="H236" s="164"/>
      <c r="I236" s="164"/>
      <c r="J236" s="164"/>
      <c r="K236" s="164"/>
      <c r="L236" s="164"/>
      <c r="M236" s="164"/>
      <c r="N236" s="164"/>
    </row>
    <row r="237" spans="1:14" ht="14.5" x14ac:dyDescent="0.35">
      <c r="A237" s="164"/>
      <c r="B237" s="164"/>
      <c r="C237" s="164"/>
      <c r="D237" s="164"/>
      <c r="E237" s="164"/>
      <c r="F237" s="164"/>
      <c r="G237" s="164"/>
      <c r="H237" s="164"/>
      <c r="I237" s="164"/>
      <c r="J237" s="164"/>
      <c r="K237" s="164"/>
      <c r="L237" s="164"/>
      <c r="M237" s="164"/>
      <c r="N237" s="164"/>
    </row>
    <row r="238" spans="1:14" ht="14.5" x14ac:dyDescent="0.35">
      <c r="A238" s="164"/>
      <c r="B238" s="164"/>
      <c r="C238" s="164"/>
      <c r="D238" s="164"/>
      <c r="E238" s="164"/>
      <c r="F238" s="164"/>
      <c r="G238" s="164"/>
      <c r="H238" s="164"/>
      <c r="I238" s="164"/>
      <c r="J238" s="164"/>
      <c r="K238" s="164"/>
      <c r="L238" s="164"/>
      <c r="M238" s="164"/>
      <c r="N238" s="164"/>
    </row>
    <row r="239" spans="1:14" ht="14.5" x14ac:dyDescent="0.35">
      <c r="A239" s="164"/>
      <c r="B239" s="164"/>
      <c r="C239" s="164"/>
      <c r="D239" s="164"/>
      <c r="E239" s="164"/>
      <c r="F239" s="164"/>
      <c r="G239" s="164"/>
      <c r="H239" s="164"/>
      <c r="I239" s="164"/>
      <c r="J239" s="164"/>
      <c r="K239" s="164"/>
      <c r="L239" s="164"/>
      <c r="M239" s="164"/>
      <c r="N239" s="164"/>
    </row>
    <row r="240" spans="1:14" ht="14.5" x14ac:dyDescent="0.35">
      <c r="A240" s="164"/>
      <c r="B240" s="164"/>
      <c r="C240" s="164"/>
      <c r="D240" s="164"/>
      <c r="E240" s="164"/>
      <c r="F240" s="164"/>
      <c r="G240" s="164"/>
      <c r="H240" s="164"/>
      <c r="I240" s="164"/>
      <c r="J240" s="164"/>
      <c r="K240" s="164"/>
      <c r="L240" s="164"/>
      <c r="M240" s="164"/>
      <c r="N240" s="164"/>
    </row>
    <row r="241" spans="1:14" ht="14.5" x14ac:dyDescent="0.35">
      <c r="A241" s="164"/>
      <c r="B241" s="164"/>
      <c r="C241" s="164"/>
      <c r="D241" s="164"/>
      <c r="E241" s="164"/>
      <c r="F241" s="164"/>
      <c r="G241" s="164"/>
      <c r="H241" s="164"/>
      <c r="I241" s="164"/>
      <c r="J241" s="164"/>
      <c r="K241" s="164"/>
      <c r="L241" s="164"/>
      <c r="M241" s="164"/>
      <c r="N241" s="164"/>
    </row>
    <row r="242" spans="1:14" ht="14.5" x14ac:dyDescent="0.35">
      <c r="A242" s="164"/>
      <c r="B242" s="164"/>
      <c r="C242" s="164"/>
      <c r="D242" s="164"/>
      <c r="E242" s="164"/>
      <c r="F242" s="164"/>
      <c r="G242" s="164"/>
      <c r="H242" s="164"/>
      <c r="I242" s="164"/>
      <c r="J242" s="164"/>
      <c r="K242" s="164"/>
      <c r="L242" s="164"/>
      <c r="M242" s="164"/>
      <c r="N242" s="164"/>
    </row>
    <row r="243" spans="1:14" ht="14.5" x14ac:dyDescent="0.35">
      <c r="A243" s="164"/>
      <c r="B243" s="164"/>
      <c r="C243" s="164"/>
      <c r="D243" s="164"/>
      <c r="E243" s="164"/>
      <c r="F243" s="164"/>
      <c r="G243" s="164"/>
      <c r="H243" s="164"/>
      <c r="I243" s="164"/>
      <c r="J243" s="164"/>
      <c r="K243" s="164"/>
      <c r="L243" s="164"/>
      <c r="M243" s="164"/>
      <c r="N243" s="164"/>
    </row>
    <row r="244" spans="1:14" ht="14.5" x14ac:dyDescent="0.35">
      <c r="A244" s="164"/>
      <c r="B244" s="164"/>
      <c r="C244" s="164"/>
      <c r="D244" s="164"/>
      <c r="E244" s="164"/>
      <c r="F244" s="164"/>
      <c r="G244" s="164"/>
      <c r="H244" s="164"/>
      <c r="I244" s="164"/>
      <c r="J244" s="164"/>
      <c r="K244" s="164"/>
      <c r="L244" s="164"/>
      <c r="M244" s="164"/>
      <c r="N244" s="164"/>
    </row>
    <row r="245" spans="1:14" ht="14.5" x14ac:dyDescent="0.35">
      <c r="A245" s="164"/>
      <c r="B245" s="164"/>
      <c r="C245" s="164"/>
      <c r="D245" s="164"/>
      <c r="E245" s="164"/>
      <c r="F245" s="164"/>
      <c r="G245" s="164"/>
      <c r="H245" s="164"/>
      <c r="I245" s="164"/>
      <c r="J245" s="164"/>
      <c r="K245" s="164"/>
      <c r="L245" s="164"/>
      <c r="M245" s="164"/>
      <c r="N245" s="164"/>
    </row>
    <row r="246" spans="1:14" ht="14.5" x14ac:dyDescent="0.35">
      <c r="A246" s="164"/>
      <c r="B246" s="164"/>
      <c r="C246" s="164"/>
      <c r="D246" s="164"/>
      <c r="E246" s="164"/>
      <c r="F246" s="164"/>
      <c r="G246" s="164"/>
      <c r="H246" s="164"/>
      <c r="I246" s="164"/>
      <c r="J246" s="164"/>
      <c r="K246" s="164"/>
      <c r="L246" s="164"/>
      <c r="M246" s="164"/>
      <c r="N246" s="164"/>
    </row>
    <row r="247" spans="1:14" ht="14.5" x14ac:dyDescent="0.35">
      <c r="A247" s="164"/>
      <c r="B247" s="164"/>
      <c r="C247" s="164"/>
      <c r="D247" s="164"/>
      <c r="E247" s="164"/>
      <c r="F247" s="164"/>
      <c r="G247" s="164"/>
      <c r="H247" s="164"/>
      <c r="I247" s="164"/>
      <c r="J247" s="164"/>
      <c r="K247" s="164"/>
      <c r="L247" s="164"/>
      <c r="M247" s="164"/>
      <c r="N247" s="164"/>
    </row>
    <row r="248" spans="1:14" ht="14.5" x14ac:dyDescent="0.35">
      <c r="A248" s="164"/>
      <c r="B248" s="164"/>
      <c r="C248" s="164"/>
      <c r="D248" s="164"/>
      <c r="E248" s="164"/>
      <c r="F248" s="164"/>
      <c r="G248" s="164"/>
      <c r="H248" s="164"/>
      <c r="I248" s="164"/>
      <c r="J248" s="164"/>
      <c r="K248" s="164"/>
      <c r="L248" s="164"/>
      <c r="M248" s="164"/>
      <c r="N248" s="164"/>
    </row>
    <row r="249" spans="1:14" ht="14.5" x14ac:dyDescent="0.35">
      <c r="A249" s="164"/>
      <c r="B249" s="164"/>
      <c r="C249" s="164"/>
      <c r="D249" s="164"/>
      <c r="E249" s="164"/>
      <c r="F249" s="164"/>
      <c r="G249" s="164"/>
      <c r="H249" s="164"/>
      <c r="I249" s="164"/>
      <c r="J249" s="164"/>
      <c r="K249" s="164"/>
      <c r="L249" s="164"/>
      <c r="M249" s="164"/>
      <c r="N249" s="164"/>
    </row>
    <row r="250" spans="1:14" ht="14.5" x14ac:dyDescent="0.35">
      <c r="A250" s="164"/>
      <c r="B250" s="164"/>
      <c r="C250" s="164"/>
      <c r="D250" s="164"/>
      <c r="E250" s="164"/>
      <c r="F250" s="164"/>
      <c r="G250" s="164"/>
      <c r="H250" s="164"/>
      <c r="I250" s="164"/>
      <c r="J250" s="164"/>
      <c r="K250" s="164"/>
      <c r="L250" s="164"/>
      <c r="M250" s="164"/>
      <c r="N250" s="164"/>
    </row>
    <row r="251" spans="1:14" ht="14.5" x14ac:dyDescent="0.35">
      <c r="A251" s="164"/>
      <c r="B251" s="164"/>
      <c r="C251" s="164"/>
      <c r="D251" s="164"/>
      <c r="E251" s="164"/>
      <c r="F251" s="164"/>
      <c r="G251" s="164"/>
      <c r="H251" s="164"/>
      <c r="I251" s="164"/>
      <c r="J251" s="164"/>
      <c r="K251" s="164"/>
      <c r="L251" s="164"/>
      <c r="M251" s="164"/>
      <c r="N251" s="164"/>
    </row>
    <row r="252" spans="1:14" ht="14.5" x14ac:dyDescent="0.35">
      <c r="A252" s="164"/>
      <c r="B252" s="164"/>
      <c r="C252" s="164"/>
      <c r="D252" s="164"/>
      <c r="E252" s="164"/>
      <c r="F252" s="164"/>
      <c r="G252" s="164"/>
      <c r="H252" s="164"/>
      <c r="I252" s="164"/>
      <c r="J252" s="164"/>
      <c r="K252" s="164"/>
      <c r="L252" s="164"/>
      <c r="M252" s="164"/>
      <c r="N252" s="164"/>
    </row>
    <row r="253" spans="1:14" ht="14.5" x14ac:dyDescent="0.35">
      <c r="A253" s="164"/>
      <c r="B253" s="164"/>
      <c r="C253" s="164"/>
      <c r="D253" s="164"/>
      <c r="E253" s="164"/>
      <c r="F253" s="164"/>
      <c r="G253" s="164"/>
      <c r="H253" s="164"/>
      <c r="I253" s="164"/>
      <c r="J253" s="164"/>
      <c r="K253" s="164"/>
      <c r="L253" s="164"/>
      <c r="M253" s="164"/>
      <c r="N253" s="164"/>
    </row>
    <row r="254" spans="1:14" ht="14.5" x14ac:dyDescent="0.35">
      <c r="A254" s="164"/>
      <c r="B254" s="164"/>
      <c r="C254" s="164"/>
      <c r="D254" s="164"/>
      <c r="E254" s="164"/>
      <c r="F254" s="164"/>
      <c r="G254" s="164"/>
      <c r="H254" s="164"/>
      <c r="I254" s="164"/>
      <c r="J254" s="164"/>
      <c r="K254" s="164"/>
      <c r="L254" s="164"/>
      <c r="M254" s="164"/>
      <c r="N254" s="164"/>
    </row>
    <row r="255" spans="1:14" ht="14.5" x14ac:dyDescent="0.35">
      <c r="A255" s="164"/>
      <c r="B255" s="164"/>
      <c r="C255" s="164"/>
      <c r="D255" s="164"/>
      <c r="E255" s="164"/>
      <c r="F255" s="164"/>
      <c r="G255" s="164"/>
      <c r="H255" s="164"/>
      <c r="I255" s="164"/>
      <c r="J255" s="164"/>
      <c r="K255" s="164"/>
      <c r="L255" s="164"/>
      <c r="M255" s="164"/>
      <c r="N255" s="164"/>
    </row>
    <row r="256" spans="1:14" ht="14.5" x14ac:dyDescent="0.35">
      <c r="A256" s="164"/>
      <c r="B256" s="164"/>
      <c r="C256" s="164"/>
      <c r="D256" s="164"/>
      <c r="E256" s="164"/>
      <c r="F256" s="164"/>
      <c r="G256" s="164"/>
      <c r="H256" s="164"/>
      <c r="I256" s="164"/>
      <c r="J256" s="164"/>
      <c r="K256" s="164"/>
      <c r="L256" s="164"/>
      <c r="M256" s="164"/>
      <c r="N256" s="164"/>
    </row>
    <row r="257" spans="1:14" ht="14.5" x14ac:dyDescent="0.35">
      <c r="A257" s="164"/>
      <c r="B257" s="164"/>
      <c r="C257" s="164"/>
      <c r="D257" s="164"/>
      <c r="E257" s="164"/>
      <c r="F257" s="164"/>
      <c r="G257" s="164"/>
      <c r="H257" s="164"/>
      <c r="I257" s="164"/>
      <c r="J257" s="164"/>
      <c r="K257" s="164"/>
      <c r="L257" s="164"/>
      <c r="M257" s="164"/>
      <c r="N257" s="164"/>
    </row>
    <row r="258" spans="1:14" ht="14.5" x14ac:dyDescent="0.35">
      <c r="A258" s="164"/>
      <c r="B258" s="164"/>
      <c r="C258" s="164"/>
      <c r="D258" s="164"/>
      <c r="E258" s="164"/>
      <c r="F258" s="164"/>
      <c r="G258" s="164"/>
      <c r="H258" s="164"/>
      <c r="I258" s="164"/>
      <c r="J258" s="164"/>
      <c r="K258" s="164"/>
      <c r="L258" s="164"/>
      <c r="M258" s="164"/>
      <c r="N258" s="164"/>
    </row>
    <row r="259" spans="1:14" ht="14.5" x14ac:dyDescent="0.35">
      <c r="A259" s="164"/>
      <c r="B259" s="164"/>
      <c r="C259" s="164"/>
      <c r="D259" s="164"/>
      <c r="E259" s="164"/>
      <c r="F259" s="164"/>
      <c r="G259" s="164"/>
      <c r="H259" s="164"/>
      <c r="I259" s="164"/>
      <c r="J259" s="164"/>
      <c r="K259" s="164"/>
      <c r="L259" s="164"/>
      <c r="M259" s="164"/>
      <c r="N259" s="164"/>
    </row>
    <row r="260" spans="1:14" ht="14.5" x14ac:dyDescent="0.35">
      <c r="A260" s="164"/>
      <c r="B260" s="164"/>
      <c r="C260" s="164"/>
      <c r="D260" s="164"/>
      <c r="E260" s="164"/>
      <c r="F260" s="164"/>
      <c r="G260" s="164"/>
      <c r="H260" s="164"/>
      <c r="I260" s="164"/>
      <c r="J260" s="164"/>
      <c r="K260" s="164"/>
      <c r="L260" s="164"/>
      <c r="M260" s="164"/>
      <c r="N260" s="164"/>
    </row>
    <row r="261" spans="1:14" ht="14.5" x14ac:dyDescent="0.35">
      <c r="A261" s="164"/>
      <c r="B261" s="164"/>
      <c r="C261" s="164"/>
      <c r="D261" s="164"/>
      <c r="E261" s="164"/>
      <c r="F261" s="164"/>
      <c r="G261" s="164"/>
      <c r="H261" s="164"/>
      <c r="I261" s="164"/>
      <c r="J261" s="164"/>
      <c r="K261" s="164"/>
      <c r="L261" s="164"/>
      <c r="M261" s="164"/>
      <c r="N261" s="164"/>
    </row>
    <row r="262" spans="1:14" ht="14.5" x14ac:dyDescent="0.35">
      <c r="A262" s="164"/>
      <c r="B262" s="164"/>
      <c r="C262" s="164"/>
      <c r="D262" s="164"/>
      <c r="E262" s="164"/>
      <c r="F262" s="164"/>
      <c r="G262" s="164"/>
      <c r="H262" s="164"/>
      <c r="I262" s="164"/>
      <c r="J262" s="164"/>
      <c r="K262" s="164"/>
      <c r="L262" s="164"/>
      <c r="M262" s="164"/>
      <c r="N262" s="164"/>
    </row>
    <row r="263" spans="1:14" ht="14.5" x14ac:dyDescent="0.35">
      <c r="A263" s="164"/>
      <c r="B263" s="164"/>
      <c r="C263" s="164"/>
      <c r="D263" s="164"/>
      <c r="E263" s="164"/>
      <c r="F263" s="164"/>
      <c r="G263" s="164"/>
      <c r="H263" s="164"/>
      <c r="I263" s="164"/>
      <c r="J263" s="164"/>
      <c r="K263" s="164"/>
      <c r="L263" s="164"/>
      <c r="M263" s="164"/>
      <c r="N263" s="164"/>
    </row>
    <row r="264" spans="1:14" ht="14.5" x14ac:dyDescent="0.35">
      <c r="A264" s="164"/>
      <c r="B264" s="164"/>
      <c r="C264" s="164"/>
      <c r="D264" s="164"/>
      <c r="E264" s="164"/>
      <c r="F264" s="164"/>
      <c r="G264" s="164"/>
      <c r="H264" s="164"/>
      <c r="I264" s="164"/>
      <c r="J264" s="164"/>
      <c r="K264" s="164"/>
      <c r="L264" s="164"/>
      <c r="M264" s="164"/>
      <c r="N264" s="164"/>
    </row>
    <row r="265" spans="1:14" ht="14.5" x14ac:dyDescent="0.35">
      <c r="A265" s="164"/>
      <c r="B265" s="164"/>
      <c r="C265" s="164"/>
      <c r="D265" s="164"/>
      <c r="E265" s="164"/>
      <c r="F265" s="164"/>
      <c r="G265" s="164"/>
      <c r="H265" s="164"/>
      <c r="I265" s="164"/>
      <c r="J265" s="164"/>
      <c r="K265" s="164"/>
      <c r="L265" s="164"/>
      <c r="M265" s="164"/>
      <c r="N265" s="164"/>
    </row>
    <row r="266" spans="1:14" ht="14.5" x14ac:dyDescent="0.35">
      <c r="A266" s="164"/>
      <c r="B266" s="164"/>
      <c r="C266" s="164"/>
      <c r="D266" s="164"/>
      <c r="E266" s="164"/>
      <c r="F266" s="164"/>
      <c r="G266" s="164"/>
      <c r="H266" s="164"/>
      <c r="I266" s="164"/>
      <c r="J266" s="164"/>
      <c r="K266" s="164"/>
      <c r="L266" s="164"/>
      <c r="M266" s="164"/>
      <c r="N266" s="164"/>
    </row>
    <row r="267" spans="1:14" ht="14.5" x14ac:dyDescent="0.35">
      <c r="A267" s="164"/>
      <c r="B267" s="164"/>
      <c r="C267" s="164"/>
      <c r="D267" s="164"/>
      <c r="E267" s="164"/>
      <c r="F267" s="164"/>
      <c r="G267" s="164"/>
      <c r="H267" s="164"/>
      <c r="I267" s="164"/>
      <c r="J267" s="164"/>
      <c r="K267" s="164"/>
      <c r="L267" s="164"/>
      <c r="M267" s="164"/>
      <c r="N267" s="164"/>
    </row>
    <row r="268" spans="1:14" ht="14.5" x14ac:dyDescent="0.35">
      <c r="A268" s="164"/>
      <c r="B268" s="164"/>
      <c r="C268" s="164"/>
      <c r="D268" s="164"/>
      <c r="E268" s="164"/>
      <c r="F268" s="164"/>
      <c r="G268" s="164"/>
      <c r="H268" s="164"/>
      <c r="I268" s="164"/>
      <c r="J268" s="164"/>
      <c r="K268" s="164"/>
      <c r="L268" s="164"/>
      <c r="M268" s="164"/>
      <c r="N268" s="164"/>
    </row>
    <row r="269" spans="1:14" ht="14.5" x14ac:dyDescent="0.35">
      <c r="A269" s="164"/>
      <c r="B269" s="164"/>
      <c r="C269" s="164"/>
      <c r="D269" s="164"/>
      <c r="E269" s="164"/>
      <c r="F269" s="164"/>
      <c r="G269" s="164"/>
      <c r="H269" s="164"/>
      <c r="I269" s="164"/>
      <c r="J269" s="164"/>
      <c r="K269" s="164"/>
      <c r="L269" s="164"/>
      <c r="M269" s="164"/>
      <c r="N269" s="164"/>
    </row>
    <row r="270" spans="1:14" ht="14.5" x14ac:dyDescent="0.35">
      <c r="A270" s="164"/>
      <c r="B270" s="164"/>
      <c r="C270" s="164"/>
      <c r="D270" s="164"/>
      <c r="E270" s="164"/>
      <c r="F270" s="164"/>
      <c r="G270" s="164"/>
      <c r="H270" s="164"/>
      <c r="I270" s="164"/>
      <c r="J270" s="164"/>
      <c r="K270" s="164"/>
      <c r="L270" s="164"/>
      <c r="M270" s="164"/>
      <c r="N270" s="164"/>
    </row>
    <row r="271" spans="1:14" ht="14.5" x14ac:dyDescent="0.35">
      <c r="A271" s="164"/>
      <c r="B271" s="164"/>
      <c r="C271" s="164"/>
      <c r="D271" s="164"/>
      <c r="E271" s="164"/>
      <c r="F271" s="164"/>
      <c r="G271" s="164"/>
      <c r="H271" s="164"/>
      <c r="I271" s="164"/>
      <c r="J271" s="164"/>
      <c r="K271" s="164"/>
      <c r="L271" s="164"/>
      <c r="M271" s="164"/>
      <c r="N271" s="164"/>
    </row>
    <row r="272" spans="1:14" ht="14.5" x14ac:dyDescent="0.35">
      <c r="A272" s="164"/>
      <c r="B272" s="164"/>
      <c r="C272" s="164"/>
      <c r="D272" s="164"/>
      <c r="E272" s="164"/>
      <c r="F272" s="164"/>
      <c r="G272" s="164"/>
      <c r="H272" s="164"/>
      <c r="I272" s="164"/>
      <c r="J272" s="164"/>
      <c r="K272" s="164"/>
      <c r="L272" s="164"/>
      <c r="M272" s="164"/>
      <c r="N272" s="164"/>
    </row>
    <row r="273" spans="1:14" ht="14.5" x14ac:dyDescent="0.35">
      <c r="A273" s="164"/>
      <c r="B273" s="164"/>
      <c r="C273" s="164"/>
      <c r="D273" s="164"/>
      <c r="E273" s="164"/>
      <c r="F273" s="164"/>
      <c r="G273" s="164"/>
      <c r="H273" s="164"/>
      <c r="I273" s="164"/>
      <c r="J273" s="164"/>
      <c r="K273" s="164"/>
      <c r="L273" s="164"/>
      <c r="M273" s="164"/>
      <c r="N273" s="164"/>
    </row>
    <row r="274" spans="1:14" ht="14.5" x14ac:dyDescent="0.35">
      <c r="A274" s="164"/>
      <c r="B274" s="164"/>
      <c r="C274" s="164"/>
      <c r="D274" s="164"/>
      <c r="E274" s="164"/>
      <c r="F274" s="164"/>
      <c r="G274" s="164"/>
      <c r="H274" s="164"/>
      <c r="I274" s="164"/>
      <c r="J274" s="164"/>
      <c r="K274" s="164"/>
      <c r="L274" s="164"/>
      <c r="M274" s="164"/>
      <c r="N274" s="164"/>
    </row>
    <row r="275" spans="1:14" ht="14.5" x14ac:dyDescent="0.35">
      <c r="A275" s="164"/>
      <c r="B275" s="164"/>
      <c r="C275" s="164"/>
      <c r="D275" s="164"/>
      <c r="E275" s="164"/>
      <c r="F275" s="164"/>
      <c r="G275" s="164"/>
      <c r="H275" s="164"/>
      <c r="I275" s="164"/>
      <c r="J275" s="164"/>
      <c r="K275" s="164"/>
      <c r="L275" s="164"/>
      <c r="M275" s="164"/>
      <c r="N275" s="164"/>
    </row>
    <row r="276" spans="1:14" ht="14.5" x14ac:dyDescent="0.35">
      <c r="A276" s="164"/>
      <c r="B276" s="164"/>
      <c r="C276" s="164"/>
      <c r="D276" s="164"/>
      <c r="E276" s="164"/>
      <c r="F276" s="164"/>
      <c r="G276" s="164"/>
      <c r="H276" s="164"/>
      <c r="I276" s="164"/>
      <c r="J276" s="164"/>
      <c r="K276" s="164"/>
      <c r="L276" s="164"/>
      <c r="M276" s="164"/>
      <c r="N276" s="164"/>
    </row>
    <row r="277" spans="1:14" ht="14.5" x14ac:dyDescent="0.35">
      <c r="A277" s="164"/>
      <c r="B277" s="164"/>
      <c r="C277" s="164"/>
      <c r="D277" s="164"/>
      <c r="E277" s="164"/>
      <c r="F277" s="164"/>
      <c r="G277" s="164"/>
      <c r="H277" s="164"/>
      <c r="I277" s="164"/>
      <c r="J277" s="164"/>
      <c r="K277" s="164"/>
      <c r="L277" s="164"/>
      <c r="M277" s="164"/>
      <c r="N277" s="164"/>
    </row>
    <row r="278" spans="1:14" ht="14.5" x14ac:dyDescent="0.35">
      <c r="A278" s="164"/>
      <c r="B278" s="164"/>
      <c r="C278" s="164"/>
      <c r="D278" s="164"/>
      <c r="E278" s="164"/>
      <c r="F278" s="164"/>
      <c r="G278" s="164"/>
      <c r="H278" s="164"/>
      <c r="I278" s="164"/>
      <c r="J278" s="164"/>
      <c r="K278" s="164"/>
      <c r="L278" s="164"/>
      <c r="M278" s="164"/>
      <c r="N278" s="164"/>
    </row>
    <row r="279" spans="1:14" ht="14.5" x14ac:dyDescent="0.35">
      <c r="A279" s="164"/>
      <c r="B279" s="164"/>
      <c r="C279" s="164"/>
      <c r="D279" s="164"/>
      <c r="E279" s="164"/>
      <c r="F279" s="164"/>
      <c r="G279" s="164"/>
      <c r="H279" s="164"/>
      <c r="I279" s="164"/>
      <c r="J279" s="164"/>
      <c r="K279" s="164"/>
      <c r="L279" s="164"/>
      <c r="M279" s="164"/>
      <c r="N279" s="164"/>
    </row>
    <row r="280" spans="1:14" ht="14.5" x14ac:dyDescent="0.35">
      <c r="A280" s="164"/>
      <c r="B280" s="164"/>
      <c r="C280" s="164"/>
      <c r="D280" s="164"/>
      <c r="E280" s="164"/>
      <c r="F280" s="164"/>
      <c r="G280" s="164"/>
      <c r="H280" s="164"/>
      <c r="I280" s="164"/>
      <c r="J280" s="164"/>
      <c r="K280" s="164"/>
      <c r="L280" s="164"/>
      <c r="M280" s="164"/>
      <c r="N280" s="164"/>
    </row>
    <row r="281" spans="1:14" ht="14.5" x14ac:dyDescent="0.35">
      <c r="A281" s="164"/>
      <c r="B281" s="164"/>
      <c r="C281" s="164"/>
      <c r="D281" s="164"/>
      <c r="E281" s="164"/>
      <c r="F281" s="164"/>
      <c r="G281" s="164"/>
      <c r="H281" s="164"/>
      <c r="I281" s="164"/>
      <c r="J281" s="164"/>
      <c r="K281" s="164"/>
      <c r="L281" s="164"/>
      <c r="M281" s="164"/>
      <c r="N281" s="164"/>
    </row>
    <row r="282" spans="1:14" ht="14.5" x14ac:dyDescent="0.35">
      <c r="A282" s="164"/>
      <c r="B282" s="164"/>
      <c r="C282" s="164"/>
      <c r="D282" s="164"/>
      <c r="E282" s="164"/>
      <c r="F282" s="164"/>
      <c r="G282" s="164"/>
      <c r="H282" s="164"/>
      <c r="I282" s="164"/>
      <c r="J282" s="164"/>
      <c r="K282" s="164"/>
      <c r="L282" s="164"/>
      <c r="M282" s="164"/>
      <c r="N282" s="164"/>
    </row>
    <row r="283" spans="1:14" ht="14.5" x14ac:dyDescent="0.35">
      <c r="A283" s="164"/>
      <c r="B283" s="164"/>
      <c r="C283" s="164"/>
      <c r="D283" s="164"/>
      <c r="E283" s="164"/>
      <c r="F283" s="164"/>
      <c r="G283" s="164"/>
      <c r="H283" s="164"/>
      <c r="I283" s="164"/>
      <c r="J283" s="164"/>
      <c r="K283" s="164"/>
      <c r="L283" s="164"/>
      <c r="M283" s="164"/>
      <c r="N283" s="164"/>
    </row>
    <row r="284" spans="1:14" ht="14.5" x14ac:dyDescent="0.35">
      <c r="A284" s="164"/>
      <c r="B284" s="164"/>
      <c r="C284" s="164"/>
      <c r="D284" s="164"/>
      <c r="E284" s="164"/>
      <c r="F284" s="164"/>
      <c r="G284" s="164"/>
      <c r="H284" s="164"/>
      <c r="I284" s="164"/>
      <c r="J284" s="164"/>
      <c r="K284" s="164"/>
      <c r="L284" s="164"/>
      <c r="M284" s="164"/>
      <c r="N284" s="164"/>
    </row>
    <row r="285" spans="1:14" ht="14.5" x14ac:dyDescent="0.35">
      <c r="A285" s="164"/>
      <c r="B285" s="164"/>
      <c r="C285" s="164"/>
      <c r="D285" s="164"/>
      <c r="E285" s="164"/>
      <c r="F285" s="164"/>
      <c r="G285" s="164"/>
      <c r="H285" s="164"/>
      <c r="I285" s="164"/>
      <c r="J285" s="164"/>
      <c r="K285" s="164"/>
      <c r="L285" s="164"/>
      <c r="M285" s="164"/>
      <c r="N285" s="164"/>
    </row>
    <row r="286" spans="1:14" ht="14.5" x14ac:dyDescent="0.35">
      <c r="A286" s="164"/>
      <c r="B286" s="164"/>
      <c r="C286" s="164"/>
      <c r="D286" s="164"/>
      <c r="E286" s="164"/>
      <c r="F286" s="164"/>
      <c r="G286" s="164"/>
      <c r="H286" s="164"/>
      <c r="I286" s="164"/>
      <c r="J286" s="164"/>
      <c r="K286" s="164"/>
      <c r="L286" s="164"/>
      <c r="M286" s="164"/>
      <c r="N286" s="164"/>
    </row>
    <row r="287" spans="1:14" ht="14.5" x14ac:dyDescent="0.35">
      <c r="A287" s="164"/>
      <c r="B287" s="164"/>
      <c r="C287" s="164"/>
      <c r="D287" s="164"/>
      <c r="E287" s="164"/>
      <c r="F287" s="164"/>
      <c r="G287" s="164"/>
      <c r="H287" s="164"/>
      <c r="I287" s="164"/>
      <c r="J287" s="164"/>
      <c r="K287" s="164"/>
      <c r="L287" s="164"/>
      <c r="M287" s="164"/>
      <c r="N287" s="164"/>
    </row>
    <row r="288" spans="1:14" ht="14.5" x14ac:dyDescent="0.35">
      <c r="A288" s="164"/>
      <c r="B288" s="164"/>
      <c r="C288" s="164"/>
      <c r="D288" s="164"/>
      <c r="E288" s="164"/>
      <c r="F288" s="164"/>
      <c r="G288" s="164"/>
      <c r="H288" s="164"/>
      <c r="I288" s="164"/>
      <c r="J288" s="164"/>
      <c r="K288" s="164"/>
      <c r="L288" s="164"/>
      <c r="M288" s="164"/>
      <c r="N288" s="164"/>
    </row>
    <row r="289" spans="1:14" ht="14.5" x14ac:dyDescent="0.35">
      <c r="A289" s="164"/>
      <c r="B289" s="164"/>
      <c r="C289" s="164"/>
      <c r="D289" s="164"/>
      <c r="E289" s="164"/>
      <c r="F289" s="164"/>
      <c r="G289" s="164"/>
      <c r="H289" s="164"/>
      <c r="I289" s="164"/>
      <c r="J289" s="164"/>
      <c r="K289" s="164"/>
      <c r="L289" s="164"/>
      <c r="M289" s="164"/>
      <c r="N289" s="164"/>
    </row>
    <row r="290" spans="1:14" ht="14.5" x14ac:dyDescent="0.35">
      <c r="A290" s="164"/>
      <c r="B290" s="164"/>
      <c r="C290" s="164"/>
      <c r="D290" s="164"/>
      <c r="E290" s="164"/>
      <c r="F290" s="164"/>
      <c r="G290" s="164"/>
      <c r="H290" s="164"/>
      <c r="I290" s="164"/>
      <c r="J290" s="164"/>
      <c r="K290" s="164"/>
      <c r="L290" s="164"/>
      <c r="M290" s="164"/>
      <c r="N290" s="164"/>
    </row>
    <row r="291" spans="1:14" ht="14.5" x14ac:dyDescent="0.35">
      <c r="A291" s="164"/>
      <c r="B291" s="164"/>
      <c r="C291" s="164"/>
      <c r="D291" s="164"/>
      <c r="E291" s="164"/>
      <c r="F291" s="164"/>
      <c r="G291" s="164"/>
      <c r="H291" s="164"/>
      <c r="I291" s="164"/>
      <c r="J291" s="164"/>
      <c r="K291" s="164"/>
      <c r="L291" s="164"/>
      <c r="M291" s="164"/>
      <c r="N291" s="164"/>
    </row>
    <row r="292" spans="1:14" ht="14.5" x14ac:dyDescent="0.35">
      <c r="A292" s="164"/>
      <c r="B292" s="164"/>
      <c r="C292" s="164"/>
      <c r="D292" s="164"/>
      <c r="E292" s="164"/>
      <c r="F292" s="164"/>
      <c r="G292" s="164"/>
      <c r="H292" s="164"/>
      <c r="I292" s="164"/>
      <c r="J292" s="164"/>
      <c r="K292" s="164"/>
      <c r="L292" s="164"/>
      <c r="M292" s="164"/>
      <c r="N292" s="164"/>
    </row>
    <row r="293" spans="1:14" ht="14.5" x14ac:dyDescent="0.35">
      <c r="A293" s="164"/>
      <c r="B293" s="164"/>
      <c r="C293" s="164"/>
      <c r="D293" s="164"/>
      <c r="E293" s="164"/>
      <c r="F293" s="164"/>
      <c r="G293" s="164"/>
      <c r="H293" s="164"/>
      <c r="I293" s="164"/>
      <c r="J293" s="164"/>
      <c r="K293" s="164"/>
      <c r="L293" s="164"/>
      <c r="M293" s="164"/>
      <c r="N293" s="164"/>
    </row>
    <row r="294" spans="1:14" ht="14.5" x14ac:dyDescent="0.35">
      <c r="A294" s="164"/>
      <c r="B294" s="164"/>
      <c r="C294" s="164"/>
      <c r="D294" s="164"/>
      <c r="E294" s="164"/>
      <c r="F294" s="164"/>
      <c r="G294" s="164"/>
      <c r="H294" s="164"/>
      <c r="I294" s="164"/>
      <c r="J294" s="164"/>
      <c r="K294" s="164"/>
      <c r="L294" s="164"/>
      <c r="M294" s="164"/>
      <c r="N294" s="164"/>
    </row>
    <row r="295" spans="1:14" ht="14.5" x14ac:dyDescent="0.35">
      <c r="A295" s="164"/>
      <c r="B295" s="164"/>
      <c r="C295" s="164"/>
      <c r="D295" s="164"/>
      <c r="E295" s="164"/>
      <c r="F295" s="164"/>
      <c r="G295" s="164"/>
      <c r="H295" s="164"/>
      <c r="I295" s="164"/>
      <c r="J295" s="164"/>
      <c r="K295" s="164"/>
      <c r="L295" s="164"/>
      <c r="M295" s="164"/>
      <c r="N295" s="164"/>
    </row>
    <row r="296" spans="1:14" ht="14.5" x14ac:dyDescent="0.35">
      <c r="A296" s="164"/>
      <c r="B296" s="164"/>
      <c r="C296" s="164"/>
      <c r="D296" s="164"/>
      <c r="E296" s="164"/>
      <c r="F296" s="164"/>
      <c r="G296" s="164"/>
      <c r="H296" s="164"/>
      <c r="I296" s="164"/>
      <c r="J296" s="164"/>
      <c r="K296" s="164"/>
      <c r="L296" s="164"/>
      <c r="M296" s="164"/>
      <c r="N296" s="164"/>
    </row>
    <row r="297" spans="1:14" ht="14.5" x14ac:dyDescent="0.35">
      <c r="A297" s="164"/>
      <c r="B297" s="164"/>
      <c r="C297" s="164"/>
      <c r="D297" s="164"/>
      <c r="E297" s="164"/>
      <c r="F297" s="164"/>
      <c r="G297" s="164"/>
      <c r="H297" s="164"/>
      <c r="I297" s="164"/>
      <c r="J297" s="164"/>
      <c r="K297" s="164"/>
      <c r="L297" s="164"/>
      <c r="M297" s="164"/>
      <c r="N297" s="164"/>
    </row>
    <row r="298" spans="1:14" ht="14.5" x14ac:dyDescent="0.35">
      <c r="A298" s="164"/>
      <c r="B298" s="164"/>
      <c r="C298" s="164"/>
      <c r="D298" s="164"/>
      <c r="E298" s="164"/>
      <c r="F298" s="164"/>
      <c r="G298" s="164"/>
      <c r="H298" s="164"/>
      <c r="I298" s="164"/>
      <c r="J298" s="164"/>
      <c r="K298" s="164"/>
      <c r="L298" s="164"/>
      <c r="M298" s="164"/>
      <c r="N298" s="164"/>
    </row>
    <row r="299" spans="1:14" ht="14.5" x14ac:dyDescent="0.35">
      <c r="A299" s="164"/>
      <c r="B299" s="164"/>
      <c r="C299" s="164"/>
      <c r="D299" s="164"/>
      <c r="E299" s="164"/>
      <c r="F299" s="164"/>
      <c r="G299" s="164"/>
      <c r="H299" s="164"/>
      <c r="I299" s="164"/>
      <c r="J299" s="164"/>
      <c r="K299" s="164"/>
      <c r="L299" s="164"/>
      <c r="M299" s="164"/>
      <c r="N299" s="164"/>
    </row>
    <row r="300" spans="1:14" ht="14.5" x14ac:dyDescent="0.35">
      <c r="A300" s="164"/>
      <c r="B300" s="164"/>
      <c r="C300" s="164"/>
      <c r="D300" s="164"/>
      <c r="E300" s="164"/>
      <c r="F300" s="164"/>
      <c r="G300" s="164"/>
      <c r="H300" s="164"/>
      <c r="I300" s="164"/>
      <c r="J300" s="164"/>
      <c r="K300" s="164"/>
      <c r="L300" s="164"/>
      <c r="M300" s="164"/>
      <c r="N300" s="164"/>
    </row>
    <row r="301" spans="1:14" ht="14.5" x14ac:dyDescent="0.35">
      <c r="A301" s="164"/>
      <c r="B301" s="164"/>
      <c r="C301" s="164"/>
      <c r="D301" s="164"/>
      <c r="E301" s="164"/>
      <c r="F301" s="164"/>
      <c r="G301" s="164"/>
      <c r="H301" s="164"/>
      <c r="I301" s="164"/>
      <c r="J301" s="164"/>
      <c r="K301" s="164"/>
      <c r="L301" s="164"/>
      <c r="M301" s="164"/>
      <c r="N301" s="164"/>
    </row>
    <row r="302" spans="1:14" ht="14.5" x14ac:dyDescent="0.35">
      <c r="A302" s="164"/>
      <c r="B302" s="164"/>
      <c r="C302" s="164"/>
      <c r="D302" s="164"/>
      <c r="E302" s="164"/>
      <c r="F302" s="164"/>
      <c r="G302" s="164"/>
      <c r="H302" s="164"/>
      <c r="I302" s="164"/>
      <c r="J302" s="164"/>
      <c r="K302" s="164"/>
      <c r="L302" s="164"/>
      <c r="M302" s="164"/>
      <c r="N302" s="164"/>
    </row>
    <row r="303" spans="1:14" ht="14.5" x14ac:dyDescent="0.35">
      <c r="A303" s="164"/>
      <c r="B303" s="164"/>
      <c r="C303" s="164"/>
      <c r="D303" s="164"/>
      <c r="E303" s="164"/>
      <c r="F303" s="164"/>
      <c r="G303" s="164"/>
      <c r="H303" s="164"/>
      <c r="I303" s="164"/>
      <c r="J303" s="164"/>
      <c r="K303" s="164"/>
      <c r="L303" s="164"/>
      <c r="M303" s="164"/>
      <c r="N303" s="164"/>
    </row>
    <row r="304" spans="1:14" ht="14.5" x14ac:dyDescent="0.35">
      <c r="A304" s="164"/>
      <c r="B304" s="164"/>
      <c r="C304" s="164"/>
      <c r="D304" s="164"/>
      <c r="E304" s="164"/>
      <c r="F304" s="164"/>
      <c r="G304" s="164"/>
      <c r="H304" s="164"/>
      <c r="I304" s="164"/>
      <c r="J304" s="164"/>
      <c r="K304" s="164"/>
      <c r="L304" s="164"/>
      <c r="M304" s="164"/>
      <c r="N304" s="164"/>
    </row>
    <row r="305" spans="1:14" ht="14.5" x14ac:dyDescent="0.35">
      <c r="A305" s="164"/>
      <c r="B305" s="164"/>
      <c r="C305" s="164"/>
      <c r="D305" s="164"/>
      <c r="E305" s="164"/>
      <c r="F305" s="164"/>
      <c r="G305" s="164"/>
      <c r="H305" s="164"/>
      <c r="I305" s="164"/>
      <c r="J305" s="164"/>
      <c r="K305" s="164"/>
      <c r="L305" s="164"/>
      <c r="M305" s="164"/>
      <c r="N305" s="164"/>
    </row>
    <row r="306" spans="1:14" ht="14.5" x14ac:dyDescent="0.35">
      <c r="A306" s="164"/>
      <c r="B306" s="164"/>
      <c r="C306" s="164"/>
      <c r="D306" s="164"/>
      <c r="E306" s="164"/>
      <c r="F306" s="164"/>
      <c r="G306" s="164"/>
      <c r="H306" s="164"/>
      <c r="I306" s="164"/>
      <c r="J306" s="164"/>
      <c r="K306" s="164"/>
      <c r="L306" s="164"/>
      <c r="M306" s="164"/>
      <c r="N306" s="164"/>
    </row>
    <row r="307" spans="1:14" ht="14.5" x14ac:dyDescent="0.35">
      <c r="A307" s="164"/>
      <c r="B307" s="164"/>
      <c r="C307" s="164"/>
      <c r="D307" s="164"/>
      <c r="E307" s="164"/>
      <c r="F307" s="164"/>
      <c r="G307" s="164"/>
      <c r="H307" s="164"/>
      <c r="I307" s="164"/>
      <c r="J307" s="164"/>
      <c r="K307" s="164"/>
      <c r="L307" s="164"/>
      <c r="M307" s="164"/>
      <c r="N307" s="164"/>
    </row>
    <row r="308" spans="1:14" ht="14.5" x14ac:dyDescent="0.35">
      <c r="A308" s="164"/>
      <c r="B308" s="164"/>
      <c r="C308" s="164"/>
      <c r="D308" s="164"/>
      <c r="E308" s="164"/>
      <c r="F308" s="164"/>
      <c r="G308" s="164"/>
      <c r="H308" s="164"/>
      <c r="I308" s="164"/>
      <c r="J308" s="164"/>
      <c r="K308" s="164"/>
      <c r="L308" s="164"/>
      <c r="M308" s="164"/>
      <c r="N308" s="164"/>
    </row>
    <row r="309" spans="1:14" ht="14.5" x14ac:dyDescent="0.35">
      <c r="A309" s="164"/>
      <c r="B309" s="164"/>
      <c r="C309" s="164"/>
      <c r="D309" s="164"/>
      <c r="E309" s="164"/>
      <c r="F309" s="164"/>
      <c r="G309" s="164"/>
      <c r="H309" s="164"/>
      <c r="I309" s="164"/>
      <c r="J309" s="164"/>
      <c r="K309" s="164"/>
      <c r="L309" s="164"/>
      <c r="M309" s="164"/>
      <c r="N309" s="164"/>
    </row>
    <row r="310" spans="1:14" ht="14.5" x14ac:dyDescent="0.35">
      <c r="A310" s="164"/>
      <c r="B310" s="164"/>
      <c r="C310" s="164"/>
      <c r="D310" s="164"/>
      <c r="E310" s="164"/>
      <c r="F310" s="164"/>
      <c r="G310" s="164"/>
      <c r="H310" s="164"/>
      <c r="I310" s="164"/>
      <c r="J310" s="164"/>
      <c r="K310" s="164"/>
      <c r="L310" s="164"/>
      <c r="M310" s="164"/>
      <c r="N310" s="164"/>
    </row>
    <row r="311" spans="1:14" ht="14.5" x14ac:dyDescent="0.35">
      <c r="A311" s="164"/>
      <c r="B311" s="164"/>
      <c r="C311" s="164"/>
      <c r="D311" s="164"/>
      <c r="E311" s="164"/>
      <c r="F311" s="164"/>
      <c r="G311" s="164"/>
      <c r="H311" s="164"/>
      <c r="I311" s="164"/>
      <c r="J311" s="164"/>
      <c r="K311" s="164"/>
      <c r="L311" s="164"/>
      <c r="M311" s="164"/>
      <c r="N311" s="164"/>
    </row>
    <row r="312" spans="1:14" ht="14.5" x14ac:dyDescent="0.35">
      <c r="A312" s="164"/>
      <c r="B312" s="164"/>
      <c r="C312" s="164"/>
      <c r="D312" s="164"/>
      <c r="E312" s="164"/>
      <c r="F312" s="164"/>
      <c r="G312" s="164"/>
      <c r="H312" s="164"/>
      <c r="I312" s="164"/>
      <c r="J312" s="164"/>
      <c r="K312" s="164"/>
      <c r="L312" s="164"/>
      <c r="M312" s="164"/>
      <c r="N312" s="164"/>
    </row>
    <row r="313" spans="1:14" ht="14.5" x14ac:dyDescent="0.35">
      <c r="A313" s="164"/>
      <c r="B313" s="164"/>
      <c r="C313" s="164"/>
      <c r="D313" s="164"/>
      <c r="E313" s="164"/>
      <c r="F313" s="164"/>
      <c r="G313" s="164"/>
      <c r="H313" s="164"/>
      <c r="I313" s="164"/>
      <c r="J313" s="164"/>
      <c r="K313" s="164"/>
      <c r="L313" s="164"/>
      <c r="M313" s="164"/>
      <c r="N313" s="164"/>
    </row>
    <row r="314" spans="1:14" ht="14.5" x14ac:dyDescent="0.35">
      <c r="A314" s="164"/>
      <c r="B314" s="164"/>
      <c r="C314" s="164"/>
      <c r="D314" s="164"/>
      <c r="E314" s="164"/>
      <c r="F314" s="164"/>
      <c r="G314" s="164"/>
      <c r="H314" s="164"/>
      <c r="I314" s="164"/>
      <c r="J314" s="164"/>
      <c r="K314" s="164"/>
      <c r="L314" s="164"/>
      <c r="M314" s="164"/>
      <c r="N314" s="164"/>
    </row>
    <row r="315" spans="1:14" ht="14.5" x14ac:dyDescent="0.35">
      <c r="A315" s="164"/>
      <c r="B315" s="164"/>
      <c r="C315" s="164"/>
      <c r="D315" s="164"/>
      <c r="E315" s="164"/>
      <c r="F315" s="164"/>
      <c r="G315" s="164"/>
      <c r="H315" s="164"/>
      <c r="I315" s="164"/>
      <c r="J315" s="164"/>
      <c r="K315" s="164"/>
      <c r="L315" s="164"/>
      <c r="M315" s="164"/>
      <c r="N315" s="164"/>
    </row>
    <row r="316" spans="1:14" ht="14.5" x14ac:dyDescent="0.35">
      <c r="A316" s="164"/>
      <c r="B316" s="164"/>
      <c r="C316" s="164"/>
      <c r="D316" s="164"/>
      <c r="E316" s="164"/>
      <c r="F316" s="164"/>
      <c r="G316" s="164"/>
      <c r="H316" s="164"/>
      <c r="I316" s="164"/>
      <c r="J316" s="164"/>
      <c r="K316" s="164"/>
      <c r="L316" s="164"/>
      <c r="M316" s="164"/>
      <c r="N316" s="164"/>
    </row>
    <row r="317" spans="1:14" ht="14.5" x14ac:dyDescent="0.35">
      <c r="A317" s="164"/>
      <c r="B317" s="164"/>
      <c r="C317" s="164"/>
      <c r="D317" s="164"/>
      <c r="E317" s="164"/>
      <c r="F317" s="164"/>
      <c r="G317" s="164"/>
      <c r="H317" s="164"/>
      <c r="I317" s="164"/>
      <c r="J317" s="164"/>
      <c r="K317" s="164"/>
      <c r="L317" s="164"/>
      <c r="M317" s="164"/>
      <c r="N317" s="164"/>
    </row>
    <row r="318" spans="1:14" ht="14.5" x14ac:dyDescent="0.35">
      <c r="A318" s="164"/>
      <c r="B318" s="164"/>
      <c r="C318" s="164"/>
      <c r="D318" s="164"/>
      <c r="E318" s="164"/>
      <c r="F318" s="164"/>
      <c r="G318" s="164"/>
      <c r="H318" s="164"/>
      <c r="I318" s="164"/>
      <c r="J318" s="164"/>
      <c r="K318" s="164"/>
      <c r="L318" s="164"/>
      <c r="M318" s="164"/>
      <c r="N318" s="164"/>
    </row>
    <row r="319" spans="1:14" ht="14.5" x14ac:dyDescent="0.35">
      <c r="A319" s="164"/>
      <c r="B319" s="164"/>
      <c r="C319" s="164"/>
      <c r="D319" s="164"/>
      <c r="E319" s="164"/>
      <c r="F319" s="164"/>
      <c r="G319" s="164"/>
      <c r="H319" s="164"/>
      <c r="I319" s="164"/>
      <c r="J319" s="164"/>
      <c r="K319" s="164"/>
      <c r="L319" s="164"/>
      <c r="M319" s="164"/>
      <c r="N319" s="164"/>
    </row>
    <row r="320" spans="1:14" ht="14.5" x14ac:dyDescent="0.35">
      <c r="A320" s="164"/>
      <c r="B320" s="164"/>
      <c r="C320" s="164"/>
      <c r="D320" s="164"/>
      <c r="E320" s="164"/>
      <c r="F320" s="164"/>
      <c r="G320" s="164"/>
      <c r="H320" s="164"/>
      <c r="I320" s="164"/>
      <c r="J320" s="164"/>
      <c r="K320" s="164"/>
      <c r="L320" s="164"/>
      <c r="M320" s="164"/>
      <c r="N320" s="164"/>
    </row>
    <row r="321" spans="1:14" ht="14.5" x14ac:dyDescent="0.35">
      <c r="A321" s="164"/>
      <c r="B321" s="164"/>
      <c r="C321" s="164"/>
      <c r="D321" s="164"/>
      <c r="E321" s="164"/>
      <c r="F321" s="164"/>
      <c r="G321" s="164"/>
      <c r="H321" s="164"/>
      <c r="I321" s="164"/>
      <c r="J321" s="164"/>
      <c r="K321" s="164"/>
      <c r="L321" s="164"/>
      <c r="M321" s="164"/>
      <c r="N321" s="164"/>
    </row>
    <row r="322" spans="1:14" ht="14.5" x14ac:dyDescent="0.35">
      <c r="A322" s="164"/>
      <c r="B322" s="164"/>
      <c r="C322" s="164"/>
      <c r="D322" s="164"/>
      <c r="E322" s="164"/>
      <c r="F322" s="164"/>
      <c r="G322" s="164"/>
      <c r="H322" s="164"/>
      <c r="I322" s="164"/>
      <c r="J322" s="164"/>
      <c r="K322" s="164"/>
      <c r="L322" s="164"/>
      <c r="M322" s="164"/>
      <c r="N322" s="164"/>
    </row>
    <row r="323" spans="1:14" ht="14.5" x14ac:dyDescent="0.35">
      <c r="A323" s="164"/>
      <c r="B323" s="164"/>
      <c r="C323" s="164"/>
      <c r="D323" s="164"/>
      <c r="E323" s="164"/>
      <c r="F323" s="164"/>
      <c r="G323" s="164"/>
      <c r="H323" s="164"/>
      <c r="I323" s="164"/>
      <c r="J323" s="164"/>
      <c r="K323" s="164"/>
      <c r="L323" s="164"/>
      <c r="M323" s="164"/>
      <c r="N323" s="164"/>
    </row>
    <row r="324" spans="1:14" ht="14.5" x14ac:dyDescent="0.35">
      <c r="A324" s="164"/>
      <c r="B324" s="164"/>
      <c r="C324" s="164"/>
      <c r="D324" s="164"/>
      <c r="E324" s="164"/>
      <c r="F324" s="164"/>
      <c r="G324" s="164"/>
      <c r="H324" s="164"/>
      <c r="I324" s="164"/>
      <c r="J324" s="164"/>
      <c r="K324" s="164"/>
      <c r="L324" s="164"/>
      <c r="M324" s="164"/>
      <c r="N324" s="164"/>
    </row>
    <row r="325" spans="1:14" ht="14.5" x14ac:dyDescent="0.35">
      <c r="A325" s="164"/>
      <c r="B325" s="164"/>
      <c r="C325" s="164"/>
      <c r="D325" s="164"/>
      <c r="E325" s="164"/>
      <c r="F325" s="164"/>
      <c r="G325" s="164"/>
      <c r="H325" s="164"/>
      <c r="I325" s="164"/>
      <c r="J325" s="164"/>
      <c r="K325" s="164"/>
      <c r="L325" s="164"/>
      <c r="M325" s="164"/>
      <c r="N325" s="164"/>
    </row>
    <row r="326" spans="1:14" ht="14.5" x14ac:dyDescent="0.35">
      <c r="A326" s="164"/>
      <c r="B326" s="164"/>
      <c r="C326" s="164"/>
      <c r="D326" s="164"/>
      <c r="E326" s="164"/>
      <c r="F326" s="164"/>
      <c r="G326" s="164"/>
      <c r="H326" s="164"/>
      <c r="I326" s="164"/>
      <c r="J326" s="164"/>
      <c r="K326" s="164"/>
      <c r="L326" s="164"/>
      <c r="M326" s="164"/>
      <c r="N326" s="164"/>
    </row>
    <row r="327" spans="1:14" ht="14.5" x14ac:dyDescent="0.35">
      <c r="A327" s="164"/>
      <c r="B327" s="164"/>
      <c r="C327" s="164"/>
      <c r="D327" s="164"/>
      <c r="E327" s="164"/>
      <c r="F327" s="164"/>
      <c r="G327" s="164"/>
      <c r="H327" s="164"/>
      <c r="I327" s="164"/>
      <c r="J327" s="164"/>
      <c r="K327" s="164"/>
      <c r="L327" s="164"/>
      <c r="M327" s="164"/>
      <c r="N327" s="164"/>
    </row>
    <row r="328" spans="1:14" ht="14.5" x14ac:dyDescent="0.35">
      <c r="A328" s="164"/>
      <c r="B328" s="164"/>
      <c r="C328" s="164"/>
      <c r="D328" s="164"/>
      <c r="E328" s="164"/>
      <c r="F328" s="164"/>
      <c r="G328" s="164"/>
      <c r="H328" s="164"/>
      <c r="I328" s="164"/>
      <c r="J328" s="164"/>
      <c r="K328" s="164"/>
      <c r="L328" s="164"/>
      <c r="M328" s="164"/>
      <c r="N328" s="164"/>
    </row>
    <row r="329" spans="1:14" ht="14.5" x14ac:dyDescent="0.35">
      <c r="A329" s="164"/>
      <c r="B329" s="164"/>
      <c r="C329" s="164"/>
      <c r="D329" s="164"/>
      <c r="E329" s="164"/>
      <c r="F329" s="164"/>
      <c r="G329" s="164"/>
      <c r="H329" s="164"/>
      <c r="I329" s="164"/>
      <c r="J329" s="164"/>
      <c r="K329" s="164"/>
      <c r="L329" s="164"/>
      <c r="M329" s="164"/>
      <c r="N329" s="164"/>
    </row>
    <row r="330" spans="1:14" ht="14.5" x14ac:dyDescent="0.35">
      <c r="A330" s="164"/>
      <c r="B330" s="164"/>
      <c r="C330" s="164"/>
      <c r="D330" s="164"/>
      <c r="E330" s="164"/>
      <c r="F330" s="164"/>
      <c r="G330" s="164"/>
      <c r="H330" s="164"/>
      <c r="I330" s="164"/>
      <c r="J330" s="164"/>
      <c r="K330" s="164"/>
      <c r="L330" s="164"/>
      <c r="M330" s="164"/>
      <c r="N330" s="164"/>
    </row>
    <row r="331" spans="1:14" ht="14.5" x14ac:dyDescent="0.35">
      <c r="A331" s="164"/>
      <c r="B331" s="164"/>
      <c r="C331" s="164"/>
      <c r="D331" s="164"/>
      <c r="E331" s="164"/>
      <c r="F331" s="164"/>
      <c r="G331" s="164"/>
      <c r="H331" s="164"/>
      <c r="I331" s="164"/>
      <c r="J331" s="164"/>
      <c r="K331" s="164"/>
      <c r="L331" s="164"/>
      <c r="M331" s="164"/>
      <c r="N331" s="164"/>
    </row>
    <row r="332" spans="1:14" ht="14.5" x14ac:dyDescent="0.35">
      <c r="A332" s="164"/>
      <c r="B332" s="164"/>
      <c r="C332" s="164"/>
      <c r="D332" s="164"/>
      <c r="E332" s="164"/>
      <c r="F332" s="164"/>
      <c r="G332" s="164"/>
      <c r="H332" s="164"/>
      <c r="I332" s="164"/>
      <c r="J332" s="164"/>
      <c r="K332" s="164"/>
      <c r="L332" s="164"/>
      <c r="M332" s="164"/>
      <c r="N332" s="164"/>
    </row>
    <row r="333" spans="1:14" ht="14.5" x14ac:dyDescent="0.35">
      <c r="A333" s="164"/>
      <c r="B333" s="164"/>
      <c r="C333" s="164"/>
      <c r="D333" s="164"/>
      <c r="E333" s="164"/>
      <c r="F333" s="164"/>
      <c r="G333" s="164"/>
      <c r="H333" s="164"/>
      <c r="I333" s="164"/>
      <c r="J333" s="164"/>
      <c r="K333" s="164"/>
      <c r="L333" s="164"/>
      <c r="M333" s="164"/>
      <c r="N333" s="164"/>
    </row>
    <row r="334" spans="1:14" ht="14.5" x14ac:dyDescent="0.35">
      <c r="A334" s="164"/>
      <c r="B334" s="164"/>
      <c r="C334" s="164"/>
      <c r="D334" s="164"/>
      <c r="E334" s="164"/>
      <c r="F334" s="164"/>
      <c r="G334" s="164"/>
      <c r="H334" s="164"/>
      <c r="I334" s="164"/>
      <c r="J334" s="164"/>
      <c r="K334" s="164"/>
      <c r="L334" s="164"/>
      <c r="M334" s="164"/>
      <c r="N334" s="164"/>
    </row>
    <row r="335" spans="1:14" ht="14.5" x14ac:dyDescent="0.35">
      <c r="A335" s="164"/>
      <c r="B335" s="164"/>
      <c r="C335" s="164"/>
      <c r="D335" s="164"/>
      <c r="E335" s="164"/>
      <c r="F335" s="164"/>
      <c r="G335" s="164"/>
      <c r="H335" s="164"/>
      <c r="I335" s="164"/>
      <c r="J335" s="164"/>
      <c r="K335" s="164"/>
      <c r="L335" s="164"/>
      <c r="M335" s="164"/>
      <c r="N335" s="164"/>
    </row>
    <row r="336" spans="1:14" ht="14.5" x14ac:dyDescent="0.35">
      <c r="A336" s="164"/>
      <c r="B336" s="164"/>
      <c r="C336" s="164"/>
      <c r="D336" s="164"/>
      <c r="E336" s="164"/>
      <c r="F336" s="164"/>
      <c r="G336" s="164"/>
      <c r="H336" s="164"/>
      <c r="I336" s="164"/>
      <c r="J336" s="164"/>
      <c r="K336" s="164"/>
      <c r="L336" s="164"/>
      <c r="M336" s="164"/>
      <c r="N336" s="164"/>
    </row>
    <row r="337" spans="1:14" ht="14.5" x14ac:dyDescent="0.35">
      <c r="A337" s="164"/>
      <c r="B337" s="164"/>
      <c r="C337" s="164"/>
      <c r="D337" s="164"/>
      <c r="E337" s="164"/>
      <c r="F337" s="164"/>
      <c r="G337" s="164"/>
      <c r="H337" s="164"/>
      <c r="I337" s="164"/>
      <c r="J337" s="164"/>
      <c r="K337" s="164"/>
      <c r="L337" s="164"/>
      <c r="M337" s="164"/>
      <c r="N337" s="164"/>
    </row>
    <row r="338" spans="1:14" ht="14.5" x14ac:dyDescent="0.35">
      <c r="A338" s="164"/>
      <c r="B338" s="164"/>
      <c r="C338" s="164"/>
      <c r="D338" s="164"/>
      <c r="E338" s="164"/>
      <c r="F338" s="164"/>
      <c r="G338" s="164"/>
      <c r="H338" s="164"/>
      <c r="I338" s="164"/>
      <c r="J338" s="164"/>
      <c r="K338" s="164"/>
      <c r="L338" s="164"/>
      <c r="M338" s="164"/>
      <c r="N338" s="164"/>
    </row>
    <row r="339" spans="1:14" ht="14.5" x14ac:dyDescent="0.35">
      <c r="A339" s="164"/>
      <c r="B339" s="164"/>
      <c r="C339" s="164"/>
      <c r="D339" s="164"/>
      <c r="E339" s="164"/>
      <c r="F339" s="164"/>
      <c r="G339" s="164"/>
      <c r="H339" s="164"/>
      <c r="I339" s="164"/>
      <c r="J339" s="164"/>
      <c r="K339" s="164"/>
      <c r="L339" s="164"/>
      <c r="M339" s="164"/>
      <c r="N339" s="164"/>
    </row>
    <row r="340" spans="1:14" ht="14.5" x14ac:dyDescent="0.35">
      <c r="A340" s="164"/>
      <c r="B340" s="164"/>
      <c r="C340" s="164"/>
      <c r="D340" s="164"/>
      <c r="E340" s="164"/>
      <c r="F340" s="164"/>
      <c r="G340" s="164"/>
      <c r="H340" s="164"/>
      <c r="I340" s="164"/>
      <c r="J340" s="164"/>
      <c r="K340" s="164"/>
      <c r="L340" s="164"/>
      <c r="M340" s="164"/>
      <c r="N340" s="164"/>
    </row>
    <row r="341" spans="1:14" ht="14.5" x14ac:dyDescent="0.35">
      <c r="A341" s="164"/>
      <c r="B341" s="164"/>
      <c r="C341" s="164"/>
      <c r="D341" s="164"/>
      <c r="E341" s="164"/>
      <c r="F341" s="164"/>
      <c r="G341" s="164"/>
      <c r="H341" s="164"/>
      <c r="I341" s="164"/>
      <c r="J341" s="164"/>
      <c r="K341" s="164"/>
      <c r="L341" s="164"/>
      <c r="M341" s="164"/>
      <c r="N341" s="164"/>
    </row>
    <row r="342" spans="1:14" ht="14.5" x14ac:dyDescent="0.35">
      <c r="A342" s="164"/>
      <c r="B342" s="164"/>
      <c r="C342" s="164"/>
      <c r="D342" s="164"/>
      <c r="E342" s="164"/>
      <c r="F342" s="164"/>
      <c r="G342" s="164"/>
      <c r="H342" s="164"/>
      <c r="I342" s="164"/>
      <c r="J342" s="164"/>
      <c r="K342" s="164"/>
      <c r="L342" s="164"/>
      <c r="M342" s="164"/>
      <c r="N342" s="164"/>
    </row>
    <row r="343" spans="1:14" ht="14.5" x14ac:dyDescent="0.35">
      <c r="A343" s="164"/>
      <c r="B343" s="164"/>
      <c r="C343" s="164"/>
      <c r="D343" s="164"/>
      <c r="E343" s="164"/>
      <c r="F343" s="164"/>
      <c r="G343" s="164"/>
      <c r="H343" s="164"/>
      <c r="I343" s="164"/>
      <c r="J343" s="164"/>
      <c r="K343" s="164"/>
      <c r="L343" s="164"/>
      <c r="M343" s="164"/>
      <c r="N343" s="164"/>
    </row>
    <row r="344" spans="1:14" ht="14.5" x14ac:dyDescent="0.35">
      <c r="A344" s="164"/>
      <c r="B344" s="164"/>
      <c r="C344" s="164"/>
      <c r="D344" s="164"/>
      <c r="E344" s="164"/>
      <c r="F344" s="164"/>
      <c r="G344" s="164"/>
      <c r="H344" s="164"/>
      <c r="I344" s="164"/>
      <c r="J344" s="164"/>
      <c r="K344" s="164"/>
      <c r="L344" s="164"/>
      <c r="M344" s="164"/>
      <c r="N344" s="164"/>
    </row>
    <row r="345" spans="1:14" ht="14.5" x14ac:dyDescent="0.35">
      <c r="A345" s="164"/>
      <c r="B345" s="164"/>
      <c r="C345" s="164"/>
      <c r="D345" s="164"/>
      <c r="E345" s="164"/>
      <c r="F345" s="164"/>
      <c r="G345" s="164"/>
      <c r="H345" s="164"/>
      <c r="I345" s="164"/>
      <c r="J345" s="164"/>
      <c r="K345" s="164"/>
      <c r="L345" s="164"/>
      <c r="M345" s="164"/>
      <c r="N345" s="164"/>
    </row>
    <row r="346" spans="1:14" ht="14.5" x14ac:dyDescent="0.35">
      <c r="A346" s="164"/>
      <c r="B346" s="164"/>
      <c r="C346" s="164"/>
      <c r="D346" s="164"/>
      <c r="E346" s="164"/>
      <c r="F346" s="164"/>
      <c r="G346" s="164"/>
      <c r="H346" s="164"/>
      <c r="I346" s="164"/>
      <c r="J346" s="164"/>
      <c r="K346" s="164"/>
      <c r="L346" s="164"/>
      <c r="M346" s="164"/>
      <c r="N346" s="164"/>
    </row>
    <row r="347" spans="1:14" ht="14.5" x14ac:dyDescent="0.35">
      <c r="A347" s="164"/>
      <c r="B347" s="164"/>
      <c r="C347" s="164"/>
      <c r="D347" s="164"/>
      <c r="E347" s="164"/>
      <c r="F347" s="164"/>
      <c r="G347" s="164"/>
      <c r="H347" s="164"/>
      <c r="I347" s="164"/>
      <c r="J347" s="164"/>
      <c r="K347" s="164"/>
      <c r="L347" s="164"/>
      <c r="M347" s="164"/>
      <c r="N347" s="164"/>
    </row>
    <row r="348" spans="1:14" ht="14.5" x14ac:dyDescent="0.35">
      <c r="A348" s="164"/>
      <c r="B348" s="164"/>
      <c r="C348" s="164"/>
      <c r="D348" s="164"/>
      <c r="E348" s="164"/>
      <c r="F348" s="164"/>
      <c r="G348" s="164"/>
      <c r="H348" s="164"/>
      <c r="I348" s="164"/>
      <c r="J348" s="164"/>
      <c r="K348" s="164"/>
      <c r="L348" s="164"/>
      <c r="M348" s="164"/>
      <c r="N348" s="164"/>
    </row>
    <row r="349" spans="1:14" ht="14.5" x14ac:dyDescent="0.35">
      <c r="A349" s="164"/>
      <c r="B349" s="164"/>
      <c r="C349" s="164"/>
      <c r="D349" s="164"/>
      <c r="E349" s="164"/>
      <c r="F349" s="164"/>
      <c r="G349" s="164"/>
      <c r="H349" s="164"/>
      <c r="I349" s="164"/>
      <c r="J349" s="164"/>
      <c r="K349" s="164"/>
      <c r="L349" s="164"/>
      <c r="M349" s="164"/>
      <c r="N349" s="164"/>
    </row>
    <row r="350" spans="1:14" ht="14.5" x14ac:dyDescent="0.35">
      <c r="A350" s="164"/>
      <c r="B350" s="164"/>
      <c r="C350" s="164"/>
      <c r="D350" s="164"/>
      <c r="E350" s="164"/>
      <c r="F350" s="164"/>
      <c r="G350" s="164"/>
      <c r="H350" s="164"/>
      <c r="I350" s="164"/>
      <c r="J350" s="164"/>
      <c r="K350" s="164"/>
      <c r="L350" s="164"/>
      <c r="M350" s="164"/>
      <c r="N350" s="164"/>
    </row>
    <row r="351" spans="1:14" ht="14.5" x14ac:dyDescent="0.35">
      <c r="A351" s="164"/>
      <c r="B351" s="164"/>
      <c r="C351" s="164"/>
      <c r="D351" s="164"/>
      <c r="E351" s="164"/>
      <c r="F351" s="164"/>
      <c r="G351" s="164"/>
      <c r="H351" s="164"/>
      <c r="I351" s="164"/>
      <c r="J351" s="164"/>
      <c r="K351" s="164"/>
      <c r="L351" s="164"/>
      <c r="M351" s="164"/>
      <c r="N351" s="164"/>
    </row>
    <row r="352" spans="1:14" ht="14.5" x14ac:dyDescent="0.35">
      <c r="A352" s="164"/>
      <c r="B352" s="164"/>
      <c r="C352" s="164"/>
      <c r="D352" s="164"/>
      <c r="E352" s="164"/>
      <c r="F352" s="164"/>
      <c r="G352" s="164"/>
      <c r="H352" s="164"/>
      <c r="I352" s="164"/>
      <c r="J352" s="164"/>
      <c r="K352" s="164"/>
      <c r="L352" s="164"/>
      <c r="M352" s="164"/>
      <c r="N352" s="164"/>
    </row>
    <row r="353" spans="1:14" ht="14.5" x14ac:dyDescent="0.35">
      <c r="A353" s="164"/>
      <c r="B353" s="164"/>
      <c r="C353" s="164"/>
      <c r="D353" s="164"/>
      <c r="E353" s="164"/>
      <c r="F353" s="164"/>
      <c r="G353" s="164"/>
      <c r="H353" s="164"/>
      <c r="I353" s="164"/>
      <c r="J353" s="164"/>
      <c r="K353" s="164"/>
      <c r="L353" s="164"/>
      <c r="M353" s="164"/>
      <c r="N353" s="164"/>
    </row>
    <row r="354" spans="1:14" ht="14.5" x14ac:dyDescent="0.35">
      <c r="A354" s="164"/>
      <c r="B354" s="164"/>
      <c r="C354" s="164"/>
      <c r="D354" s="164"/>
      <c r="E354" s="164"/>
      <c r="F354" s="164"/>
      <c r="G354" s="164"/>
      <c r="H354" s="164"/>
      <c r="I354" s="164"/>
      <c r="J354" s="164"/>
      <c r="K354" s="164"/>
      <c r="L354" s="164"/>
      <c r="M354" s="164"/>
      <c r="N354" s="164"/>
    </row>
    <row r="355" spans="1:14" ht="14.5" x14ac:dyDescent="0.35">
      <c r="A355" s="164"/>
      <c r="B355" s="164"/>
      <c r="C355" s="164"/>
      <c r="D355" s="164"/>
      <c r="E355" s="164"/>
      <c r="F355" s="164"/>
      <c r="G355" s="164"/>
      <c r="H355" s="164"/>
      <c r="I355" s="164"/>
      <c r="J355" s="164"/>
      <c r="K355" s="164"/>
      <c r="L355" s="164"/>
      <c r="M355" s="164"/>
      <c r="N355" s="164"/>
    </row>
    <row r="356" spans="1:14" ht="14.5" x14ac:dyDescent="0.35">
      <c r="A356" s="164"/>
      <c r="B356" s="164"/>
      <c r="C356" s="164"/>
      <c r="D356" s="164"/>
      <c r="E356" s="164"/>
      <c r="F356" s="164"/>
      <c r="G356" s="164"/>
      <c r="H356" s="164"/>
      <c r="I356" s="164"/>
      <c r="J356" s="164"/>
      <c r="K356" s="164"/>
      <c r="L356" s="164"/>
      <c r="M356" s="164"/>
      <c r="N356" s="164"/>
    </row>
    <row r="357" spans="1:14" ht="14.5" x14ac:dyDescent="0.35">
      <c r="A357" s="164"/>
      <c r="B357" s="164"/>
      <c r="C357" s="164"/>
      <c r="D357" s="164"/>
      <c r="E357" s="164"/>
      <c r="F357" s="164"/>
      <c r="G357" s="164"/>
      <c r="H357" s="164"/>
      <c r="I357" s="164"/>
      <c r="J357" s="164"/>
      <c r="K357" s="164"/>
      <c r="L357" s="164"/>
      <c r="M357" s="164"/>
      <c r="N357" s="164"/>
    </row>
    <row r="358" spans="1:14" ht="14.5" x14ac:dyDescent="0.35">
      <c r="A358" s="164"/>
      <c r="B358" s="164"/>
      <c r="C358" s="164"/>
      <c r="D358" s="164"/>
      <c r="E358" s="164"/>
      <c r="F358" s="164"/>
      <c r="G358" s="164"/>
      <c r="H358" s="164"/>
      <c r="I358" s="164"/>
      <c r="J358" s="164"/>
      <c r="K358" s="164"/>
      <c r="L358" s="164"/>
      <c r="M358" s="164"/>
      <c r="N358" s="164"/>
    </row>
    <row r="359" spans="1:14" ht="14.5" x14ac:dyDescent="0.35">
      <c r="A359" s="164"/>
      <c r="B359" s="164"/>
      <c r="C359" s="164"/>
      <c r="D359" s="164"/>
      <c r="E359" s="164"/>
      <c r="F359" s="164"/>
      <c r="G359" s="164"/>
      <c r="H359" s="164"/>
      <c r="I359" s="164"/>
      <c r="J359" s="164"/>
      <c r="K359" s="164"/>
      <c r="L359" s="164"/>
      <c r="M359" s="164"/>
      <c r="N359" s="164"/>
    </row>
    <row r="360" spans="1:14" ht="14.5" x14ac:dyDescent="0.35">
      <c r="A360" s="164"/>
      <c r="B360" s="164"/>
      <c r="C360" s="164"/>
      <c r="D360" s="164"/>
      <c r="E360" s="164"/>
      <c r="F360" s="164"/>
      <c r="G360" s="164"/>
      <c r="H360" s="164"/>
      <c r="I360" s="164"/>
      <c r="J360" s="164"/>
      <c r="K360" s="164"/>
      <c r="L360" s="164"/>
      <c r="M360" s="164"/>
      <c r="N360" s="164"/>
    </row>
    <row r="361" spans="1:14" ht="14.5" x14ac:dyDescent="0.35">
      <c r="A361" s="164"/>
      <c r="B361" s="164"/>
      <c r="C361" s="164"/>
      <c r="D361" s="164"/>
      <c r="E361" s="164"/>
      <c r="F361" s="164"/>
      <c r="G361" s="164"/>
      <c r="H361" s="164"/>
      <c r="I361" s="164"/>
      <c r="J361" s="164"/>
      <c r="K361" s="164"/>
      <c r="L361" s="164"/>
      <c r="M361" s="164"/>
      <c r="N361" s="164"/>
    </row>
    <row r="362" spans="1:14" ht="14.5" x14ac:dyDescent="0.35">
      <c r="A362" s="164"/>
      <c r="B362" s="164"/>
      <c r="C362" s="164"/>
      <c r="D362" s="164"/>
      <c r="E362" s="164"/>
      <c r="F362" s="164"/>
      <c r="G362" s="164"/>
      <c r="H362" s="164"/>
      <c r="I362" s="164"/>
      <c r="J362" s="164"/>
      <c r="K362" s="164"/>
      <c r="L362" s="164"/>
      <c r="M362" s="164"/>
      <c r="N362" s="164"/>
    </row>
    <row r="363" spans="1:14" ht="14.5" x14ac:dyDescent="0.35">
      <c r="A363" s="164"/>
      <c r="B363" s="164"/>
      <c r="C363" s="164"/>
      <c r="D363" s="164"/>
      <c r="E363" s="164"/>
      <c r="F363" s="164"/>
      <c r="G363" s="164"/>
      <c r="H363" s="164"/>
      <c r="I363" s="164"/>
      <c r="J363" s="164"/>
      <c r="K363" s="164"/>
      <c r="L363" s="164"/>
      <c r="M363" s="164"/>
      <c r="N363" s="164"/>
    </row>
    <row r="364" spans="1:14" ht="14.5" x14ac:dyDescent="0.35">
      <c r="A364" s="164"/>
      <c r="B364" s="164"/>
      <c r="C364" s="164"/>
      <c r="D364" s="164"/>
      <c r="E364" s="164"/>
      <c r="F364" s="164"/>
      <c r="G364" s="164"/>
      <c r="H364" s="164"/>
      <c r="I364" s="164"/>
      <c r="J364" s="164"/>
      <c r="K364" s="164"/>
      <c r="L364" s="164"/>
      <c r="M364" s="164"/>
      <c r="N364" s="164"/>
    </row>
    <row r="365" spans="1:14" ht="14.5" x14ac:dyDescent="0.35">
      <c r="A365" s="164"/>
      <c r="B365" s="164"/>
      <c r="C365" s="164"/>
      <c r="D365" s="164"/>
      <c r="E365" s="164"/>
      <c r="F365" s="164"/>
      <c r="G365" s="164"/>
      <c r="H365" s="164"/>
      <c r="I365" s="164"/>
      <c r="J365" s="164"/>
      <c r="K365" s="164"/>
      <c r="L365" s="164"/>
      <c r="M365" s="164"/>
      <c r="N365" s="164"/>
    </row>
    <row r="366" spans="1:14" ht="14.5" x14ac:dyDescent="0.35">
      <c r="A366" s="164"/>
      <c r="B366" s="164"/>
      <c r="C366" s="164"/>
      <c r="D366" s="164"/>
      <c r="E366" s="164"/>
      <c r="F366" s="164"/>
      <c r="G366" s="164"/>
      <c r="H366" s="164"/>
      <c r="I366" s="164"/>
      <c r="J366" s="164"/>
      <c r="K366" s="164"/>
      <c r="L366" s="164"/>
      <c r="M366" s="164"/>
      <c r="N366" s="164"/>
    </row>
    <row r="367" spans="1:14" ht="14.5" x14ac:dyDescent="0.35">
      <c r="A367" s="164"/>
      <c r="B367" s="164"/>
      <c r="C367" s="164"/>
      <c r="D367" s="164"/>
      <c r="E367" s="164"/>
      <c r="F367" s="164"/>
      <c r="G367" s="164"/>
      <c r="H367" s="164"/>
      <c r="I367" s="164"/>
      <c r="J367" s="164"/>
      <c r="K367" s="164"/>
      <c r="L367" s="164"/>
      <c r="M367" s="164"/>
      <c r="N367" s="164"/>
    </row>
    <row r="368" spans="1:14" ht="14.5" x14ac:dyDescent="0.35">
      <c r="A368" s="164"/>
      <c r="B368" s="164"/>
      <c r="C368" s="164"/>
      <c r="D368" s="164"/>
      <c r="E368" s="164"/>
      <c r="F368" s="164"/>
      <c r="G368" s="164"/>
      <c r="H368" s="164"/>
      <c r="I368" s="164"/>
      <c r="J368" s="164"/>
      <c r="K368" s="164"/>
      <c r="L368" s="164"/>
      <c r="M368" s="164"/>
      <c r="N368" s="164"/>
    </row>
    <row r="369" spans="1:14" ht="14.5" x14ac:dyDescent="0.35">
      <c r="A369" s="164"/>
      <c r="B369" s="164"/>
      <c r="C369" s="164"/>
      <c r="D369" s="164"/>
      <c r="E369" s="164"/>
      <c r="F369" s="164"/>
      <c r="G369" s="164"/>
      <c r="H369" s="164"/>
      <c r="I369" s="164"/>
      <c r="J369" s="164"/>
      <c r="K369" s="164"/>
      <c r="L369" s="164"/>
      <c r="M369" s="164"/>
      <c r="N369" s="164"/>
    </row>
    <row r="370" spans="1:14" ht="14.5" x14ac:dyDescent="0.35">
      <c r="A370" s="164"/>
      <c r="B370" s="164"/>
      <c r="C370" s="164"/>
      <c r="D370" s="164"/>
      <c r="E370" s="164"/>
      <c r="F370" s="164"/>
      <c r="G370" s="164"/>
      <c r="H370" s="164"/>
      <c r="I370" s="164"/>
      <c r="J370" s="164"/>
      <c r="K370" s="164"/>
      <c r="L370" s="164"/>
      <c r="M370" s="164"/>
      <c r="N370" s="164"/>
    </row>
    <row r="371" spans="1:14" ht="14.5" x14ac:dyDescent="0.35">
      <c r="A371" s="164"/>
      <c r="B371" s="164"/>
      <c r="C371" s="164"/>
      <c r="D371" s="164"/>
      <c r="E371" s="164"/>
      <c r="F371" s="164"/>
      <c r="G371" s="164"/>
      <c r="H371" s="164"/>
      <c r="I371" s="164"/>
      <c r="J371" s="164"/>
      <c r="K371" s="164"/>
      <c r="L371" s="164"/>
      <c r="M371" s="164"/>
      <c r="N371" s="164"/>
    </row>
    <row r="372" spans="1:14" ht="14.5" x14ac:dyDescent="0.35">
      <c r="A372" s="164"/>
      <c r="B372" s="164"/>
      <c r="C372" s="164"/>
      <c r="D372" s="164"/>
      <c r="E372" s="164"/>
      <c r="F372" s="164"/>
      <c r="G372" s="164"/>
      <c r="H372" s="164"/>
      <c r="I372" s="164"/>
      <c r="J372" s="164"/>
      <c r="K372" s="164"/>
      <c r="L372" s="164"/>
      <c r="M372" s="164"/>
      <c r="N372" s="164"/>
    </row>
    <row r="373" spans="1:14" ht="14.5" x14ac:dyDescent="0.35">
      <c r="A373" s="164"/>
      <c r="B373" s="164"/>
      <c r="C373" s="164"/>
      <c r="D373" s="164"/>
      <c r="E373" s="164"/>
      <c r="F373" s="164"/>
      <c r="G373" s="164"/>
      <c r="H373" s="164"/>
      <c r="I373" s="164"/>
      <c r="J373" s="164"/>
      <c r="K373" s="164"/>
      <c r="L373" s="164"/>
      <c r="M373" s="164"/>
      <c r="N373" s="164"/>
    </row>
    <row r="374" spans="1:14" ht="14.5" x14ac:dyDescent="0.35">
      <c r="A374" s="164"/>
      <c r="B374" s="164"/>
      <c r="C374" s="164"/>
      <c r="D374" s="164"/>
      <c r="E374" s="164"/>
      <c r="F374" s="164"/>
      <c r="G374" s="164"/>
      <c r="H374" s="164"/>
      <c r="I374" s="164"/>
      <c r="J374" s="164"/>
      <c r="K374" s="164"/>
      <c r="L374" s="164"/>
      <c r="M374" s="164"/>
      <c r="N374" s="164"/>
    </row>
    <row r="375" spans="1:14" ht="14.5" x14ac:dyDescent="0.35">
      <c r="A375" s="164"/>
      <c r="B375" s="164"/>
      <c r="C375" s="164"/>
      <c r="D375" s="164"/>
      <c r="E375" s="164"/>
      <c r="F375" s="164"/>
      <c r="G375" s="164"/>
      <c r="H375" s="164"/>
      <c r="I375" s="164"/>
      <c r="J375" s="164"/>
      <c r="K375" s="164"/>
      <c r="L375" s="164"/>
      <c r="M375" s="164"/>
      <c r="N375" s="164"/>
    </row>
    <row r="376" spans="1:14" ht="14.5" x14ac:dyDescent="0.35">
      <c r="A376" s="164"/>
      <c r="B376" s="164"/>
      <c r="C376" s="164"/>
      <c r="D376" s="164"/>
      <c r="E376" s="164"/>
      <c r="F376" s="164"/>
      <c r="G376" s="164"/>
      <c r="H376" s="164"/>
      <c r="I376" s="164"/>
      <c r="J376" s="164"/>
      <c r="K376" s="164"/>
      <c r="L376" s="164"/>
      <c r="M376" s="164"/>
      <c r="N376" s="164"/>
    </row>
    <row r="377" spans="1:14" ht="14.5" x14ac:dyDescent="0.35">
      <c r="A377" s="164"/>
      <c r="B377" s="164"/>
      <c r="C377" s="164"/>
      <c r="D377" s="164"/>
      <c r="E377" s="164"/>
      <c r="F377" s="164"/>
      <c r="G377" s="164"/>
      <c r="H377" s="164"/>
      <c r="I377" s="164"/>
      <c r="J377" s="164"/>
      <c r="K377" s="164"/>
      <c r="L377" s="164"/>
      <c r="M377" s="164"/>
      <c r="N377" s="164"/>
    </row>
    <row r="378" spans="1:14" ht="14.5" x14ac:dyDescent="0.35">
      <c r="A378" s="164"/>
      <c r="B378" s="164"/>
      <c r="C378" s="164"/>
      <c r="D378" s="164"/>
      <c r="E378" s="164"/>
      <c r="F378" s="164"/>
      <c r="G378" s="164"/>
      <c r="H378" s="164"/>
      <c r="I378" s="164"/>
      <c r="J378" s="164"/>
      <c r="K378" s="164"/>
      <c r="L378" s="164"/>
      <c r="M378" s="164"/>
      <c r="N378" s="164"/>
    </row>
    <row r="379" spans="1:14" ht="14.5" x14ac:dyDescent="0.35">
      <c r="A379" s="164"/>
      <c r="B379" s="164"/>
      <c r="C379" s="164"/>
      <c r="D379" s="164"/>
      <c r="E379" s="164"/>
      <c r="F379" s="164"/>
      <c r="G379" s="164"/>
      <c r="H379" s="164"/>
      <c r="I379" s="164"/>
      <c r="J379" s="164"/>
      <c r="K379" s="164"/>
      <c r="L379" s="164"/>
      <c r="M379" s="164"/>
      <c r="N379" s="164"/>
    </row>
    <row r="380" spans="1:14" ht="14.5" x14ac:dyDescent="0.35">
      <c r="A380" s="164"/>
      <c r="B380" s="164"/>
      <c r="C380" s="164"/>
      <c r="D380" s="164"/>
      <c r="E380" s="164"/>
      <c r="F380" s="164"/>
      <c r="G380" s="164"/>
      <c r="H380" s="164"/>
      <c r="I380" s="164"/>
      <c r="J380" s="164"/>
      <c r="K380" s="164"/>
      <c r="L380" s="164"/>
      <c r="M380" s="164"/>
      <c r="N380" s="164"/>
    </row>
    <row r="381" spans="1:14" ht="14.5" x14ac:dyDescent="0.35">
      <c r="A381" s="164"/>
      <c r="B381" s="164"/>
      <c r="C381" s="164"/>
      <c r="D381" s="164"/>
      <c r="E381" s="164"/>
      <c r="F381" s="164"/>
      <c r="G381" s="164"/>
      <c r="H381" s="164"/>
      <c r="I381" s="164"/>
      <c r="J381" s="164"/>
      <c r="K381" s="164"/>
      <c r="L381" s="164"/>
      <c r="M381" s="164"/>
      <c r="N381" s="164"/>
    </row>
    <row r="382" spans="1:14" ht="14.5" x14ac:dyDescent="0.35">
      <c r="A382" s="164"/>
      <c r="B382" s="164"/>
      <c r="C382" s="164"/>
      <c r="D382" s="164"/>
      <c r="E382" s="164"/>
      <c r="F382" s="164"/>
      <c r="G382" s="164"/>
      <c r="H382" s="164"/>
      <c r="I382" s="164"/>
      <c r="J382" s="164"/>
      <c r="K382" s="164"/>
      <c r="L382" s="164"/>
      <c r="M382" s="164"/>
      <c r="N382" s="164"/>
    </row>
    <row r="383" spans="1:14" ht="14.5" x14ac:dyDescent="0.35">
      <c r="A383" s="164"/>
      <c r="B383" s="164"/>
      <c r="C383" s="164"/>
      <c r="D383" s="164"/>
      <c r="E383" s="164"/>
      <c r="F383" s="164"/>
      <c r="G383" s="164"/>
      <c r="H383" s="164"/>
      <c r="I383" s="164"/>
      <c r="J383" s="164"/>
      <c r="K383" s="164"/>
      <c r="L383" s="164"/>
      <c r="M383" s="164"/>
      <c r="N383" s="164"/>
    </row>
    <row r="384" spans="1:14" ht="14.5" x14ac:dyDescent="0.35">
      <c r="A384" s="164"/>
      <c r="B384" s="164"/>
      <c r="C384" s="164"/>
      <c r="D384" s="164"/>
      <c r="E384" s="164"/>
      <c r="F384" s="164"/>
      <c r="G384" s="164"/>
      <c r="H384" s="164"/>
      <c r="I384" s="164"/>
      <c r="J384" s="164"/>
      <c r="K384" s="164"/>
      <c r="L384" s="164"/>
      <c r="M384" s="164"/>
      <c r="N384" s="164"/>
    </row>
    <row r="385" spans="1:14" ht="14.5" x14ac:dyDescent="0.35">
      <c r="A385" s="164"/>
      <c r="B385" s="164"/>
      <c r="C385" s="164"/>
      <c r="D385" s="164"/>
      <c r="E385" s="164"/>
      <c r="F385" s="164"/>
      <c r="G385" s="164"/>
      <c r="H385" s="164"/>
      <c r="I385" s="164"/>
      <c r="J385" s="164"/>
      <c r="K385" s="164"/>
      <c r="L385" s="164"/>
      <c r="M385" s="164"/>
      <c r="N385" s="164"/>
    </row>
    <row r="386" spans="1:14" ht="14.5" x14ac:dyDescent="0.35">
      <c r="A386" s="164"/>
      <c r="B386" s="164"/>
      <c r="C386" s="164"/>
      <c r="D386" s="164"/>
      <c r="E386" s="164"/>
      <c r="F386" s="164"/>
      <c r="G386" s="164"/>
      <c r="H386" s="164"/>
      <c r="I386" s="164"/>
      <c r="J386" s="164"/>
      <c r="K386" s="164"/>
      <c r="L386" s="164"/>
      <c r="M386" s="164"/>
      <c r="N386" s="164"/>
    </row>
    <row r="387" spans="1:14" ht="14.5" x14ac:dyDescent="0.35">
      <c r="A387" s="164"/>
      <c r="B387" s="164"/>
      <c r="C387" s="164"/>
      <c r="D387" s="164"/>
      <c r="E387" s="164"/>
      <c r="F387" s="164"/>
      <c r="G387" s="164"/>
      <c r="H387" s="164"/>
      <c r="I387" s="164"/>
      <c r="J387" s="164"/>
      <c r="K387" s="164"/>
      <c r="L387" s="164"/>
      <c r="M387" s="164"/>
      <c r="N387" s="164"/>
    </row>
    <row r="388" spans="1:14" ht="14.5" x14ac:dyDescent="0.35">
      <c r="A388" s="164"/>
      <c r="B388" s="164"/>
      <c r="C388" s="164"/>
      <c r="D388" s="164"/>
      <c r="E388" s="164"/>
      <c r="F388" s="164"/>
      <c r="G388" s="164"/>
      <c r="H388" s="164"/>
      <c r="I388" s="164"/>
      <c r="J388" s="164"/>
      <c r="K388" s="164"/>
      <c r="L388" s="164"/>
      <c r="M388" s="164"/>
      <c r="N388" s="164"/>
    </row>
    <row r="389" spans="1:14" ht="14.5" x14ac:dyDescent="0.35">
      <c r="A389" s="164"/>
      <c r="B389" s="164"/>
      <c r="C389" s="164"/>
      <c r="D389" s="164"/>
      <c r="E389" s="164"/>
      <c r="F389" s="164"/>
      <c r="G389" s="164"/>
      <c r="H389" s="164"/>
      <c r="I389" s="164"/>
      <c r="J389" s="164"/>
      <c r="K389" s="164"/>
      <c r="L389" s="164"/>
      <c r="M389" s="164"/>
      <c r="N389" s="164"/>
    </row>
    <row r="390" spans="1:14" ht="14.5" x14ac:dyDescent="0.35">
      <c r="A390" s="164"/>
      <c r="B390" s="164"/>
      <c r="C390" s="164"/>
      <c r="D390" s="164"/>
      <c r="E390" s="164"/>
      <c r="F390" s="164"/>
      <c r="G390" s="164"/>
      <c r="H390" s="164"/>
      <c r="I390" s="164"/>
      <c r="J390" s="164"/>
      <c r="K390" s="164"/>
      <c r="L390" s="164"/>
      <c r="M390" s="164"/>
      <c r="N390" s="164"/>
    </row>
    <row r="391" spans="1:14" ht="14.5" x14ac:dyDescent="0.35">
      <c r="A391" s="164"/>
      <c r="B391" s="164"/>
      <c r="C391" s="164"/>
      <c r="D391" s="164"/>
      <c r="E391" s="164"/>
      <c r="F391" s="164"/>
      <c r="G391" s="164"/>
      <c r="H391" s="164"/>
      <c r="I391" s="164"/>
      <c r="J391" s="164"/>
      <c r="K391" s="164"/>
      <c r="L391" s="164"/>
      <c r="M391" s="164"/>
      <c r="N391" s="164"/>
    </row>
    <row r="392" spans="1:14" ht="14.5" x14ac:dyDescent="0.35">
      <c r="A392" s="164"/>
      <c r="B392" s="164"/>
      <c r="C392" s="164"/>
      <c r="D392" s="164"/>
      <c r="E392" s="164"/>
      <c r="F392" s="164"/>
      <c r="G392" s="164"/>
      <c r="H392" s="164"/>
      <c r="I392" s="164"/>
      <c r="J392" s="164"/>
      <c r="K392" s="164"/>
      <c r="L392" s="164"/>
      <c r="M392" s="164"/>
      <c r="N392" s="164"/>
    </row>
    <row r="393" spans="1:14" ht="14.5" x14ac:dyDescent="0.35">
      <c r="A393" s="164"/>
      <c r="B393" s="164"/>
      <c r="C393" s="164"/>
      <c r="D393" s="164"/>
      <c r="E393" s="164"/>
      <c r="F393" s="164"/>
      <c r="G393" s="164"/>
      <c r="H393" s="164"/>
      <c r="I393" s="164"/>
      <c r="J393" s="164"/>
      <c r="K393" s="164"/>
      <c r="L393" s="164"/>
      <c r="M393" s="164"/>
      <c r="N393" s="164"/>
    </row>
    <row r="394" spans="1:14" ht="14.5" x14ac:dyDescent="0.35">
      <c r="A394" s="164"/>
      <c r="B394" s="164"/>
      <c r="C394" s="164"/>
      <c r="D394" s="164"/>
      <c r="E394" s="164"/>
      <c r="F394" s="164"/>
      <c r="G394" s="164"/>
      <c r="H394" s="164"/>
      <c r="I394" s="164"/>
      <c r="J394" s="164"/>
      <c r="K394" s="164"/>
      <c r="L394" s="164"/>
      <c r="M394" s="164"/>
      <c r="N394" s="164"/>
    </row>
    <row r="395" spans="1:14" ht="14.5" x14ac:dyDescent="0.35">
      <c r="A395" s="164"/>
      <c r="B395" s="164"/>
      <c r="C395" s="164"/>
      <c r="D395" s="164"/>
      <c r="E395" s="164"/>
      <c r="F395" s="164"/>
      <c r="G395" s="164"/>
      <c r="H395" s="164"/>
      <c r="I395" s="164"/>
      <c r="J395" s="164"/>
      <c r="K395" s="164"/>
      <c r="L395" s="164"/>
      <c r="M395" s="164"/>
      <c r="N395" s="164"/>
    </row>
    <row r="396" spans="1:14" ht="14.5" x14ac:dyDescent="0.35">
      <c r="A396" s="164"/>
      <c r="B396" s="164"/>
      <c r="C396" s="164"/>
      <c r="D396" s="164"/>
      <c r="E396" s="164"/>
      <c r="F396" s="164"/>
      <c r="G396" s="164"/>
      <c r="H396" s="164"/>
      <c r="I396" s="164"/>
      <c r="J396" s="164"/>
      <c r="K396" s="164"/>
      <c r="L396" s="164"/>
      <c r="M396" s="164"/>
      <c r="N396" s="164"/>
    </row>
    <row r="397" spans="1:14" ht="14.5" x14ac:dyDescent="0.35">
      <c r="A397" s="164"/>
      <c r="B397" s="164"/>
      <c r="C397" s="164"/>
      <c r="D397" s="164"/>
      <c r="E397" s="164"/>
      <c r="F397" s="164"/>
      <c r="G397" s="164"/>
      <c r="H397" s="164"/>
      <c r="I397" s="164"/>
      <c r="J397" s="164"/>
      <c r="K397" s="164"/>
      <c r="L397" s="164"/>
      <c r="M397" s="164"/>
      <c r="N397" s="164"/>
    </row>
    <row r="398" spans="1:14" ht="14.5" x14ac:dyDescent="0.35">
      <c r="A398" s="164"/>
      <c r="B398" s="164"/>
      <c r="C398" s="164"/>
      <c r="D398" s="164"/>
      <c r="E398" s="164"/>
      <c r="F398" s="164"/>
      <c r="G398" s="164"/>
      <c r="H398" s="164"/>
      <c r="I398" s="164"/>
      <c r="J398" s="164"/>
      <c r="K398" s="164"/>
      <c r="L398" s="164"/>
      <c r="M398" s="164"/>
      <c r="N398" s="164"/>
    </row>
    <row r="399" spans="1:14" ht="14.5" x14ac:dyDescent="0.35">
      <c r="A399" s="164"/>
      <c r="B399" s="164"/>
      <c r="C399" s="164"/>
      <c r="D399" s="164"/>
      <c r="E399" s="164"/>
      <c r="F399" s="164"/>
      <c r="G399" s="164"/>
      <c r="H399" s="164"/>
      <c r="I399" s="164"/>
      <c r="J399" s="164"/>
      <c r="K399" s="164"/>
      <c r="L399" s="164"/>
      <c r="M399" s="164"/>
      <c r="N399" s="164"/>
    </row>
    <row r="400" spans="1:14" ht="14.5" x14ac:dyDescent="0.35">
      <c r="A400" s="164"/>
      <c r="B400" s="164"/>
      <c r="C400" s="164"/>
      <c r="D400" s="164"/>
      <c r="E400" s="164"/>
      <c r="F400" s="164"/>
      <c r="G400" s="164"/>
      <c r="H400" s="164"/>
      <c r="I400" s="164"/>
      <c r="J400" s="164"/>
      <c r="K400" s="164"/>
      <c r="L400" s="164"/>
      <c r="M400" s="164"/>
      <c r="N400" s="164"/>
    </row>
    <row r="401" spans="1:14" ht="14.5" x14ac:dyDescent="0.35">
      <c r="A401" s="164"/>
      <c r="B401" s="164"/>
      <c r="C401" s="164"/>
      <c r="D401" s="164"/>
      <c r="E401" s="164"/>
      <c r="F401" s="164"/>
      <c r="G401" s="164"/>
      <c r="H401" s="164"/>
      <c r="I401" s="164"/>
      <c r="J401" s="164"/>
      <c r="K401" s="164"/>
      <c r="L401" s="164"/>
      <c r="M401" s="164"/>
      <c r="N401" s="164"/>
    </row>
    <row r="402" spans="1:14" ht="14.5" x14ac:dyDescent="0.35">
      <c r="A402" s="164"/>
      <c r="B402" s="164"/>
      <c r="C402" s="164"/>
      <c r="D402" s="164"/>
      <c r="E402" s="164"/>
      <c r="F402" s="164"/>
      <c r="G402" s="164"/>
      <c r="H402" s="164"/>
      <c r="I402" s="164"/>
      <c r="J402" s="164"/>
      <c r="K402" s="164"/>
      <c r="L402" s="164"/>
      <c r="M402" s="164"/>
      <c r="N402" s="164"/>
    </row>
    <row r="403" spans="1:14" ht="14.5" x14ac:dyDescent="0.35">
      <c r="A403" s="164"/>
      <c r="B403" s="164"/>
      <c r="C403" s="164"/>
      <c r="D403" s="164"/>
      <c r="E403" s="164"/>
      <c r="F403" s="164"/>
      <c r="G403" s="164"/>
      <c r="H403" s="164"/>
      <c r="I403" s="164"/>
      <c r="J403" s="164"/>
      <c r="K403" s="164"/>
      <c r="L403" s="164"/>
      <c r="M403" s="164"/>
      <c r="N403" s="164"/>
    </row>
    <row r="404" spans="1:14" ht="14.5" x14ac:dyDescent="0.35">
      <c r="A404" s="164"/>
      <c r="B404" s="164"/>
      <c r="C404" s="164"/>
      <c r="D404" s="164"/>
      <c r="E404" s="164"/>
      <c r="F404" s="164"/>
      <c r="G404" s="164"/>
      <c r="H404" s="164"/>
      <c r="I404" s="164"/>
      <c r="J404" s="164"/>
      <c r="K404" s="164"/>
      <c r="L404" s="164"/>
      <c r="M404" s="164"/>
      <c r="N404" s="164"/>
    </row>
    <row r="405" spans="1:14" ht="14.5" x14ac:dyDescent="0.35">
      <c r="A405" s="164"/>
      <c r="B405" s="164"/>
      <c r="C405" s="164"/>
      <c r="D405" s="164"/>
      <c r="E405" s="164"/>
      <c r="F405" s="164"/>
      <c r="G405" s="164"/>
      <c r="H405" s="164"/>
      <c r="I405" s="164"/>
      <c r="J405" s="164"/>
      <c r="K405" s="164"/>
      <c r="L405" s="164"/>
      <c r="M405" s="164"/>
      <c r="N405" s="164"/>
    </row>
    <row r="406" spans="1:14" ht="14.5" x14ac:dyDescent="0.35">
      <c r="A406" s="164"/>
      <c r="B406" s="164"/>
      <c r="C406" s="164"/>
      <c r="D406" s="164"/>
      <c r="E406" s="164"/>
      <c r="F406" s="164"/>
      <c r="G406" s="164"/>
      <c r="H406" s="164"/>
      <c r="I406" s="164"/>
      <c r="J406" s="164"/>
      <c r="K406" s="164"/>
      <c r="L406" s="164"/>
      <c r="M406" s="164"/>
      <c r="N406" s="164"/>
    </row>
    <row r="407" spans="1:14" ht="14.5" x14ac:dyDescent="0.35">
      <c r="A407" s="164"/>
      <c r="B407" s="164"/>
      <c r="C407" s="164"/>
      <c r="D407" s="164"/>
      <c r="E407" s="164"/>
      <c r="F407" s="164"/>
      <c r="G407" s="164"/>
      <c r="H407" s="164"/>
      <c r="I407" s="164"/>
      <c r="J407" s="164"/>
      <c r="K407" s="164"/>
      <c r="L407" s="164"/>
      <c r="M407" s="164"/>
      <c r="N407" s="164"/>
    </row>
    <row r="408" spans="1:14" ht="14.5" x14ac:dyDescent="0.35">
      <c r="A408" s="164"/>
      <c r="B408" s="164"/>
      <c r="C408" s="164"/>
      <c r="D408" s="164"/>
      <c r="E408" s="164"/>
      <c r="F408" s="164"/>
      <c r="G408" s="164"/>
      <c r="H408" s="164"/>
      <c r="I408" s="164"/>
      <c r="J408" s="164"/>
      <c r="K408" s="164"/>
      <c r="L408" s="164"/>
      <c r="M408" s="164"/>
      <c r="N408" s="164"/>
    </row>
    <row r="409" spans="1:14" ht="14.5" x14ac:dyDescent="0.35">
      <c r="A409" s="164"/>
      <c r="B409" s="164"/>
      <c r="C409" s="164"/>
      <c r="D409" s="164"/>
      <c r="E409" s="164"/>
      <c r="F409" s="164"/>
      <c r="G409" s="164"/>
      <c r="H409" s="164"/>
      <c r="I409" s="164"/>
      <c r="J409" s="164"/>
      <c r="K409" s="164"/>
      <c r="L409" s="164"/>
      <c r="M409" s="164"/>
      <c r="N409" s="164"/>
    </row>
    <row r="410" spans="1:14" ht="14.5" x14ac:dyDescent="0.35">
      <c r="A410" s="164"/>
      <c r="B410" s="164"/>
      <c r="C410" s="164"/>
      <c r="D410" s="164"/>
      <c r="E410" s="164"/>
      <c r="F410" s="164"/>
      <c r="G410" s="164"/>
      <c r="H410" s="164"/>
      <c r="I410" s="164"/>
      <c r="J410" s="164"/>
      <c r="K410" s="164"/>
      <c r="L410" s="164"/>
      <c r="M410" s="164"/>
      <c r="N410" s="164"/>
    </row>
    <row r="411" spans="1:14" ht="14.5" x14ac:dyDescent="0.35">
      <c r="A411" s="164"/>
      <c r="B411" s="164"/>
      <c r="C411" s="164"/>
      <c r="D411" s="164"/>
      <c r="E411" s="164"/>
      <c r="F411" s="164"/>
      <c r="G411" s="164"/>
      <c r="H411" s="164"/>
      <c r="I411" s="164"/>
      <c r="J411" s="164"/>
      <c r="K411" s="164"/>
      <c r="L411" s="164"/>
      <c r="M411" s="164"/>
      <c r="N411" s="164"/>
    </row>
    <row r="412" spans="1:14" ht="14.5" x14ac:dyDescent="0.35">
      <c r="A412" s="164"/>
      <c r="B412" s="164"/>
      <c r="C412" s="164"/>
      <c r="D412" s="164"/>
      <c r="E412" s="164"/>
      <c r="F412" s="164"/>
      <c r="G412" s="164"/>
      <c r="H412" s="164"/>
      <c r="I412" s="164"/>
      <c r="J412" s="164"/>
      <c r="K412" s="164"/>
      <c r="L412" s="164"/>
      <c r="M412" s="164"/>
      <c r="N412" s="164"/>
    </row>
    <row r="413" spans="1:14" ht="14.5" x14ac:dyDescent="0.35">
      <c r="A413" s="164"/>
      <c r="B413" s="164"/>
      <c r="C413" s="164"/>
      <c r="D413" s="164"/>
      <c r="E413" s="164"/>
      <c r="F413" s="164"/>
      <c r="G413" s="164"/>
      <c r="H413" s="164"/>
      <c r="I413" s="164"/>
      <c r="J413" s="164"/>
      <c r="K413" s="164"/>
      <c r="L413" s="164"/>
      <c r="M413" s="164"/>
      <c r="N413" s="164"/>
    </row>
    <row r="414" spans="1:14" ht="14.5" x14ac:dyDescent="0.35">
      <c r="A414" s="164"/>
      <c r="B414" s="164"/>
      <c r="C414" s="164"/>
      <c r="D414" s="164"/>
      <c r="E414" s="164"/>
      <c r="F414" s="164"/>
      <c r="G414" s="164"/>
      <c r="H414" s="164"/>
      <c r="I414" s="164"/>
      <c r="J414" s="164"/>
      <c r="K414" s="164"/>
      <c r="L414" s="164"/>
      <c r="M414" s="164"/>
      <c r="N414" s="164"/>
    </row>
    <row r="415" spans="1:14" ht="14.5" x14ac:dyDescent="0.35">
      <c r="A415" s="164"/>
      <c r="B415" s="164"/>
      <c r="C415" s="164"/>
      <c r="D415" s="164"/>
      <c r="E415" s="164"/>
      <c r="F415" s="164"/>
      <c r="G415" s="164"/>
      <c r="H415" s="164"/>
      <c r="I415" s="164"/>
      <c r="J415" s="164"/>
      <c r="K415" s="164"/>
      <c r="L415" s="164"/>
      <c r="M415" s="164"/>
      <c r="N415" s="164"/>
    </row>
    <row r="416" spans="1:14" ht="14.5" x14ac:dyDescent="0.35">
      <c r="A416" s="164"/>
      <c r="B416" s="164"/>
      <c r="C416" s="164"/>
      <c r="D416" s="164"/>
      <c r="E416" s="164"/>
      <c r="F416" s="164"/>
      <c r="G416" s="164"/>
      <c r="H416" s="164"/>
      <c r="I416" s="164"/>
      <c r="J416" s="164"/>
      <c r="K416" s="164"/>
      <c r="L416" s="164"/>
      <c r="M416" s="164"/>
      <c r="N416" s="164"/>
    </row>
    <row r="417" spans="1:14" ht="14.5" x14ac:dyDescent="0.35">
      <c r="A417" s="164"/>
      <c r="B417" s="164"/>
      <c r="C417" s="164"/>
      <c r="D417" s="164"/>
      <c r="E417" s="164"/>
      <c r="F417" s="164"/>
      <c r="G417" s="164"/>
      <c r="H417" s="164"/>
      <c r="I417" s="164"/>
      <c r="J417" s="164"/>
      <c r="K417" s="164"/>
      <c r="L417" s="164"/>
      <c r="M417" s="164"/>
      <c r="N417" s="164"/>
    </row>
    <row r="418" spans="1:14" ht="14.5" x14ac:dyDescent="0.35">
      <c r="A418" s="164"/>
      <c r="B418" s="164"/>
      <c r="C418" s="164"/>
      <c r="D418" s="164"/>
      <c r="E418" s="164"/>
      <c r="F418" s="164"/>
      <c r="G418" s="164"/>
      <c r="H418" s="164"/>
      <c r="I418" s="164"/>
      <c r="J418" s="164"/>
      <c r="K418" s="164"/>
      <c r="L418" s="164"/>
      <c r="M418" s="164"/>
      <c r="N418" s="164"/>
    </row>
    <row r="419" spans="1:14" ht="14.5" x14ac:dyDescent="0.35">
      <c r="A419" s="164"/>
      <c r="B419" s="164"/>
      <c r="C419" s="164"/>
      <c r="D419" s="164"/>
      <c r="E419" s="164"/>
      <c r="F419" s="164"/>
      <c r="G419" s="164"/>
      <c r="H419" s="164"/>
      <c r="I419" s="164"/>
      <c r="J419" s="164"/>
      <c r="K419" s="164"/>
      <c r="L419" s="164"/>
      <c r="M419" s="164"/>
      <c r="N419" s="164"/>
    </row>
    <row r="420" spans="1:14" ht="14.5" x14ac:dyDescent="0.35">
      <c r="A420" s="164"/>
      <c r="B420" s="164"/>
      <c r="C420" s="164"/>
      <c r="D420" s="164"/>
      <c r="E420" s="164"/>
      <c r="F420" s="164"/>
      <c r="G420" s="164"/>
      <c r="H420" s="164"/>
      <c r="I420" s="164"/>
      <c r="J420" s="164"/>
      <c r="K420" s="164"/>
      <c r="L420" s="164"/>
      <c r="M420" s="164"/>
      <c r="N420" s="164"/>
    </row>
    <row r="421" spans="1:14" ht="14.5" x14ac:dyDescent="0.35">
      <c r="A421" s="164"/>
      <c r="B421" s="164"/>
      <c r="C421" s="164"/>
      <c r="D421" s="164"/>
      <c r="E421" s="164"/>
      <c r="F421" s="164"/>
      <c r="G421" s="164"/>
      <c r="H421" s="164"/>
      <c r="I421" s="164"/>
      <c r="J421" s="164"/>
      <c r="K421" s="164"/>
      <c r="L421" s="164"/>
      <c r="M421" s="164"/>
      <c r="N421" s="164"/>
    </row>
    <row r="422" spans="1:14" ht="14.5" x14ac:dyDescent="0.35">
      <c r="A422" s="164"/>
      <c r="B422" s="164"/>
      <c r="C422" s="164"/>
      <c r="D422" s="164"/>
      <c r="E422" s="164"/>
      <c r="F422" s="164"/>
      <c r="G422" s="164"/>
      <c r="H422" s="164"/>
      <c r="I422" s="164"/>
      <c r="J422" s="164"/>
      <c r="K422" s="164"/>
      <c r="L422" s="164"/>
      <c r="M422" s="164"/>
      <c r="N422" s="164"/>
    </row>
    <row r="423" spans="1:14" ht="14.5" x14ac:dyDescent="0.35">
      <c r="A423" s="164"/>
      <c r="B423" s="164"/>
      <c r="C423" s="164"/>
      <c r="D423" s="164"/>
      <c r="E423" s="164"/>
      <c r="F423" s="164"/>
      <c r="G423" s="164"/>
      <c r="H423" s="164"/>
      <c r="I423" s="164"/>
      <c r="J423" s="164"/>
      <c r="K423" s="164"/>
      <c r="L423" s="164"/>
      <c r="M423" s="164"/>
      <c r="N423" s="164"/>
    </row>
    <row r="424" spans="1:14" ht="14.5" x14ac:dyDescent="0.35">
      <c r="A424" s="164"/>
      <c r="B424" s="164"/>
      <c r="C424" s="164"/>
      <c r="D424" s="164"/>
      <c r="E424" s="164"/>
      <c r="F424" s="164"/>
      <c r="G424" s="164"/>
      <c r="H424" s="164"/>
      <c r="I424" s="164"/>
      <c r="J424" s="164"/>
      <c r="K424" s="164"/>
      <c r="L424" s="164"/>
      <c r="M424" s="164"/>
      <c r="N424" s="164"/>
    </row>
    <row r="425" spans="1:14" ht="14.5" x14ac:dyDescent="0.35">
      <c r="A425" s="164"/>
      <c r="B425" s="164"/>
      <c r="C425" s="164"/>
      <c r="D425" s="164"/>
      <c r="E425" s="164"/>
      <c r="F425" s="164"/>
      <c r="G425" s="164"/>
      <c r="H425" s="164"/>
      <c r="I425" s="164"/>
      <c r="J425" s="164"/>
      <c r="K425" s="164"/>
      <c r="L425" s="164"/>
      <c r="M425" s="164"/>
      <c r="N425" s="164"/>
    </row>
    <row r="426" spans="1:14" ht="14.5" x14ac:dyDescent="0.35">
      <c r="A426" s="164"/>
      <c r="B426" s="164"/>
      <c r="C426" s="164"/>
      <c r="D426" s="164"/>
      <c r="E426" s="164"/>
      <c r="F426" s="164"/>
      <c r="G426" s="164"/>
      <c r="H426" s="164"/>
      <c r="I426" s="164"/>
      <c r="J426" s="164"/>
      <c r="K426" s="164"/>
      <c r="L426" s="164"/>
      <c r="M426" s="164"/>
      <c r="N426" s="164"/>
    </row>
    <row r="427" spans="1:14" ht="14.5" x14ac:dyDescent="0.35">
      <c r="A427" s="164"/>
      <c r="B427" s="164"/>
      <c r="C427" s="164"/>
      <c r="D427" s="164"/>
      <c r="E427" s="164"/>
      <c r="F427" s="164"/>
      <c r="G427" s="164"/>
      <c r="H427" s="164"/>
      <c r="I427" s="164"/>
      <c r="J427" s="164"/>
      <c r="K427" s="164"/>
      <c r="L427" s="164"/>
      <c r="M427" s="164"/>
      <c r="N427" s="164"/>
    </row>
    <row r="428" spans="1:14" ht="14.5" x14ac:dyDescent="0.35">
      <c r="A428" s="164"/>
      <c r="B428" s="164"/>
      <c r="C428" s="164"/>
      <c r="D428" s="164"/>
      <c r="E428" s="164"/>
      <c r="F428" s="164"/>
      <c r="G428" s="164"/>
      <c r="H428" s="164"/>
      <c r="I428" s="164"/>
      <c r="J428" s="164"/>
      <c r="K428" s="164"/>
      <c r="L428" s="164"/>
      <c r="M428" s="164"/>
      <c r="N428" s="164"/>
    </row>
    <row r="429" spans="1:14" ht="14.5" x14ac:dyDescent="0.35">
      <c r="A429" s="164"/>
      <c r="B429" s="164"/>
      <c r="C429" s="164"/>
      <c r="D429" s="164"/>
      <c r="E429" s="164"/>
      <c r="F429" s="164"/>
      <c r="G429" s="164"/>
      <c r="H429" s="164"/>
      <c r="I429" s="164"/>
      <c r="J429" s="164"/>
      <c r="K429" s="164"/>
      <c r="L429" s="164"/>
      <c r="M429" s="164"/>
      <c r="N429" s="164"/>
    </row>
    <row r="430" spans="1:14" ht="14.5" x14ac:dyDescent="0.35">
      <c r="A430" s="164"/>
      <c r="B430" s="164"/>
      <c r="C430" s="164"/>
      <c r="D430" s="164"/>
      <c r="E430" s="164"/>
      <c r="F430" s="164"/>
      <c r="G430" s="164"/>
      <c r="H430" s="164"/>
      <c r="I430" s="164"/>
      <c r="J430" s="164"/>
      <c r="K430" s="164"/>
      <c r="L430" s="164"/>
      <c r="M430" s="164"/>
      <c r="N430" s="164"/>
    </row>
    <row r="431" spans="1:14" ht="14.5" x14ac:dyDescent="0.35">
      <c r="A431" s="164"/>
      <c r="B431" s="164"/>
      <c r="C431" s="164"/>
      <c r="D431" s="164"/>
      <c r="E431" s="164"/>
      <c r="F431" s="164"/>
      <c r="G431" s="164"/>
      <c r="H431" s="164"/>
      <c r="I431" s="164"/>
      <c r="J431" s="164"/>
      <c r="K431" s="164"/>
      <c r="L431" s="164"/>
      <c r="M431" s="164"/>
      <c r="N431" s="164"/>
    </row>
    <row r="432" spans="1:14" ht="14.5" x14ac:dyDescent="0.35">
      <c r="A432" s="164"/>
      <c r="B432" s="164"/>
      <c r="C432" s="164"/>
      <c r="D432" s="164"/>
      <c r="E432" s="164"/>
      <c r="F432" s="164"/>
      <c r="G432" s="164"/>
      <c r="H432" s="164"/>
      <c r="I432" s="164"/>
      <c r="J432" s="164"/>
      <c r="K432" s="164"/>
      <c r="L432" s="164"/>
      <c r="M432" s="164"/>
      <c r="N432" s="164"/>
    </row>
    <row r="433" spans="1:14" ht="14.5" x14ac:dyDescent="0.35">
      <c r="A433" s="164"/>
      <c r="B433" s="164"/>
      <c r="C433" s="164"/>
      <c r="D433" s="164"/>
      <c r="E433" s="164"/>
      <c r="F433" s="164"/>
      <c r="G433" s="164"/>
      <c r="H433" s="164"/>
      <c r="I433" s="164"/>
      <c r="J433" s="164"/>
      <c r="K433" s="164"/>
      <c r="L433" s="164"/>
      <c r="M433" s="164"/>
      <c r="N433" s="164"/>
    </row>
    <row r="434" spans="1:14" ht="14.5" x14ac:dyDescent="0.35">
      <c r="A434" s="164"/>
      <c r="B434" s="164"/>
      <c r="C434" s="164"/>
      <c r="D434" s="164"/>
      <c r="E434" s="164"/>
      <c r="F434" s="164"/>
      <c r="G434" s="164"/>
      <c r="H434" s="164"/>
      <c r="I434" s="164"/>
      <c r="J434" s="164"/>
      <c r="K434" s="164"/>
      <c r="L434" s="164"/>
      <c r="M434" s="164"/>
      <c r="N434" s="164"/>
    </row>
    <row r="435" spans="1:14" ht="14.5" x14ac:dyDescent="0.35">
      <c r="A435" s="164"/>
      <c r="B435" s="164"/>
      <c r="C435" s="164"/>
      <c r="D435" s="164"/>
      <c r="E435" s="164"/>
      <c r="F435" s="164"/>
      <c r="G435" s="164"/>
      <c r="H435" s="164"/>
      <c r="I435" s="164"/>
      <c r="J435" s="164"/>
      <c r="K435" s="164"/>
      <c r="L435" s="164"/>
      <c r="M435" s="164"/>
      <c r="N435" s="164"/>
    </row>
    <row r="436" spans="1:14" ht="14.5" x14ac:dyDescent="0.35">
      <c r="A436" s="164"/>
      <c r="B436" s="164"/>
      <c r="C436" s="164"/>
      <c r="D436" s="164"/>
      <c r="E436" s="164"/>
      <c r="F436" s="164"/>
      <c r="G436" s="164"/>
      <c r="H436" s="164"/>
      <c r="I436" s="164"/>
      <c r="J436" s="164"/>
      <c r="K436" s="164"/>
      <c r="L436" s="164"/>
      <c r="M436" s="164"/>
      <c r="N436" s="164"/>
    </row>
    <row r="437" spans="1:14" ht="14.5" x14ac:dyDescent="0.35">
      <c r="A437" s="164"/>
      <c r="B437" s="164"/>
      <c r="C437" s="164"/>
      <c r="D437" s="164"/>
      <c r="E437" s="164"/>
      <c r="F437" s="164"/>
      <c r="G437" s="164"/>
      <c r="H437" s="164"/>
      <c r="I437" s="164"/>
      <c r="J437" s="164"/>
      <c r="K437" s="164"/>
      <c r="L437" s="164"/>
      <c r="M437" s="164"/>
      <c r="N437" s="164"/>
    </row>
    <row r="438" spans="1:14" ht="14.5" x14ac:dyDescent="0.35">
      <c r="A438" s="164"/>
      <c r="B438" s="164"/>
      <c r="C438" s="164"/>
      <c r="D438" s="164"/>
      <c r="E438" s="164"/>
      <c r="F438" s="164"/>
      <c r="G438" s="164"/>
      <c r="H438" s="164"/>
      <c r="I438" s="164"/>
      <c r="J438" s="164"/>
      <c r="K438" s="164"/>
      <c r="L438" s="164"/>
      <c r="M438" s="164"/>
      <c r="N438" s="164"/>
    </row>
    <row r="439" spans="1:14" ht="14.5" x14ac:dyDescent="0.35">
      <c r="A439" s="164"/>
      <c r="B439" s="164"/>
      <c r="C439" s="164"/>
      <c r="D439" s="164"/>
      <c r="E439" s="164"/>
      <c r="F439" s="164"/>
      <c r="G439" s="164"/>
      <c r="H439" s="164"/>
      <c r="I439" s="164"/>
      <c r="J439" s="164"/>
      <c r="K439" s="164"/>
      <c r="L439" s="164"/>
      <c r="M439" s="164"/>
      <c r="N439" s="164"/>
    </row>
    <row r="440" spans="1:14" ht="14.5" x14ac:dyDescent="0.35">
      <c r="A440" s="164"/>
      <c r="B440" s="164"/>
      <c r="C440" s="164"/>
      <c r="D440" s="164"/>
      <c r="E440" s="164"/>
      <c r="F440" s="164"/>
      <c r="G440" s="164"/>
      <c r="H440" s="164"/>
      <c r="I440" s="164"/>
      <c r="J440" s="164"/>
      <c r="K440" s="164"/>
      <c r="L440" s="164"/>
      <c r="M440" s="164"/>
      <c r="N440" s="164"/>
    </row>
    <row r="441" spans="1:14" ht="14.5" x14ac:dyDescent="0.35">
      <c r="A441" s="164"/>
      <c r="B441" s="164"/>
      <c r="C441" s="164"/>
      <c r="D441" s="164"/>
      <c r="E441" s="164"/>
      <c r="F441" s="164"/>
      <c r="G441" s="164"/>
      <c r="H441" s="164"/>
      <c r="I441" s="164"/>
      <c r="J441" s="164"/>
      <c r="K441" s="164"/>
      <c r="L441" s="164"/>
      <c r="M441" s="164"/>
      <c r="N441" s="164"/>
    </row>
    <row r="442" spans="1:14" ht="14.5" x14ac:dyDescent="0.35">
      <c r="A442" s="164"/>
      <c r="B442" s="164"/>
      <c r="C442" s="164"/>
      <c r="D442" s="164"/>
      <c r="E442" s="164"/>
      <c r="F442" s="164"/>
      <c r="G442" s="164"/>
      <c r="H442" s="164"/>
      <c r="I442" s="164"/>
      <c r="J442" s="164"/>
      <c r="K442" s="164"/>
      <c r="L442" s="164"/>
      <c r="M442" s="164"/>
      <c r="N442" s="164"/>
    </row>
    <row r="443" spans="1:14" ht="14.5" x14ac:dyDescent="0.35">
      <c r="A443" s="164"/>
      <c r="B443" s="164"/>
      <c r="C443" s="164"/>
      <c r="D443" s="164"/>
      <c r="E443" s="164"/>
      <c r="F443" s="164"/>
      <c r="G443" s="164"/>
      <c r="H443" s="164"/>
      <c r="I443" s="164"/>
      <c r="J443" s="164"/>
      <c r="K443" s="164"/>
      <c r="L443" s="164"/>
      <c r="M443" s="164"/>
      <c r="N443" s="164"/>
    </row>
    <row r="444" spans="1:14" ht="14.5" x14ac:dyDescent="0.35">
      <c r="A444" s="164"/>
      <c r="B444" s="164"/>
      <c r="C444" s="164"/>
      <c r="D444" s="164"/>
      <c r="E444" s="164"/>
      <c r="F444" s="164"/>
      <c r="G444" s="164"/>
      <c r="H444" s="164"/>
      <c r="I444" s="164"/>
      <c r="J444" s="164"/>
      <c r="K444" s="164"/>
      <c r="L444" s="164"/>
      <c r="M444" s="164"/>
      <c r="N444" s="164"/>
    </row>
    <row r="445" spans="1:14" ht="14.5" x14ac:dyDescent="0.35">
      <c r="A445" s="164"/>
      <c r="B445" s="164"/>
      <c r="C445" s="164"/>
      <c r="D445" s="164"/>
      <c r="E445" s="164"/>
      <c r="F445" s="164"/>
      <c r="G445" s="164"/>
      <c r="H445" s="164"/>
      <c r="I445" s="164"/>
      <c r="J445" s="164"/>
      <c r="K445" s="164"/>
      <c r="L445" s="164"/>
      <c r="M445" s="164"/>
      <c r="N445" s="164"/>
    </row>
    <row r="446" spans="1:14" ht="14.5" x14ac:dyDescent="0.35">
      <c r="A446" s="164"/>
      <c r="B446" s="164"/>
      <c r="C446" s="164"/>
      <c r="D446" s="164"/>
      <c r="E446" s="164"/>
      <c r="F446" s="164"/>
      <c r="G446" s="164"/>
      <c r="H446" s="164"/>
      <c r="I446" s="164"/>
      <c r="J446" s="164"/>
      <c r="K446" s="164"/>
      <c r="L446" s="164"/>
      <c r="M446" s="164"/>
      <c r="N446" s="164"/>
    </row>
    <row r="447" spans="1:14" ht="14.5" x14ac:dyDescent="0.35">
      <c r="A447" s="164"/>
      <c r="B447" s="164"/>
      <c r="C447" s="164"/>
      <c r="D447" s="164"/>
      <c r="E447" s="164"/>
      <c r="F447" s="164"/>
      <c r="G447" s="164"/>
      <c r="H447" s="164"/>
      <c r="I447" s="164"/>
      <c r="J447" s="164"/>
      <c r="K447" s="164"/>
      <c r="L447" s="164"/>
      <c r="M447" s="164"/>
      <c r="N447" s="164"/>
    </row>
    <row r="448" spans="1:14" ht="14.5" x14ac:dyDescent="0.35">
      <c r="A448" s="164"/>
      <c r="B448" s="164"/>
      <c r="C448" s="164"/>
      <c r="D448" s="164"/>
      <c r="E448" s="164"/>
      <c r="F448" s="164"/>
      <c r="G448" s="164"/>
      <c r="H448" s="164"/>
      <c r="I448" s="164"/>
      <c r="J448" s="164"/>
      <c r="K448" s="164"/>
      <c r="L448" s="164"/>
      <c r="M448" s="164"/>
      <c r="N448" s="164"/>
    </row>
    <row r="449" spans="1:14" ht="14.5" x14ac:dyDescent="0.35">
      <c r="A449" s="164"/>
      <c r="B449" s="164"/>
      <c r="C449" s="164"/>
      <c r="D449" s="164"/>
      <c r="E449" s="164"/>
      <c r="F449" s="164"/>
      <c r="G449" s="164"/>
      <c r="H449" s="164"/>
      <c r="I449" s="164"/>
      <c r="J449" s="164"/>
      <c r="K449" s="164"/>
      <c r="L449" s="164"/>
      <c r="M449" s="164"/>
      <c r="N449" s="164"/>
    </row>
    <row r="450" spans="1:14" ht="14.5" x14ac:dyDescent="0.35">
      <c r="A450" s="164"/>
      <c r="B450" s="164"/>
      <c r="C450" s="164"/>
      <c r="D450" s="164"/>
      <c r="E450" s="164"/>
      <c r="F450" s="164"/>
      <c r="G450" s="164"/>
      <c r="H450" s="164"/>
      <c r="I450" s="164"/>
      <c r="J450" s="164"/>
      <c r="K450" s="164"/>
      <c r="L450" s="164"/>
      <c r="M450" s="164"/>
      <c r="N450" s="164"/>
    </row>
    <row r="451" spans="1:14" ht="14.5" x14ac:dyDescent="0.35">
      <c r="A451" s="164"/>
      <c r="B451" s="164"/>
      <c r="C451" s="164"/>
      <c r="D451" s="164"/>
      <c r="E451" s="164"/>
      <c r="F451" s="164"/>
      <c r="G451" s="164"/>
      <c r="H451" s="164"/>
      <c r="I451" s="164"/>
      <c r="J451" s="164"/>
      <c r="K451" s="164"/>
      <c r="L451" s="164"/>
      <c r="M451" s="164"/>
      <c r="N451" s="164"/>
    </row>
    <row r="452" spans="1:14" ht="14.5" x14ac:dyDescent="0.35">
      <c r="A452" s="164"/>
      <c r="B452" s="164"/>
      <c r="C452" s="164"/>
      <c r="D452" s="164"/>
      <c r="E452" s="164"/>
      <c r="F452" s="164"/>
      <c r="G452" s="164"/>
      <c r="H452" s="164"/>
      <c r="I452" s="164"/>
      <c r="J452" s="164"/>
      <c r="K452" s="164"/>
      <c r="L452" s="164"/>
      <c r="M452" s="164"/>
      <c r="N452" s="164"/>
    </row>
    <row r="453" spans="1:14" ht="14.5" x14ac:dyDescent="0.35">
      <c r="A453" s="164"/>
      <c r="B453" s="164"/>
      <c r="C453" s="164"/>
      <c r="D453" s="164"/>
      <c r="E453" s="164"/>
      <c r="F453" s="164"/>
      <c r="G453" s="164"/>
      <c r="H453" s="164"/>
      <c r="I453" s="164"/>
      <c r="J453" s="164"/>
      <c r="K453" s="164"/>
      <c r="L453" s="164"/>
      <c r="M453" s="164"/>
      <c r="N453" s="164"/>
    </row>
    <row r="454" spans="1:14" ht="14.5" x14ac:dyDescent="0.35">
      <c r="A454" s="164"/>
      <c r="B454" s="164"/>
      <c r="C454" s="164"/>
      <c r="D454" s="164"/>
      <c r="E454" s="164"/>
      <c r="F454" s="164"/>
      <c r="G454" s="164"/>
      <c r="H454" s="164"/>
      <c r="I454" s="164"/>
      <c r="J454" s="164"/>
      <c r="K454" s="164"/>
      <c r="L454" s="164"/>
      <c r="M454" s="164"/>
      <c r="N454" s="164"/>
    </row>
    <row r="455" spans="1:14" ht="14.5" x14ac:dyDescent="0.35">
      <c r="A455" s="164"/>
      <c r="B455" s="164"/>
      <c r="C455" s="164"/>
      <c r="D455" s="164"/>
      <c r="E455" s="164"/>
      <c r="F455" s="164"/>
      <c r="G455" s="164"/>
      <c r="H455" s="164"/>
      <c r="I455" s="164"/>
      <c r="J455" s="164"/>
      <c r="K455" s="164"/>
      <c r="L455" s="164"/>
      <c r="M455" s="164"/>
      <c r="N455" s="164"/>
    </row>
    <row r="456" spans="1:14" ht="14.5" x14ac:dyDescent="0.35">
      <c r="A456" s="164"/>
      <c r="B456" s="164"/>
      <c r="C456" s="164"/>
      <c r="D456" s="164"/>
      <c r="E456" s="164"/>
      <c r="F456" s="164"/>
      <c r="G456" s="164"/>
      <c r="H456" s="164"/>
      <c r="I456" s="164"/>
      <c r="J456" s="164"/>
      <c r="K456" s="164"/>
      <c r="L456" s="164"/>
      <c r="M456" s="164"/>
      <c r="N456" s="164"/>
    </row>
    <row r="457" spans="1:14" ht="14.5" x14ac:dyDescent="0.35">
      <c r="A457" s="164"/>
      <c r="B457" s="164"/>
      <c r="C457" s="164"/>
      <c r="D457" s="164"/>
      <c r="E457" s="164"/>
      <c r="F457" s="164"/>
      <c r="G457" s="164"/>
      <c r="H457" s="164"/>
      <c r="I457" s="164"/>
      <c r="J457" s="164"/>
      <c r="K457" s="164"/>
      <c r="L457" s="164"/>
      <c r="M457" s="164"/>
      <c r="N457" s="164"/>
    </row>
    <row r="458" spans="1:14" ht="14.5" x14ac:dyDescent="0.35">
      <c r="A458" s="164"/>
      <c r="B458" s="164"/>
      <c r="C458" s="164"/>
      <c r="D458" s="164"/>
      <c r="E458" s="164"/>
      <c r="F458" s="164"/>
      <c r="G458" s="164"/>
      <c r="H458" s="164"/>
      <c r="I458" s="164"/>
      <c r="J458" s="164"/>
      <c r="K458" s="164"/>
      <c r="L458" s="164"/>
      <c r="M458" s="164"/>
      <c r="N458" s="164"/>
    </row>
    <row r="459" spans="1:14" ht="14.5" x14ac:dyDescent="0.35">
      <c r="A459" s="164"/>
      <c r="B459" s="164"/>
      <c r="C459" s="164"/>
      <c r="D459" s="164"/>
      <c r="E459" s="164"/>
      <c r="F459" s="164"/>
      <c r="G459" s="164"/>
      <c r="H459" s="164"/>
      <c r="I459" s="164"/>
      <c r="J459" s="164"/>
      <c r="K459" s="164"/>
      <c r="L459" s="164"/>
      <c r="M459" s="164"/>
      <c r="N459" s="164"/>
    </row>
    <row r="460" spans="1:14" ht="14.5" x14ac:dyDescent="0.35">
      <c r="A460" s="164"/>
      <c r="B460" s="164"/>
      <c r="C460" s="164"/>
      <c r="D460" s="164"/>
      <c r="E460" s="164"/>
      <c r="F460" s="164"/>
      <c r="G460" s="164"/>
      <c r="H460" s="164"/>
      <c r="I460" s="164"/>
      <c r="J460" s="164"/>
      <c r="K460" s="164"/>
      <c r="L460" s="164"/>
      <c r="M460" s="164"/>
      <c r="N460" s="164"/>
    </row>
    <row r="461" spans="1:14" ht="14.5" x14ac:dyDescent="0.35">
      <c r="A461" s="164"/>
      <c r="B461" s="164"/>
      <c r="C461" s="164"/>
      <c r="D461" s="164"/>
      <c r="E461" s="164"/>
      <c r="F461" s="164"/>
      <c r="G461" s="164"/>
      <c r="H461" s="164"/>
      <c r="I461" s="164"/>
      <c r="J461" s="164"/>
      <c r="K461" s="164"/>
      <c r="L461" s="164"/>
      <c r="M461" s="164"/>
      <c r="N461" s="164"/>
    </row>
    <row r="462" spans="1:14" ht="14.5" x14ac:dyDescent="0.35">
      <c r="A462" s="164"/>
      <c r="B462" s="164"/>
      <c r="C462" s="164"/>
      <c r="D462" s="164"/>
      <c r="E462" s="164"/>
      <c r="F462" s="164"/>
      <c r="G462" s="164"/>
      <c r="H462" s="164"/>
      <c r="I462" s="164"/>
      <c r="J462" s="164"/>
      <c r="K462" s="164"/>
      <c r="L462" s="164"/>
      <c r="M462" s="164"/>
      <c r="N462" s="164"/>
    </row>
    <row r="463" spans="1:14" ht="14.5" x14ac:dyDescent="0.35">
      <c r="A463" s="164"/>
      <c r="B463" s="164"/>
      <c r="C463" s="164"/>
      <c r="D463" s="164"/>
      <c r="E463" s="164"/>
      <c r="F463" s="164"/>
      <c r="G463" s="164"/>
      <c r="H463" s="164"/>
      <c r="I463" s="164"/>
      <c r="J463" s="164"/>
      <c r="K463" s="164"/>
      <c r="L463" s="164"/>
      <c r="M463" s="164"/>
      <c r="N463" s="164"/>
    </row>
    <row r="464" spans="1:14" ht="14.5" x14ac:dyDescent="0.35">
      <c r="A464" s="164"/>
      <c r="B464" s="164"/>
      <c r="C464" s="164"/>
      <c r="D464" s="164"/>
      <c r="E464" s="164"/>
      <c r="F464" s="164"/>
      <c r="G464" s="164"/>
      <c r="H464" s="164"/>
      <c r="I464" s="164"/>
      <c r="J464" s="164"/>
      <c r="K464" s="164"/>
      <c r="L464" s="164"/>
      <c r="M464" s="164"/>
      <c r="N464" s="164"/>
    </row>
    <row r="465" spans="1:14" ht="14.5" x14ac:dyDescent="0.35">
      <c r="A465" s="164"/>
      <c r="B465" s="164"/>
      <c r="C465" s="164"/>
      <c r="D465" s="164"/>
      <c r="E465" s="164"/>
      <c r="F465" s="164"/>
      <c r="G465" s="164"/>
      <c r="H465" s="164"/>
      <c r="I465" s="164"/>
      <c r="J465" s="164"/>
      <c r="K465" s="164"/>
      <c r="L465" s="164"/>
      <c r="M465" s="164"/>
      <c r="N465" s="164"/>
    </row>
    <row r="466" spans="1:14" ht="14.5" x14ac:dyDescent="0.35">
      <c r="A466" s="164"/>
      <c r="B466" s="164"/>
      <c r="C466" s="164"/>
      <c r="D466" s="164"/>
      <c r="E466" s="164"/>
      <c r="F466" s="164"/>
      <c r="G466" s="164"/>
      <c r="H466" s="164"/>
      <c r="I466" s="164"/>
      <c r="J466" s="164"/>
      <c r="K466" s="164"/>
      <c r="L466" s="164"/>
      <c r="M466" s="164"/>
      <c r="N466" s="164"/>
    </row>
    <row r="467" spans="1:14" ht="14.5" x14ac:dyDescent="0.35">
      <c r="A467" s="164"/>
      <c r="B467" s="164"/>
      <c r="C467" s="164"/>
      <c r="D467" s="164"/>
      <c r="E467" s="164"/>
      <c r="F467" s="164"/>
      <c r="G467" s="164"/>
      <c r="H467" s="164"/>
      <c r="I467" s="164"/>
      <c r="J467" s="164"/>
      <c r="K467" s="164"/>
      <c r="L467" s="164"/>
      <c r="M467" s="164"/>
      <c r="N467" s="164"/>
    </row>
    <row r="468" spans="1:14" ht="14.5" x14ac:dyDescent="0.35">
      <c r="A468" s="164"/>
      <c r="B468" s="164"/>
      <c r="C468" s="164"/>
      <c r="D468" s="164"/>
      <c r="E468" s="164"/>
      <c r="F468" s="164"/>
      <c r="G468" s="164"/>
      <c r="H468" s="164"/>
      <c r="I468" s="164"/>
      <c r="J468" s="164"/>
      <c r="K468" s="164"/>
      <c r="L468" s="164"/>
      <c r="M468" s="164"/>
      <c r="N468" s="164"/>
    </row>
    <row r="469" spans="1:14" ht="14.5" x14ac:dyDescent="0.35">
      <c r="A469" s="164"/>
      <c r="B469" s="164"/>
      <c r="C469" s="164"/>
      <c r="D469" s="164"/>
      <c r="E469" s="164"/>
      <c r="F469" s="164"/>
      <c r="G469" s="164"/>
      <c r="H469" s="164"/>
      <c r="I469" s="164"/>
      <c r="J469" s="164"/>
      <c r="K469" s="164"/>
      <c r="L469" s="164"/>
      <c r="M469" s="164"/>
      <c r="N469" s="164"/>
    </row>
    <row r="470" spans="1:14" ht="14.5" x14ac:dyDescent="0.35">
      <c r="A470" s="164"/>
      <c r="B470" s="164"/>
      <c r="C470" s="164"/>
      <c r="D470" s="164"/>
      <c r="E470" s="164"/>
      <c r="F470" s="164"/>
      <c r="G470" s="164"/>
      <c r="H470" s="164"/>
      <c r="I470" s="164"/>
      <c r="J470" s="164"/>
      <c r="K470" s="164"/>
      <c r="L470" s="164"/>
      <c r="M470" s="164"/>
      <c r="N470" s="164"/>
    </row>
    <row r="471" spans="1:14" ht="14.5" x14ac:dyDescent="0.35">
      <c r="A471" s="164"/>
      <c r="B471" s="164"/>
      <c r="C471" s="164"/>
      <c r="D471" s="164"/>
      <c r="E471" s="164"/>
      <c r="F471" s="164"/>
      <c r="G471" s="164"/>
      <c r="H471" s="164"/>
      <c r="I471" s="164"/>
      <c r="J471" s="164"/>
      <c r="K471" s="164"/>
      <c r="L471" s="164"/>
      <c r="M471" s="164"/>
      <c r="N471" s="164"/>
    </row>
    <row r="472" spans="1:14" ht="14.5" x14ac:dyDescent="0.35">
      <c r="A472" s="164"/>
      <c r="B472" s="164"/>
      <c r="C472" s="164"/>
      <c r="D472" s="164"/>
      <c r="E472" s="164"/>
      <c r="F472" s="164"/>
      <c r="G472" s="164"/>
      <c r="H472" s="164"/>
      <c r="I472" s="164"/>
      <c r="J472" s="164"/>
      <c r="K472" s="164"/>
      <c r="L472" s="164"/>
      <c r="M472" s="164"/>
      <c r="N472" s="164"/>
    </row>
    <row r="473" spans="1:14" ht="14.5" x14ac:dyDescent="0.35">
      <c r="A473" s="164"/>
      <c r="B473" s="164"/>
      <c r="C473" s="164"/>
      <c r="D473" s="164"/>
      <c r="E473" s="164"/>
      <c r="F473" s="164"/>
      <c r="G473" s="164"/>
      <c r="H473" s="164"/>
      <c r="I473" s="164"/>
      <c r="J473" s="164"/>
      <c r="K473" s="164"/>
      <c r="L473" s="164"/>
      <c r="M473" s="164"/>
      <c r="N473" s="164"/>
    </row>
    <row r="474" spans="1:14" ht="14.5" x14ac:dyDescent="0.35">
      <c r="A474" s="164"/>
      <c r="B474" s="164"/>
      <c r="C474" s="164"/>
      <c r="D474" s="164"/>
      <c r="E474" s="164"/>
      <c r="F474" s="164"/>
      <c r="G474" s="164"/>
      <c r="H474" s="164"/>
      <c r="I474" s="164"/>
      <c r="J474" s="164"/>
      <c r="K474" s="164"/>
      <c r="L474" s="164"/>
      <c r="M474" s="164"/>
      <c r="N474" s="164"/>
    </row>
    <row r="475" spans="1:14" ht="14.5" x14ac:dyDescent="0.35">
      <c r="A475" s="164"/>
      <c r="B475" s="164"/>
      <c r="C475" s="164"/>
      <c r="D475" s="164"/>
      <c r="E475" s="164"/>
      <c r="F475" s="164"/>
      <c r="G475" s="164"/>
      <c r="H475" s="164"/>
      <c r="I475" s="164"/>
      <c r="J475" s="164"/>
      <c r="K475" s="164"/>
      <c r="L475" s="164"/>
      <c r="M475" s="164"/>
      <c r="N475" s="164"/>
    </row>
    <row r="476" spans="1:14" ht="14.5" x14ac:dyDescent="0.35">
      <c r="A476" s="164"/>
      <c r="B476" s="164"/>
      <c r="C476" s="164"/>
      <c r="D476" s="164"/>
      <c r="E476" s="164"/>
      <c r="F476" s="164"/>
      <c r="G476" s="164"/>
      <c r="H476" s="164"/>
      <c r="I476" s="164"/>
      <c r="J476" s="164"/>
      <c r="K476" s="164"/>
      <c r="L476" s="164"/>
      <c r="M476" s="164"/>
      <c r="N476" s="164"/>
    </row>
    <row r="477" spans="1:14" ht="14.5" x14ac:dyDescent="0.35">
      <c r="A477" s="164"/>
      <c r="B477" s="164"/>
      <c r="C477" s="164"/>
      <c r="D477" s="164"/>
      <c r="E477" s="164"/>
      <c r="F477" s="164"/>
      <c r="G477" s="164"/>
      <c r="H477" s="164"/>
      <c r="I477" s="164"/>
      <c r="J477" s="164"/>
      <c r="K477" s="164"/>
      <c r="L477" s="164"/>
      <c r="M477" s="164"/>
      <c r="N477" s="164"/>
    </row>
    <row r="478" spans="1:14" ht="14.5" x14ac:dyDescent="0.35">
      <c r="A478" s="164"/>
      <c r="B478" s="164"/>
      <c r="C478" s="164"/>
      <c r="D478" s="164"/>
      <c r="E478" s="164"/>
      <c r="F478" s="164"/>
      <c r="G478" s="164"/>
      <c r="H478" s="164"/>
      <c r="I478" s="164"/>
      <c r="J478" s="164"/>
      <c r="K478" s="164"/>
      <c r="L478" s="164"/>
      <c r="M478" s="164"/>
      <c r="N478" s="164"/>
    </row>
    <row r="479" spans="1:14" ht="14.5" x14ac:dyDescent="0.35">
      <c r="A479" s="164"/>
      <c r="B479" s="164"/>
      <c r="C479" s="164"/>
      <c r="D479" s="164"/>
      <c r="E479" s="164"/>
      <c r="F479" s="164"/>
      <c r="G479" s="164"/>
      <c r="H479" s="164"/>
      <c r="I479" s="164"/>
      <c r="J479" s="164"/>
      <c r="K479" s="164"/>
      <c r="L479" s="164"/>
      <c r="M479" s="164"/>
      <c r="N479" s="164"/>
    </row>
    <row r="480" spans="1:14" ht="14.5" x14ac:dyDescent="0.35">
      <c r="A480" s="164"/>
      <c r="B480" s="164"/>
      <c r="C480" s="164"/>
      <c r="D480" s="164"/>
      <c r="E480" s="164"/>
      <c r="F480" s="164"/>
      <c r="G480" s="164"/>
      <c r="H480" s="164"/>
      <c r="I480" s="164"/>
      <c r="J480" s="164"/>
      <c r="K480" s="164"/>
      <c r="L480" s="164"/>
      <c r="M480" s="164"/>
      <c r="N480" s="164"/>
    </row>
    <row r="481" spans="1:14" ht="14.5" x14ac:dyDescent="0.35">
      <c r="A481" s="164"/>
      <c r="B481" s="164"/>
      <c r="C481" s="164"/>
      <c r="D481" s="164"/>
      <c r="E481" s="164"/>
      <c r="F481" s="164"/>
      <c r="G481" s="164"/>
      <c r="H481" s="164"/>
      <c r="I481" s="164"/>
      <c r="J481" s="164"/>
      <c r="K481" s="164"/>
      <c r="L481" s="164"/>
      <c r="M481" s="164"/>
      <c r="N481" s="164"/>
    </row>
    <row r="482" spans="1:14" ht="14.5" x14ac:dyDescent="0.35">
      <c r="A482" s="164"/>
      <c r="B482" s="164"/>
      <c r="C482" s="164"/>
      <c r="D482" s="164"/>
      <c r="E482" s="164"/>
      <c r="F482" s="164"/>
      <c r="G482" s="164"/>
      <c r="H482" s="164"/>
      <c r="I482" s="164"/>
      <c r="J482" s="164"/>
      <c r="K482" s="164"/>
      <c r="L482" s="164"/>
      <c r="M482" s="164"/>
      <c r="N482" s="164"/>
    </row>
    <row r="483" spans="1:14" ht="14.5" x14ac:dyDescent="0.35">
      <c r="A483" s="164"/>
      <c r="B483" s="164"/>
      <c r="C483" s="164"/>
      <c r="D483" s="164"/>
      <c r="E483" s="164"/>
      <c r="F483" s="164"/>
      <c r="G483" s="164"/>
      <c r="H483" s="164"/>
      <c r="I483" s="164"/>
      <c r="J483" s="164"/>
      <c r="K483" s="164"/>
      <c r="L483" s="164"/>
      <c r="M483" s="164"/>
      <c r="N483" s="164"/>
    </row>
    <row r="484" spans="1:14" ht="14.5" x14ac:dyDescent="0.35">
      <c r="A484" s="164"/>
      <c r="B484" s="164"/>
      <c r="C484" s="164"/>
      <c r="D484" s="164"/>
      <c r="E484" s="164"/>
      <c r="F484" s="164"/>
      <c r="G484" s="164"/>
      <c r="H484" s="164"/>
      <c r="I484" s="164"/>
      <c r="J484" s="164"/>
      <c r="K484" s="164"/>
      <c r="L484" s="164"/>
      <c r="M484" s="164"/>
      <c r="N484" s="164"/>
    </row>
    <row r="485" spans="1:14" ht="14.5" x14ac:dyDescent="0.35">
      <c r="A485" s="164"/>
      <c r="B485" s="164"/>
      <c r="C485" s="164"/>
      <c r="D485" s="164"/>
      <c r="E485" s="164"/>
      <c r="F485" s="164"/>
      <c r="G485" s="164"/>
      <c r="H485" s="164"/>
      <c r="I485" s="164"/>
      <c r="J485" s="164"/>
      <c r="K485" s="164"/>
      <c r="L485" s="164"/>
      <c r="M485" s="164"/>
      <c r="N485" s="164"/>
    </row>
    <row r="486" spans="1:14" ht="14.5" x14ac:dyDescent="0.35">
      <c r="A486" s="164"/>
      <c r="B486" s="164"/>
      <c r="C486" s="164"/>
      <c r="D486" s="164"/>
      <c r="E486" s="164"/>
      <c r="F486" s="164"/>
      <c r="G486" s="164"/>
      <c r="H486" s="164"/>
      <c r="I486" s="164"/>
      <c r="J486" s="164"/>
      <c r="K486" s="164"/>
      <c r="L486" s="164"/>
      <c r="M486" s="164"/>
      <c r="N486" s="164"/>
    </row>
    <row r="487" spans="1:14" ht="14.5" x14ac:dyDescent="0.35">
      <c r="A487" s="164"/>
      <c r="B487" s="164"/>
      <c r="C487" s="164"/>
      <c r="D487" s="164"/>
      <c r="E487" s="164"/>
      <c r="F487" s="164"/>
      <c r="G487" s="164"/>
      <c r="H487" s="164"/>
      <c r="I487" s="164"/>
      <c r="J487" s="164"/>
      <c r="K487" s="164"/>
      <c r="L487" s="164"/>
      <c r="M487" s="164"/>
      <c r="N487" s="164"/>
    </row>
    <row r="488" spans="1:14" ht="14.5" x14ac:dyDescent="0.35">
      <c r="A488" s="164"/>
      <c r="B488" s="164"/>
      <c r="C488" s="164"/>
      <c r="D488" s="164"/>
      <c r="E488" s="164"/>
      <c r="F488" s="164"/>
      <c r="G488" s="164"/>
      <c r="H488" s="164"/>
      <c r="I488" s="164"/>
      <c r="J488" s="164"/>
      <c r="K488" s="164"/>
      <c r="L488" s="164"/>
      <c r="M488" s="164"/>
      <c r="N488" s="164"/>
    </row>
    <row r="489" spans="1:14" ht="14.5" x14ac:dyDescent="0.35">
      <c r="A489" s="164"/>
      <c r="B489" s="164"/>
      <c r="C489" s="164"/>
      <c r="D489" s="164"/>
      <c r="E489" s="164"/>
      <c r="F489" s="164"/>
      <c r="G489" s="164"/>
      <c r="H489" s="164"/>
      <c r="I489" s="164"/>
      <c r="J489" s="164"/>
      <c r="K489" s="164"/>
      <c r="L489" s="164"/>
      <c r="M489" s="164"/>
      <c r="N489" s="164"/>
    </row>
    <row r="490" spans="1:14" ht="14.5" x14ac:dyDescent="0.35">
      <c r="A490" s="164"/>
      <c r="B490" s="164"/>
      <c r="C490" s="164"/>
      <c r="D490" s="164"/>
      <c r="E490" s="164"/>
      <c r="F490" s="164"/>
      <c r="G490" s="164"/>
      <c r="H490" s="164"/>
      <c r="I490" s="164"/>
      <c r="J490" s="164"/>
      <c r="K490" s="164"/>
      <c r="L490" s="164"/>
      <c r="M490" s="164"/>
      <c r="N490" s="164"/>
    </row>
    <row r="491" spans="1:14" ht="14.5" x14ac:dyDescent="0.35">
      <c r="A491" s="164"/>
      <c r="B491" s="164"/>
      <c r="C491" s="164"/>
      <c r="D491" s="164"/>
      <c r="E491" s="164"/>
      <c r="F491" s="164"/>
      <c r="G491" s="164"/>
      <c r="H491" s="164"/>
      <c r="I491" s="164"/>
      <c r="J491" s="164"/>
      <c r="K491" s="164"/>
      <c r="L491" s="164"/>
      <c r="M491" s="164"/>
      <c r="N491" s="164"/>
    </row>
    <row r="492" spans="1:14" ht="14.5" x14ac:dyDescent="0.35">
      <c r="A492" s="164"/>
      <c r="B492" s="164"/>
      <c r="C492" s="164"/>
      <c r="D492" s="164"/>
      <c r="E492" s="164"/>
      <c r="F492" s="164"/>
      <c r="G492" s="164"/>
      <c r="H492" s="164"/>
      <c r="I492" s="164"/>
      <c r="J492" s="164"/>
      <c r="K492" s="164"/>
      <c r="L492" s="164"/>
      <c r="M492" s="164"/>
      <c r="N492" s="164"/>
    </row>
    <row r="493" spans="1:14" ht="14.5" x14ac:dyDescent="0.35">
      <c r="A493" s="164"/>
      <c r="B493" s="164"/>
      <c r="C493" s="164"/>
      <c r="D493" s="164"/>
      <c r="E493" s="164"/>
      <c r="F493" s="164"/>
      <c r="G493" s="164"/>
      <c r="H493" s="164"/>
      <c r="I493" s="164"/>
      <c r="J493" s="164"/>
      <c r="K493" s="164"/>
      <c r="L493" s="164"/>
      <c r="M493" s="164"/>
      <c r="N493" s="164"/>
    </row>
    <row r="494" spans="1:14" ht="14.5" x14ac:dyDescent="0.35">
      <c r="A494" s="164"/>
      <c r="B494" s="164"/>
      <c r="C494" s="164"/>
      <c r="D494" s="164"/>
      <c r="E494" s="164"/>
      <c r="F494" s="164"/>
      <c r="G494" s="164"/>
      <c r="H494" s="164"/>
      <c r="I494" s="164"/>
      <c r="J494" s="164"/>
      <c r="K494" s="164"/>
      <c r="L494" s="164"/>
      <c r="M494" s="164"/>
      <c r="N494" s="164"/>
    </row>
    <row r="495" spans="1:14" ht="14.5" x14ac:dyDescent="0.35">
      <c r="A495" s="164"/>
      <c r="B495" s="164"/>
      <c r="C495" s="164"/>
      <c r="D495" s="164"/>
      <c r="E495" s="164"/>
      <c r="F495" s="164"/>
      <c r="G495" s="164"/>
      <c r="H495" s="164"/>
      <c r="I495" s="164"/>
      <c r="J495" s="164"/>
      <c r="K495" s="164"/>
      <c r="L495" s="164"/>
      <c r="M495" s="164"/>
      <c r="N495" s="164"/>
    </row>
    <row r="496" spans="1:14" ht="14.5" x14ac:dyDescent="0.35">
      <c r="A496" s="164"/>
      <c r="B496" s="164"/>
      <c r="C496" s="164"/>
      <c r="D496" s="164"/>
      <c r="E496" s="164"/>
      <c r="F496" s="164"/>
      <c r="G496" s="164"/>
      <c r="H496" s="164"/>
      <c r="I496" s="164"/>
      <c r="J496" s="164"/>
      <c r="K496" s="164"/>
      <c r="L496" s="164"/>
      <c r="M496" s="164"/>
      <c r="N496" s="164"/>
    </row>
    <row r="497" spans="1:14" ht="14.5" x14ac:dyDescent="0.35">
      <c r="A497" s="164"/>
      <c r="B497" s="164"/>
      <c r="C497" s="164"/>
      <c r="D497" s="164"/>
      <c r="E497" s="164"/>
      <c r="F497" s="164"/>
      <c r="G497" s="164"/>
      <c r="H497" s="164"/>
      <c r="I497" s="164"/>
      <c r="J497" s="164"/>
      <c r="K497" s="164"/>
      <c r="L497" s="164"/>
      <c r="M497" s="164"/>
      <c r="N497" s="164"/>
    </row>
    <row r="498" spans="1:14" ht="14.5" x14ac:dyDescent="0.35">
      <c r="A498" s="164"/>
      <c r="B498" s="164"/>
      <c r="C498" s="164"/>
      <c r="D498" s="164"/>
      <c r="E498" s="164"/>
      <c r="F498" s="164"/>
      <c r="G498" s="164"/>
      <c r="H498" s="164"/>
      <c r="I498" s="164"/>
      <c r="J498" s="164"/>
      <c r="K498" s="164"/>
      <c r="L498" s="164"/>
      <c r="M498" s="164"/>
      <c r="N498" s="164"/>
    </row>
    <row r="499" spans="1:14" ht="14.5" x14ac:dyDescent="0.35">
      <c r="A499" s="164"/>
      <c r="B499" s="164"/>
      <c r="C499" s="164"/>
      <c r="D499" s="164"/>
      <c r="E499" s="164"/>
      <c r="F499" s="164"/>
      <c r="G499" s="164"/>
      <c r="H499" s="164"/>
      <c r="I499" s="164"/>
      <c r="J499" s="164"/>
      <c r="K499" s="164"/>
      <c r="L499" s="164"/>
      <c r="M499" s="164"/>
      <c r="N499" s="164"/>
    </row>
    <row r="500" spans="1:14" ht="14.5" x14ac:dyDescent="0.35">
      <c r="A500" s="164"/>
      <c r="B500" s="164"/>
      <c r="C500" s="164"/>
      <c r="D500" s="164"/>
      <c r="E500" s="164"/>
      <c r="F500" s="164"/>
      <c r="G500" s="164"/>
      <c r="H500" s="164"/>
      <c r="I500" s="164"/>
      <c r="J500" s="164"/>
      <c r="K500" s="164"/>
      <c r="L500" s="164"/>
      <c r="M500" s="164"/>
      <c r="N500" s="164"/>
    </row>
    <row r="501" spans="1:14" ht="14.5" x14ac:dyDescent="0.35">
      <c r="A501" s="164"/>
      <c r="B501" s="164"/>
      <c r="C501" s="164"/>
      <c r="D501" s="164"/>
      <c r="E501" s="164"/>
      <c r="F501" s="164"/>
      <c r="G501" s="164"/>
      <c r="H501" s="164"/>
      <c r="I501" s="164"/>
      <c r="J501" s="164"/>
      <c r="K501" s="164"/>
      <c r="L501" s="164"/>
      <c r="M501" s="164"/>
      <c r="N501" s="164"/>
    </row>
    <row r="502" spans="1:14" ht="14.5" x14ac:dyDescent="0.35">
      <c r="A502" s="164"/>
      <c r="B502" s="164"/>
      <c r="C502" s="164"/>
      <c r="D502" s="164"/>
      <c r="E502" s="164"/>
      <c r="F502" s="164"/>
      <c r="G502" s="164"/>
      <c r="H502" s="164"/>
      <c r="I502" s="164"/>
      <c r="J502" s="164"/>
      <c r="K502" s="164"/>
      <c r="L502" s="164"/>
      <c r="M502" s="164"/>
      <c r="N502" s="164"/>
    </row>
    <row r="503" spans="1:14" ht="14.5" x14ac:dyDescent="0.35">
      <c r="A503" s="164"/>
      <c r="B503" s="164"/>
      <c r="C503" s="164"/>
      <c r="D503" s="164"/>
      <c r="E503" s="164"/>
      <c r="F503" s="164"/>
      <c r="G503" s="164"/>
      <c r="H503" s="164"/>
      <c r="I503" s="164"/>
      <c r="J503" s="164"/>
      <c r="K503" s="164"/>
      <c r="L503" s="164"/>
      <c r="M503" s="164"/>
      <c r="N503" s="164"/>
    </row>
    <row r="504" spans="1:14" ht="14.5" x14ac:dyDescent="0.35">
      <c r="A504" s="164"/>
      <c r="B504" s="164"/>
      <c r="C504" s="164"/>
      <c r="D504" s="164"/>
      <c r="E504" s="164"/>
      <c r="F504" s="164"/>
      <c r="G504" s="164"/>
      <c r="H504" s="164"/>
      <c r="I504" s="164"/>
      <c r="J504" s="164"/>
      <c r="K504" s="164"/>
      <c r="L504" s="164"/>
      <c r="M504" s="164"/>
      <c r="N504" s="164"/>
    </row>
    <row r="505" spans="1:14" ht="14.5" x14ac:dyDescent="0.35">
      <c r="A505" s="164"/>
      <c r="B505" s="164"/>
      <c r="C505" s="164"/>
      <c r="D505" s="164"/>
      <c r="E505" s="164"/>
      <c r="F505" s="164"/>
      <c r="G505" s="164"/>
      <c r="H505" s="164"/>
      <c r="I505" s="164"/>
      <c r="J505" s="164"/>
      <c r="K505" s="164"/>
      <c r="L505" s="164"/>
      <c r="M505" s="164"/>
      <c r="N505" s="164"/>
    </row>
    <row r="506" spans="1:14" ht="14.5" x14ac:dyDescent="0.35">
      <c r="A506" s="164"/>
      <c r="B506" s="164"/>
      <c r="C506" s="164"/>
      <c r="D506" s="164"/>
      <c r="E506" s="164"/>
      <c r="F506" s="164"/>
      <c r="G506" s="164"/>
      <c r="H506" s="164"/>
      <c r="I506" s="164"/>
      <c r="J506" s="164"/>
      <c r="K506" s="164"/>
      <c r="L506" s="164"/>
      <c r="M506" s="164"/>
      <c r="N506" s="164"/>
    </row>
    <row r="507" spans="1:14" ht="14.5" x14ac:dyDescent="0.35">
      <c r="A507" s="164"/>
      <c r="B507" s="164"/>
      <c r="C507" s="164"/>
      <c r="D507" s="164"/>
      <c r="E507" s="164"/>
      <c r="F507" s="164"/>
      <c r="G507" s="164"/>
      <c r="H507" s="164"/>
      <c r="I507" s="164"/>
      <c r="J507" s="164"/>
      <c r="K507" s="164"/>
      <c r="L507" s="164"/>
      <c r="M507" s="164"/>
      <c r="N507" s="164"/>
    </row>
    <row r="508" spans="1:14" ht="14.5" x14ac:dyDescent="0.35">
      <c r="A508" s="164"/>
      <c r="B508" s="164"/>
      <c r="C508" s="164"/>
      <c r="D508" s="164"/>
      <c r="E508" s="164"/>
      <c r="F508" s="164"/>
      <c r="G508" s="164"/>
      <c r="H508" s="164"/>
      <c r="I508" s="164"/>
      <c r="J508" s="164"/>
      <c r="K508" s="164"/>
      <c r="L508" s="164"/>
      <c r="M508" s="164"/>
      <c r="N508" s="164"/>
    </row>
    <row r="509" spans="1:14" ht="14.5" x14ac:dyDescent="0.35">
      <c r="A509" s="164"/>
      <c r="B509" s="164"/>
      <c r="C509" s="164"/>
      <c r="D509" s="164"/>
      <c r="E509" s="164"/>
      <c r="F509" s="164"/>
      <c r="G509" s="164"/>
      <c r="H509" s="164"/>
      <c r="I509" s="164"/>
      <c r="J509" s="164"/>
      <c r="K509" s="164"/>
      <c r="L509" s="164"/>
      <c r="M509" s="164"/>
      <c r="N509" s="164"/>
    </row>
    <row r="510" spans="1:14" ht="14.5" x14ac:dyDescent="0.35">
      <c r="A510" s="164"/>
      <c r="B510" s="164"/>
      <c r="C510" s="164"/>
      <c r="D510" s="164"/>
      <c r="E510" s="164"/>
      <c r="F510" s="164"/>
      <c r="G510" s="164"/>
      <c r="H510" s="164"/>
      <c r="I510" s="164"/>
      <c r="J510" s="164"/>
      <c r="K510" s="164"/>
      <c r="L510" s="164"/>
      <c r="M510" s="164"/>
      <c r="N510" s="164"/>
    </row>
    <row r="511" spans="1:14" ht="14.5" x14ac:dyDescent="0.35">
      <c r="A511" s="164"/>
      <c r="B511" s="164"/>
      <c r="C511" s="164"/>
      <c r="D511" s="164"/>
      <c r="E511" s="164"/>
      <c r="F511" s="164"/>
      <c r="G511" s="164"/>
      <c r="H511" s="164"/>
      <c r="I511" s="164"/>
      <c r="J511" s="164"/>
      <c r="K511" s="164"/>
      <c r="L511" s="164"/>
      <c r="M511" s="164"/>
      <c r="N511" s="164"/>
    </row>
    <row r="512" spans="1:14" ht="14.5" x14ac:dyDescent="0.35">
      <c r="A512" s="164"/>
      <c r="B512" s="164"/>
      <c r="C512" s="164"/>
      <c r="D512" s="164"/>
      <c r="E512" s="164"/>
      <c r="F512" s="164"/>
      <c r="G512" s="164"/>
      <c r="H512" s="164"/>
      <c r="I512" s="164"/>
      <c r="J512" s="164"/>
      <c r="K512" s="164"/>
      <c r="L512" s="164"/>
      <c r="M512" s="164"/>
      <c r="N512" s="164"/>
    </row>
    <row r="513" spans="1:14" ht="14.5" x14ac:dyDescent="0.35">
      <c r="A513" s="164"/>
      <c r="B513" s="164"/>
      <c r="C513" s="164"/>
      <c r="D513" s="164"/>
      <c r="E513" s="164"/>
      <c r="F513" s="164"/>
      <c r="G513" s="164"/>
      <c r="H513" s="164"/>
      <c r="I513" s="164"/>
      <c r="J513" s="164"/>
      <c r="K513" s="164"/>
      <c r="L513" s="164"/>
      <c r="M513" s="164"/>
      <c r="N513" s="164"/>
    </row>
    <row r="514" spans="1:14" ht="14.5" x14ac:dyDescent="0.35">
      <c r="A514" s="164"/>
      <c r="B514" s="164"/>
      <c r="C514" s="164"/>
      <c r="D514" s="164"/>
      <c r="E514" s="164"/>
      <c r="F514" s="164"/>
      <c r="G514" s="164"/>
      <c r="H514" s="164"/>
      <c r="I514" s="164"/>
      <c r="J514" s="164"/>
      <c r="K514" s="164"/>
      <c r="L514" s="164"/>
      <c r="M514" s="164"/>
      <c r="N514" s="164"/>
    </row>
    <row r="515" spans="1:14" ht="14.5" x14ac:dyDescent="0.35">
      <c r="A515" s="164"/>
      <c r="B515" s="164"/>
      <c r="C515" s="164"/>
      <c r="D515" s="164"/>
      <c r="E515" s="164"/>
      <c r="F515" s="164"/>
      <c r="G515" s="164"/>
      <c r="H515" s="164"/>
      <c r="I515" s="164"/>
      <c r="J515" s="164"/>
      <c r="K515" s="164"/>
      <c r="L515" s="164"/>
      <c r="M515" s="164"/>
      <c r="N515" s="164"/>
    </row>
    <row r="516" spans="1:14" ht="14.5" x14ac:dyDescent="0.35">
      <c r="A516" s="164"/>
      <c r="B516" s="164"/>
      <c r="C516" s="164"/>
      <c r="D516" s="164"/>
      <c r="E516" s="164"/>
      <c r="F516" s="164"/>
      <c r="G516" s="164"/>
      <c r="H516" s="164"/>
      <c r="I516" s="164"/>
      <c r="J516" s="164"/>
      <c r="K516" s="164"/>
      <c r="L516" s="164"/>
      <c r="M516" s="164"/>
      <c r="N516" s="164"/>
    </row>
    <row r="517" spans="1:14" ht="14.5" x14ac:dyDescent="0.35">
      <c r="A517" s="164"/>
      <c r="B517" s="164"/>
      <c r="C517" s="164"/>
      <c r="D517" s="164"/>
      <c r="E517" s="164"/>
      <c r="F517" s="164"/>
      <c r="G517" s="164"/>
      <c r="H517" s="164"/>
      <c r="I517" s="164"/>
      <c r="J517" s="164"/>
      <c r="K517" s="164"/>
      <c r="L517" s="164"/>
      <c r="M517" s="164"/>
      <c r="N517" s="164"/>
    </row>
    <row r="518" spans="1:14" ht="14.5" x14ac:dyDescent="0.35">
      <c r="A518" s="164"/>
      <c r="B518" s="164"/>
      <c r="C518" s="164"/>
      <c r="D518" s="164"/>
      <c r="E518" s="164"/>
      <c r="F518" s="164"/>
      <c r="G518" s="164"/>
      <c r="H518" s="164"/>
      <c r="I518" s="164"/>
      <c r="J518" s="164"/>
      <c r="K518" s="164"/>
      <c r="L518" s="164"/>
      <c r="M518" s="164"/>
      <c r="N518" s="164"/>
    </row>
    <row r="519" spans="1:14" ht="14.5" x14ac:dyDescent="0.35">
      <c r="A519" s="164"/>
      <c r="B519" s="164"/>
      <c r="C519" s="164"/>
      <c r="D519" s="164"/>
      <c r="E519" s="164"/>
      <c r="F519" s="164"/>
      <c r="G519" s="164"/>
      <c r="H519" s="164"/>
      <c r="I519" s="164"/>
      <c r="J519" s="164"/>
      <c r="K519" s="164"/>
      <c r="L519" s="164"/>
      <c r="M519" s="164"/>
      <c r="N519" s="164"/>
    </row>
    <row r="520" spans="1:14" ht="14.5" x14ac:dyDescent="0.35">
      <c r="A520" s="164"/>
      <c r="B520" s="164"/>
      <c r="C520" s="164"/>
      <c r="D520" s="164"/>
      <c r="E520" s="164"/>
      <c r="F520" s="164"/>
      <c r="G520" s="164"/>
      <c r="H520" s="164"/>
      <c r="I520" s="164"/>
      <c r="J520" s="164"/>
      <c r="K520" s="164"/>
      <c r="L520" s="164"/>
      <c r="M520" s="164"/>
      <c r="N520" s="164"/>
    </row>
    <row r="521" spans="1:14" ht="14.5" x14ac:dyDescent="0.35">
      <c r="A521" s="164"/>
      <c r="B521" s="164"/>
      <c r="C521" s="164"/>
      <c r="D521" s="164"/>
      <c r="E521" s="164"/>
      <c r="F521" s="164"/>
      <c r="G521" s="164"/>
      <c r="H521" s="164"/>
      <c r="I521" s="164"/>
      <c r="J521" s="164"/>
      <c r="K521" s="164"/>
      <c r="L521" s="164"/>
      <c r="M521" s="164"/>
      <c r="N521" s="164"/>
    </row>
    <row r="522" spans="1:14" ht="14.5" x14ac:dyDescent="0.35">
      <c r="A522" s="164"/>
      <c r="B522" s="164"/>
      <c r="C522" s="164"/>
      <c r="D522" s="164"/>
      <c r="E522" s="164"/>
      <c r="F522" s="164"/>
      <c r="G522" s="164"/>
      <c r="H522" s="164"/>
      <c r="I522" s="164"/>
      <c r="J522" s="164"/>
      <c r="K522" s="164"/>
      <c r="L522" s="164"/>
      <c r="M522" s="164"/>
      <c r="N522" s="164"/>
    </row>
    <row r="523" spans="1:14" ht="14.5" x14ac:dyDescent="0.35">
      <c r="A523" s="164"/>
      <c r="B523" s="164"/>
      <c r="C523" s="164"/>
      <c r="D523" s="164"/>
      <c r="E523" s="164"/>
      <c r="F523" s="164"/>
      <c r="G523" s="164"/>
      <c r="H523" s="164"/>
      <c r="I523" s="164"/>
      <c r="J523" s="164"/>
      <c r="K523" s="164"/>
      <c r="L523" s="164"/>
      <c r="M523" s="164"/>
      <c r="N523" s="164"/>
    </row>
    <row r="524" spans="1:14" ht="14.5" x14ac:dyDescent="0.35">
      <c r="A524" s="164"/>
      <c r="B524" s="164"/>
      <c r="C524" s="164"/>
      <c r="D524" s="164"/>
      <c r="E524" s="164"/>
      <c r="F524" s="164"/>
      <c r="G524" s="164"/>
      <c r="H524" s="164"/>
      <c r="I524" s="164"/>
      <c r="J524" s="164"/>
      <c r="K524" s="164"/>
      <c r="L524" s="164"/>
      <c r="M524" s="164"/>
      <c r="N524" s="164"/>
    </row>
    <row r="525" spans="1:14" ht="14.5" x14ac:dyDescent="0.35">
      <c r="A525" s="164"/>
      <c r="B525" s="164"/>
      <c r="C525" s="164"/>
      <c r="D525" s="164"/>
      <c r="E525" s="164"/>
      <c r="F525" s="164"/>
      <c r="G525" s="164"/>
      <c r="H525" s="164"/>
      <c r="I525" s="164"/>
      <c r="J525" s="164"/>
      <c r="K525" s="164"/>
      <c r="L525" s="164"/>
      <c r="M525" s="164"/>
      <c r="N525" s="164"/>
    </row>
    <row r="526" spans="1:14" ht="14.5" x14ac:dyDescent="0.35">
      <c r="A526" s="164"/>
      <c r="B526" s="164"/>
      <c r="C526" s="164"/>
      <c r="D526" s="164"/>
      <c r="E526" s="164"/>
      <c r="F526" s="164"/>
      <c r="G526" s="164"/>
      <c r="H526" s="164"/>
      <c r="I526" s="164"/>
      <c r="J526" s="164"/>
      <c r="K526" s="164"/>
      <c r="L526" s="164"/>
      <c r="M526" s="164"/>
      <c r="N526" s="164"/>
    </row>
    <row r="527" spans="1:14" ht="14.5" x14ac:dyDescent="0.35">
      <c r="A527" s="164"/>
      <c r="B527" s="164"/>
      <c r="C527" s="164"/>
      <c r="D527" s="164"/>
      <c r="E527" s="164"/>
      <c r="F527" s="164"/>
      <c r="G527" s="164"/>
      <c r="H527" s="164"/>
      <c r="I527" s="164"/>
      <c r="J527" s="164"/>
      <c r="K527" s="164"/>
      <c r="L527" s="164"/>
      <c r="M527" s="164"/>
      <c r="N527" s="164"/>
    </row>
    <row r="528" spans="1:14" ht="14.5" x14ac:dyDescent="0.35">
      <c r="A528" s="164"/>
      <c r="B528" s="164"/>
      <c r="C528" s="164"/>
      <c r="D528" s="164"/>
      <c r="E528" s="164"/>
      <c r="F528" s="164"/>
      <c r="G528" s="164"/>
      <c r="H528" s="164"/>
      <c r="I528" s="164"/>
      <c r="J528" s="164"/>
      <c r="K528" s="164"/>
      <c r="L528" s="164"/>
      <c r="M528" s="164"/>
      <c r="N528" s="164"/>
    </row>
    <row r="529" spans="1:14" ht="14.5" x14ac:dyDescent="0.35">
      <c r="A529" s="164"/>
      <c r="B529" s="164"/>
      <c r="C529" s="164"/>
      <c r="D529" s="164"/>
      <c r="E529" s="164"/>
      <c r="F529" s="164"/>
      <c r="G529" s="164"/>
      <c r="H529" s="164"/>
      <c r="I529" s="164"/>
      <c r="J529" s="164"/>
      <c r="K529" s="164"/>
      <c r="L529" s="164"/>
      <c r="M529" s="164"/>
      <c r="N529" s="164"/>
    </row>
    <row r="530" spans="1:14" ht="14.5" x14ac:dyDescent="0.35">
      <c r="A530" s="164"/>
      <c r="B530" s="164"/>
      <c r="C530" s="164"/>
      <c r="D530" s="164"/>
      <c r="E530" s="164"/>
      <c r="F530" s="164"/>
      <c r="G530" s="164"/>
      <c r="H530" s="164"/>
      <c r="I530" s="164"/>
      <c r="J530" s="164"/>
      <c r="K530" s="164"/>
      <c r="L530" s="164"/>
      <c r="M530" s="164"/>
      <c r="N530" s="164"/>
    </row>
    <row r="531" spans="1:14" ht="14.5" x14ac:dyDescent="0.35">
      <c r="A531" s="164"/>
      <c r="B531" s="164"/>
      <c r="C531" s="164"/>
      <c r="D531" s="164"/>
      <c r="E531" s="164"/>
      <c r="F531" s="164"/>
      <c r="G531" s="164"/>
      <c r="H531" s="164"/>
      <c r="I531" s="164"/>
      <c r="J531" s="164"/>
      <c r="K531" s="164"/>
      <c r="L531" s="164"/>
      <c r="M531" s="164"/>
      <c r="N531" s="164"/>
    </row>
    <row r="532" spans="1:14" ht="14.5" x14ac:dyDescent="0.35">
      <c r="A532" s="164"/>
      <c r="B532" s="164"/>
      <c r="C532" s="164"/>
      <c r="D532" s="164"/>
      <c r="E532" s="164"/>
      <c r="F532" s="164"/>
      <c r="G532" s="164"/>
      <c r="H532" s="164"/>
      <c r="I532" s="164"/>
      <c r="J532" s="164"/>
      <c r="K532" s="164"/>
      <c r="L532" s="164"/>
      <c r="M532" s="164"/>
      <c r="N532" s="164"/>
    </row>
    <row r="533" spans="1:14" ht="14.5" x14ac:dyDescent="0.35">
      <c r="A533" s="164"/>
      <c r="B533" s="164"/>
      <c r="C533" s="164"/>
      <c r="D533" s="164"/>
      <c r="E533" s="164"/>
      <c r="F533" s="164"/>
      <c r="G533" s="164"/>
      <c r="H533" s="164"/>
      <c r="I533" s="164"/>
      <c r="J533" s="164"/>
      <c r="K533" s="164"/>
      <c r="L533" s="164"/>
      <c r="M533" s="164"/>
      <c r="N533" s="164"/>
    </row>
    <row r="534" spans="1:14" ht="14.5" x14ac:dyDescent="0.35">
      <c r="A534" s="164"/>
      <c r="B534" s="164"/>
      <c r="C534" s="164"/>
      <c r="D534" s="164"/>
      <c r="E534" s="164"/>
      <c r="F534" s="164"/>
      <c r="G534" s="164"/>
      <c r="H534" s="164"/>
      <c r="I534" s="164"/>
      <c r="J534" s="164"/>
      <c r="K534" s="164"/>
      <c r="L534" s="164"/>
      <c r="M534" s="164"/>
      <c r="N534" s="164"/>
    </row>
    <row r="535" spans="1:14" ht="14.5" x14ac:dyDescent="0.35">
      <c r="A535" s="164"/>
      <c r="B535" s="164"/>
      <c r="C535" s="164"/>
      <c r="D535" s="164"/>
      <c r="E535" s="164"/>
      <c r="F535" s="164"/>
      <c r="G535" s="164"/>
      <c r="H535" s="164"/>
      <c r="I535" s="164"/>
      <c r="J535" s="164"/>
      <c r="K535" s="164"/>
      <c r="L535" s="164"/>
      <c r="M535" s="164"/>
      <c r="N535" s="164"/>
    </row>
    <row r="536" spans="1:14" ht="14.5" x14ac:dyDescent="0.35">
      <c r="A536" s="164"/>
      <c r="B536" s="164"/>
      <c r="C536" s="164"/>
      <c r="D536" s="164"/>
      <c r="E536" s="164"/>
      <c r="F536" s="164"/>
      <c r="G536" s="164"/>
      <c r="H536" s="164"/>
      <c r="I536" s="164"/>
      <c r="J536" s="164"/>
      <c r="K536" s="164"/>
      <c r="L536" s="164"/>
      <c r="M536" s="164"/>
      <c r="N536" s="164"/>
    </row>
    <row r="537" spans="1:14" ht="14.5" x14ac:dyDescent="0.35">
      <c r="A537" s="164"/>
      <c r="B537" s="164"/>
      <c r="C537" s="164"/>
      <c r="D537" s="164"/>
      <c r="E537" s="164"/>
      <c r="F537" s="164"/>
      <c r="G537" s="164"/>
      <c r="H537" s="164"/>
      <c r="I537" s="164"/>
      <c r="J537" s="164"/>
      <c r="K537" s="164"/>
      <c r="L537" s="164"/>
      <c r="M537" s="164"/>
      <c r="N537" s="164"/>
    </row>
    <row r="538" spans="1:14" ht="14.5" x14ac:dyDescent="0.35">
      <c r="A538" s="164"/>
      <c r="B538" s="164"/>
      <c r="C538" s="164"/>
      <c r="D538" s="164"/>
      <c r="E538" s="164"/>
      <c r="F538" s="164"/>
      <c r="G538" s="164"/>
      <c r="H538" s="164"/>
      <c r="I538" s="164"/>
      <c r="J538" s="164"/>
      <c r="K538" s="164"/>
      <c r="L538" s="164"/>
      <c r="M538" s="164"/>
      <c r="N538" s="164"/>
    </row>
    <row r="539" spans="1:14" ht="14.5" x14ac:dyDescent="0.35">
      <c r="A539" s="164"/>
      <c r="B539" s="164"/>
      <c r="C539" s="164"/>
      <c r="D539" s="164"/>
      <c r="E539" s="164"/>
      <c r="F539" s="164"/>
      <c r="G539" s="164"/>
      <c r="H539" s="164"/>
      <c r="I539" s="164"/>
      <c r="J539" s="164"/>
      <c r="K539" s="164"/>
      <c r="L539" s="164"/>
      <c r="M539" s="164"/>
      <c r="N539" s="164"/>
    </row>
    <row r="540" spans="1:14" ht="14.5" x14ac:dyDescent="0.35">
      <c r="A540" s="164"/>
      <c r="B540" s="164"/>
      <c r="C540" s="164"/>
      <c r="D540" s="164"/>
      <c r="E540" s="164"/>
      <c r="F540" s="164"/>
      <c r="G540" s="164"/>
      <c r="H540" s="164"/>
      <c r="I540" s="164"/>
      <c r="J540" s="164"/>
      <c r="K540" s="164"/>
      <c r="L540" s="164"/>
      <c r="M540" s="164"/>
      <c r="N540" s="164"/>
    </row>
    <row r="541" spans="1:14" ht="14.5" x14ac:dyDescent="0.35">
      <c r="A541" s="164"/>
      <c r="B541" s="164"/>
      <c r="C541" s="164"/>
      <c r="D541" s="164"/>
      <c r="E541" s="164"/>
      <c r="F541" s="164"/>
      <c r="G541" s="164"/>
      <c r="H541" s="164"/>
      <c r="I541" s="164"/>
      <c r="J541" s="164"/>
      <c r="K541" s="164"/>
      <c r="L541" s="164"/>
      <c r="M541" s="164"/>
      <c r="N541" s="164"/>
    </row>
    <row r="542" spans="1:14" ht="14.5" x14ac:dyDescent="0.35">
      <c r="A542" s="164"/>
      <c r="B542" s="164"/>
      <c r="C542" s="164"/>
      <c r="D542" s="164"/>
      <c r="E542" s="164"/>
      <c r="F542" s="164"/>
      <c r="G542" s="164"/>
      <c r="H542" s="164"/>
      <c r="I542" s="164"/>
      <c r="J542" s="164"/>
      <c r="K542" s="164"/>
      <c r="L542" s="164"/>
      <c r="M542" s="164"/>
      <c r="N542" s="164"/>
    </row>
    <row r="543" spans="1:14" ht="14.5" x14ac:dyDescent="0.35">
      <c r="A543" s="164"/>
      <c r="B543" s="164"/>
      <c r="C543" s="164"/>
      <c r="D543" s="164"/>
      <c r="E543" s="164"/>
      <c r="F543" s="164"/>
      <c r="G543" s="164"/>
      <c r="H543" s="164"/>
      <c r="I543" s="164"/>
      <c r="J543" s="164"/>
      <c r="K543" s="164"/>
      <c r="L543" s="164"/>
      <c r="M543" s="164"/>
      <c r="N543" s="164"/>
    </row>
    <row r="544" spans="1:14" ht="14.5" x14ac:dyDescent="0.35">
      <c r="A544" s="164"/>
      <c r="B544" s="164"/>
      <c r="C544" s="164"/>
      <c r="D544" s="164"/>
      <c r="E544" s="164"/>
      <c r="F544" s="164"/>
      <c r="G544" s="164"/>
      <c r="H544" s="164"/>
      <c r="I544" s="164"/>
      <c r="J544" s="164"/>
      <c r="K544" s="164"/>
      <c r="L544" s="164"/>
      <c r="M544" s="164"/>
      <c r="N544" s="164"/>
    </row>
    <row r="545" spans="1:14" ht="14.5" x14ac:dyDescent="0.35">
      <c r="A545" s="164"/>
      <c r="B545" s="164"/>
      <c r="C545" s="164"/>
      <c r="D545" s="164"/>
      <c r="E545" s="164"/>
      <c r="F545" s="164"/>
      <c r="G545" s="164"/>
      <c r="H545" s="164"/>
      <c r="I545" s="164"/>
      <c r="J545" s="164"/>
      <c r="K545" s="164"/>
      <c r="L545" s="164"/>
      <c r="M545" s="164"/>
      <c r="N545" s="164"/>
    </row>
    <row r="546" spans="1:14" ht="14.5" x14ac:dyDescent="0.35">
      <c r="A546" s="164"/>
      <c r="B546" s="164"/>
      <c r="C546" s="164"/>
      <c r="D546" s="164"/>
      <c r="E546" s="164"/>
      <c r="F546" s="164"/>
      <c r="G546" s="164"/>
      <c r="H546" s="164"/>
      <c r="I546" s="164"/>
      <c r="J546" s="164"/>
      <c r="K546" s="164"/>
      <c r="L546" s="164"/>
      <c r="M546" s="164"/>
      <c r="N546" s="164"/>
    </row>
    <row r="547" spans="1:14" ht="14.5" x14ac:dyDescent="0.35">
      <c r="A547" s="164"/>
      <c r="B547" s="164"/>
      <c r="C547" s="164"/>
      <c r="D547" s="164"/>
      <c r="E547" s="164"/>
      <c r="F547" s="164"/>
      <c r="G547" s="164"/>
      <c r="H547" s="164"/>
      <c r="I547" s="164"/>
      <c r="J547" s="164"/>
      <c r="K547" s="164"/>
      <c r="L547" s="164"/>
      <c r="M547" s="164"/>
      <c r="N547" s="164"/>
    </row>
    <row r="548" spans="1:14" ht="14.5" x14ac:dyDescent="0.35">
      <c r="A548" s="164"/>
      <c r="B548" s="164"/>
      <c r="C548" s="164"/>
      <c r="D548" s="164"/>
      <c r="E548" s="164"/>
      <c r="F548" s="164"/>
      <c r="G548" s="164"/>
      <c r="H548" s="164"/>
      <c r="I548" s="164"/>
      <c r="J548" s="164"/>
      <c r="K548" s="164"/>
      <c r="L548" s="164"/>
      <c r="M548" s="164"/>
      <c r="N548" s="164"/>
    </row>
    <row r="549" spans="1:14" ht="14.5" x14ac:dyDescent="0.35">
      <c r="A549" s="164"/>
      <c r="B549" s="164"/>
      <c r="C549" s="164"/>
      <c r="D549" s="164"/>
      <c r="E549" s="164"/>
      <c r="F549" s="164"/>
      <c r="G549" s="164"/>
      <c r="H549" s="164"/>
      <c r="I549" s="164"/>
      <c r="J549" s="164"/>
      <c r="K549" s="164"/>
      <c r="L549" s="164"/>
      <c r="M549" s="164"/>
      <c r="N549" s="164"/>
    </row>
    <row r="550" spans="1:14" ht="14.5" x14ac:dyDescent="0.35">
      <c r="A550" s="164"/>
      <c r="B550" s="164"/>
      <c r="C550" s="164"/>
      <c r="D550" s="164"/>
      <c r="E550" s="164"/>
      <c r="F550" s="164"/>
      <c r="G550" s="164"/>
      <c r="H550" s="164"/>
      <c r="I550" s="164"/>
      <c r="J550" s="164"/>
      <c r="K550" s="164"/>
      <c r="L550" s="164"/>
      <c r="M550" s="164"/>
      <c r="N550" s="164"/>
    </row>
    <row r="551" spans="1:14" ht="14.5" x14ac:dyDescent="0.35">
      <c r="A551" s="164"/>
      <c r="B551" s="164"/>
      <c r="C551" s="164"/>
      <c r="D551" s="164"/>
      <c r="E551" s="164"/>
      <c r="F551" s="164"/>
      <c r="G551" s="164"/>
      <c r="H551" s="164"/>
      <c r="I551" s="164"/>
      <c r="J551" s="164"/>
      <c r="K551" s="164"/>
      <c r="L551" s="164"/>
      <c r="M551" s="164"/>
      <c r="N551" s="164"/>
    </row>
    <row r="552" spans="1:14" ht="14.5" x14ac:dyDescent="0.35">
      <c r="A552" s="164"/>
      <c r="B552" s="164"/>
      <c r="C552" s="164"/>
      <c r="D552" s="164"/>
      <c r="E552" s="164"/>
      <c r="F552" s="164"/>
      <c r="G552" s="164"/>
      <c r="H552" s="164"/>
      <c r="I552" s="164"/>
      <c r="J552" s="164"/>
      <c r="K552" s="164"/>
      <c r="L552" s="164"/>
      <c r="M552" s="164"/>
      <c r="N552" s="164"/>
    </row>
    <row r="553" spans="1:14" ht="14.5" x14ac:dyDescent="0.35">
      <c r="A553" s="164"/>
      <c r="B553" s="164"/>
      <c r="C553" s="164"/>
      <c r="D553" s="164"/>
      <c r="E553" s="164"/>
      <c r="F553" s="164"/>
      <c r="G553" s="164"/>
      <c r="H553" s="164"/>
      <c r="I553" s="164"/>
      <c r="J553" s="164"/>
      <c r="K553" s="164"/>
      <c r="L553" s="164"/>
      <c r="M553" s="164"/>
      <c r="N553" s="164"/>
    </row>
    <row r="554" spans="1:14" ht="14.5" x14ac:dyDescent="0.35">
      <c r="A554" s="164"/>
      <c r="B554" s="164"/>
      <c r="C554" s="164"/>
      <c r="D554" s="164"/>
      <c r="E554" s="164"/>
      <c r="F554" s="164"/>
      <c r="G554" s="164"/>
      <c r="H554" s="164"/>
      <c r="I554" s="164"/>
      <c r="J554" s="164"/>
      <c r="K554" s="164"/>
      <c r="L554" s="164"/>
      <c r="M554" s="164"/>
      <c r="N554" s="164"/>
    </row>
    <row r="555" spans="1:14" ht="14.5" x14ac:dyDescent="0.35">
      <c r="A555" s="164"/>
      <c r="B555" s="164"/>
      <c r="C555" s="164"/>
      <c r="D555" s="164"/>
      <c r="E555" s="164"/>
      <c r="F555" s="164"/>
      <c r="G555" s="164"/>
      <c r="H555" s="164"/>
      <c r="I555" s="164"/>
      <c r="J555" s="164"/>
      <c r="K555" s="164"/>
      <c r="L555" s="164"/>
      <c r="M555" s="164"/>
      <c r="N555" s="164"/>
    </row>
    <row r="556" spans="1:14" ht="14.5" x14ac:dyDescent="0.35">
      <c r="A556" s="164"/>
      <c r="B556" s="164"/>
      <c r="C556" s="164"/>
      <c r="D556" s="164"/>
      <c r="E556" s="164"/>
      <c r="F556" s="164"/>
      <c r="G556" s="164"/>
      <c r="H556" s="164"/>
      <c r="I556" s="164"/>
      <c r="J556" s="164"/>
      <c r="K556" s="164"/>
      <c r="L556" s="164"/>
      <c r="M556" s="164"/>
      <c r="N556" s="164"/>
    </row>
    <row r="557" spans="1:14" ht="14.5" x14ac:dyDescent="0.35">
      <c r="A557" s="164"/>
      <c r="B557" s="164"/>
      <c r="C557" s="164"/>
      <c r="D557" s="164"/>
      <c r="E557" s="164"/>
      <c r="F557" s="164"/>
      <c r="G557" s="164"/>
      <c r="H557" s="164"/>
      <c r="I557" s="164"/>
      <c r="J557" s="164"/>
      <c r="K557" s="164"/>
      <c r="L557" s="164"/>
      <c r="M557" s="164"/>
      <c r="N557" s="164"/>
    </row>
    <row r="558" spans="1:14" ht="14.5" x14ac:dyDescent="0.35">
      <c r="A558" s="164"/>
      <c r="B558" s="164"/>
      <c r="C558" s="164"/>
      <c r="D558" s="164"/>
      <c r="E558" s="164"/>
      <c r="F558" s="164"/>
      <c r="G558" s="164"/>
      <c r="H558" s="164"/>
      <c r="I558" s="164"/>
      <c r="J558" s="164"/>
      <c r="K558" s="164"/>
      <c r="L558" s="164"/>
      <c r="M558" s="164"/>
      <c r="N558" s="164"/>
    </row>
    <row r="559" spans="1:14" ht="14.5" x14ac:dyDescent="0.35">
      <c r="A559" s="164"/>
      <c r="B559" s="164"/>
      <c r="C559" s="164"/>
      <c r="D559" s="164"/>
      <c r="E559" s="164"/>
      <c r="F559" s="164"/>
      <c r="G559" s="164"/>
      <c r="H559" s="164"/>
      <c r="I559" s="164"/>
      <c r="J559" s="164"/>
      <c r="K559" s="164"/>
      <c r="L559" s="164"/>
      <c r="M559" s="164"/>
      <c r="N559" s="164"/>
    </row>
    <row r="560" spans="1:14" ht="14.5" x14ac:dyDescent="0.35">
      <c r="A560" s="164"/>
      <c r="B560" s="164"/>
      <c r="C560" s="164"/>
      <c r="D560" s="164"/>
      <c r="E560" s="164"/>
      <c r="F560" s="164"/>
      <c r="G560" s="164"/>
      <c r="H560" s="164"/>
      <c r="I560" s="164"/>
      <c r="J560" s="164"/>
      <c r="K560" s="164"/>
      <c r="L560" s="164"/>
      <c r="M560" s="164"/>
      <c r="N560" s="164"/>
    </row>
    <row r="561" spans="1:14" ht="14.5" x14ac:dyDescent="0.35">
      <c r="A561" s="164"/>
      <c r="B561" s="164"/>
      <c r="C561" s="164"/>
      <c r="D561" s="164"/>
      <c r="E561" s="164"/>
      <c r="F561" s="164"/>
      <c r="G561" s="164"/>
      <c r="H561" s="164"/>
      <c r="I561" s="164"/>
      <c r="J561" s="164"/>
      <c r="K561" s="164"/>
      <c r="L561" s="164"/>
      <c r="M561" s="164"/>
      <c r="N561" s="164"/>
    </row>
    <row r="562" spans="1:14" ht="14.5" x14ac:dyDescent="0.35">
      <c r="A562" s="164"/>
      <c r="B562" s="164"/>
      <c r="C562" s="164"/>
      <c r="D562" s="164"/>
      <c r="E562" s="164"/>
      <c r="F562" s="164"/>
      <c r="G562" s="164"/>
      <c r="H562" s="164"/>
      <c r="I562" s="164"/>
      <c r="J562" s="164"/>
      <c r="K562" s="164"/>
      <c r="L562" s="164"/>
      <c r="M562" s="164"/>
      <c r="N562" s="164"/>
    </row>
    <row r="563" spans="1:14" ht="14.5" x14ac:dyDescent="0.35">
      <c r="A563" s="164"/>
      <c r="B563" s="164"/>
      <c r="C563" s="164"/>
      <c r="D563" s="164"/>
      <c r="E563" s="164"/>
      <c r="F563" s="164"/>
      <c r="G563" s="164"/>
      <c r="H563" s="164"/>
      <c r="I563" s="164"/>
      <c r="J563" s="164"/>
      <c r="K563" s="164"/>
      <c r="L563" s="164"/>
      <c r="M563" s="164"/>
      <c r="N563" s="164"/>
    </row>
    <row r="564" spans="1:14" ht="14.5" x14ac:dyDescent="0.35">
      <c r="A564" s="164"/>
      <c r="B564" s="164"/>
      <c r="C564" s="164"/>
      <c r="D564" s="164"/>
      <c r="E564" s="164"/>
      <c r="F564" s="164"/>
      <c r="G564" s="164"/>
      <c r="H564" s="164"/>
      <c r="I564" s="164"/>
      <c r="J564" s="164"/>
      <c r="K564" s="164"/>
      <c r="L564" s="164"/>
      <c r="M564" s="164"/>
      <c r="N564" s="164"/>
    </row>
    <row r="565" spans="1:14" ht="14.5" x14ac:dyDescent="0.35">
      <c r="A565" s="164"/>
      <c r="B565" s="164"/>
      <c r="C565" s="164"/>
      <c r="D565" s="164"/>
      <c r="E565" s="164"/>
      <c r="F565" s="164"/>
      <c r="G565" s="164"/>
      <c r="H565" s="164"/>
      <c r="I565" s="164"/>
      <c r="J565" s="164"/>
      <c r="K565" s="164"/>
      <c r="L565" s="164"/>
      <c r="M565" s="164"/>
      <c r="N565" s="164"/>
    </row>
    <row r="566" spans="1:14" ht="14.5" x14ac:dyDescent="0.35">
      <c r="A566" s="164"/>
      <c r="B566" s="164"/>
      <c r="C566" s="164"/>
      <c r="D566" s="164"/>
      <c r="E566" s="164"/>
      <c r="F566" s="164"/>
      <c r="G566" s="164"/>
      <c r="H566" s="164"/>
      <c r="I566" s="164"/>
      <c r="J566" s="164"/>
      <c r="K566" s="164"/>
      <c r="L566" s="164"/>
      <c r="M566" s="164"/>
      <c r="N566" s="164"/>
    </row>
    <row r="567" spans="1:14" ht="14.5" x14ac:dyDescent="0.35">
      <c r="A567" s="164"/>
      <c r="B567" s="164"/>
      <c r="C567" s="164"/>
      <c r="D567" s="164"/>
      <c r="E567" s="164"/>
      <c r="F567" s="164"/>
      <c r="G567" s="164"/>
      <c r="H567" s="164"/>
      <c r="I567" s="164"/>
      <c r="J567" s="164"/>
      <c r="K567" s="164"/>
      <c r="L567" s="164"/>
      <c r="M567" s="164"/>
      <c r="N567" s="164"/>
    </row>
    <row r="568" spans="1:14" ht="14.5" x14ac:dyDescent="0.35">
      <c r="A568" s="164"/>
      <c r="B568" s="164"/>
      <c r="C568" s="164"/>
      <c r="D568" s="164"/>
      <c r="E568" s="164"/>
      <c r="F568" s="164"/>
      <c r="G568" s="164"/>
      <c r="H568" s="164"/>
      <c r="I568" s="164"/>
      <c r="J568" s="164"/>
      <c r="K568" s="164"/>
      <c r="L568" s="164"/>
      <c r="M568" s="164"/>
      <c r="N568" s="164"/>
    </row>
    <row r="569" spans="1:14" ht="14.5" x14ac:dyDescent="0.35">
      <c r="A569" s="164"/>
      <c r="B569" s="164"/>
      <c r="C569" s="164"/>
      <c r="D569" s="164"/>
      <c r="E569" s="164"/>
      <c r="F569" s="164"/>
      <c r="G569" s="164"/>
      <c r="H569" s="164"/>
      <c r="I569" s="164"/>
      <c r="J569" s="164"/>
      <c r="K569" s="164"/>
      <c r="L569" s="164"/>
      <c r="M569" s="164"/>
      <c r="N569" s="164"/>
    </row>
    <row r="570" spans="1:14" ht="14.5" x14ac:dyDescent="0.35">
      <c r="A570" s="164"/>
      <c r="B570" s="164"/>
      <c r="C570" s="164"/>
      <c r="D570" s="164"/>
      <c r="E570" s="164"/>
      <c r="F570" s="164"/>
      <c r="G570" s="164"/>
      <c r="H570" s="164"/>
      <c r="I570" s="164"/>
      <c r="J570" s="164"/>
      <c r="K570" s="164"/>
      <c r="L570" s="164"/>
      <c r="M570" s="164"/>
      <c r="N570" s="164"/>
    </row>
    <row r="571" spans="1:14" ht="14.5" x14ac:dyDescent="0.35">
      <c r="A571" s="164"/>
      <c r="B571" s="164"/>
      <c r="C571" s="164"/>
      <c r="D571" s="164"/>
      <c r="E571" s="164"/>
      <c r="F571" s="164"/>
      <c r="G571" s="164"/>
      <c r="H571" s="164"/>
      <c r="I571" s="164"/>
      <c r="J571" s="164"/>
      <c r="K571" s="164"/>
      <c r="L571" s="164"/>
      <c r="M571" s="164"/>
      <c r="N571" s="164"/>
    </row>
    <row r="572" spans="1:14" ht="14.5" x14ac:dyDescent="0.35">
      <c r="A572" s="164"/>
      <c r="B572" s="164"/>
      <c r="C572" s="164"/>
      <c r="D572" s="164"/>
      <c r="E572" s="164"/>
      <c r="F572" s="164"/>
      <c r="G572" s="164"/>
      <c r="H572" s="164"/>
      <c r="I572" s="164"/>
      <c r="J572" s="164"/>
      <c r="K572" s="164"/>
      <c r="L572" s="164"/>
      <c r="M572" s="164"/>
      <c r="N572" s="164"/>
    </row>
    <row r="573" spans="1:14" ht="14.5" x14ac:dyDescent="0.35">
      <c r="A573" s="164"/>
      <c r="B573" s="164"/>
      <c r="C573" s="164"/>
      <c r="D573" s="164"/>
      <c r="E573" s="164"/>
      <c r="F573" s="164"/>
      <c r="G573" s="164"/>
      <c r="H573" s="164"/>
      <c r="I573" s="164"/>
      <c r="J573" s="164"/>
      <c r="K573" s="164"/>
      <c r="L573" s="164"/>
      <c r="M573" s="164"/>
      <c r="N573" s="164"/>
    </row>
    <row r="574" spans="1:14" ht="14.5" x14ac:dyDescent="0.35">
      <c r="A574" s="164"/>
      <c r="B574" s="164"/>
      <c r="C574" s="164"/>
      <c r="D574" s="164"/>
      <c r="E574" s="164"/>
      <c r="F574" s="164"/>
      <c r="G574" s="164"/>
      <c r="H574" s="164"/>
      <c r="I574" s="164"/>
      <c r="J574" s="164"/>
      <c r="K574" s="164"/>
      <c r="L574" s="164"/>
      <c r="M574" s="164"/>
      <c r="N574" s="164"/>
    </row>
    <row r="575" spans="1:14" ht="14.5" x14ac:dyDescent="0.35">
      <c r="A575" s="164"/>
      <c r="B575" s="164"/>
      <c r="C575" s="164"/>
      <c r="D575" s="164"/>
      <c r="E575" s="164"/>
      <c r="F575" s="164"/>
      <c r="G575" s="164"/>
      <c r="H575" s="164"/>
      <c r="I575" s="164"/>
      <c r="J575" s="164"/>
      <c r="K575" s="164"/>
      <c r="L575" s="164"/>
      <c r="M575" s="164"/>
      <c r="N575" s="164"/>
    </row>
    <row r="576" spans="1:14" ht="14.5" x14ac:dyDescent="0.35">
      <c r="A576" s="164"/>
      <c r="B576" s="164"/>
      <c r="C576" s="164"/>
      <c r="D576" s="164"/>
      <c r="E576" s="164"/>
      <c r="F576" s="164"/>
      <c r="G576" s="164"/>
      <c r="H576" s="164"/>
      <c r="I576" s="164"/>
      <c r="J576" s="164"/>
      <c r="K576" s="164"/>
      <c r="L576" s="164"/>
      <c r="M576" s="164"/>
      <c r="N576" s="164"/>
    </row>
    <row r="577" spans="1:14" ht="14.5" x14ac:dyDescent="0.35">
      <c r="A577" s="164"/>
      <c r="B577" s="164"/>
      <c r="C577" s="164"/>
      <c r="D577" s="164"/>
      <c r="E577" s="164"/>
      <c r="F577" s="164"/>
      <c r="G577" s="164"/>
      <c r="H577" s="164"/>
      <c r="I577" s="164"/>
      <c r="J577" s="164"/>
      <c r="K577" s="164"/>
      <c r="L577" s="164"/>
      <c r="M577" s="164"/>
      <c r="N577" s="164"/>
    </row>
    <row r="578" spans="1:14" ht="14.5" x14ac:dyDescent="0.35">
      <c r="A578" s="164"/>
      <c r="B578" s="164"/>
      <c r="C578" s="164"/>
      <c r="D578" s="164"/>
      <c r="E578" s="164"/>
      <c r="F578" s="164"/>
      <c r="G578" s="164"/>
      <c r="H578" s="164"/>
      <c r="I578" s="164"/>
      <c r="J578" s="164"/>
      <c r="K578" s="164"/>
      <c r="L578" s="164"/>
      <c r="M578" s="164"/>
      <c r="N578" s="164"/>
    </row>
    <row r="579" spans="1:14" ht="14.5" x14ac:dyDescent="0.35">
      <c r="A579" s="164"/>
      <c r="B579" s="164"/>
      <c r="C579" s="164"/>
      <c r="D579" s="164"/>
      <c r="E579" s="164"/>
      <c r="F579" s="164"/>
      <c r="G579" s="164"/>
      <c r="H579" s="164"/>
      <c r="I579" s="164"/>
      <c r="J579" s="164"/>
      <c r="K579" s="164"/>
      <c r="L579" s="164"/>
      <c r="M579" s="164"/>
      <c r="N579" s="164"/>
    </row>
    <row r="580" spans="1:14" ht="14.5" x14ac:dyDescent="0.35">
      <c r="A580" s="164"/>
      <c r="B580" s="164"/>
      <c r="C580" s="164"/>
      <c r="D580" s="164"/>
      <c r="E580" s="164"/>
      <c r="F580" s="164"/>
      <c r="G580" s="164"/>
      <c r="H580" s="164"/>
      <c r="I580" s="164"/>
      <c r="J580" s="164"/>
      <c r="K580" s="164"/>
      <c r="L580" s="164"/>
      <c r="M580" s="164"/>
      <c r="N580" s="164"/>
    </row>
    <row r="581" spans="1:14" ht="14.5" x14ac:dyDescent="0.35">
      <c r="A581" s="164"/>
      <c r="B581" s="164"/>
      <c r="C581" s="164"/>
      <c r="D581" s="164"/>
      <c r="E581" s="164"/>
      <c r="F581" s="164"/>
      <c r="G581" s="164"/>
      <c r="H581" s="164"/>
      <c r="I581" s="164"/>
      <c r="J581" s="164"/>
      <c r="K581" s="164"/>
      <c r="L581" s="164"/>
      <c r="M581" s="164"/>
      <c r="N581" s="164"/>
    </row>
    <row r="582" spans="1:14" ht="14.5" x14ac:dyDescent="0.35">
      <c r="A582" s="164"/>
      <c r="B582" s="164"/>
      <c r="C582" s="164"/>
      <c r="D582" s="164"/>
      <c r="E582" s="164"/>
      <c r="F582" s="164"/>
      <c r="G582" s="164"/>
      <c r="H582" s="164"/>
      <c r="I582" s="164"/>
      <c r="J582" s="164"/>
      <c r="K582" s="164"/>
      <c r="L582" s="164"/>
      <c r="M582" s="164"/>
      <c r="N582" s="164"/>
    </row>
    <row r="583" spans="1:14" ht="14.5" x14ac:dyDescent="0.35">
      <c r="A583" s="164"/>
      <c r="B583" s="164"/>
      <c r="C583" s="164"/>
      <c r="D583" s="164"/>
      <c r="E583" s="164"/>
      <c r="F583" s="164"/>
      <c r="G583" s="164"/>
      <c r="H583" s="164"/>
      <c r="I583" s="164"/>
      <c r="J583" s="164"/>
      <c r="K583" s="164"/>
      <c r="L583" s="164"/>
      <c r="M583" s="164"/>
      <c r="N583" s="164"/>
    </row>
    <row r="584" spans="1:14" ht="14.5" x14ac:dyDescent="0.35">
      <c r="A584" s="164"/>
      <c r="B584" s="164"/>
      <c r="C584" s="164"/>
      <c r="D584" s="164"/>
      <c r="E584" s="164"/>
      <c r="F584" s="164"/>
      <c r="G584" s="164"/>
      <c r="H584" s="164"/>
      <c r="I584" s="164"/>
      <c r="J584" s="164"/>
      <c r="K584" s="164"/>
      <c r="L584" s="164"/>
      <c r="M584" s="164"/>
      <c r="N584" s="164"/>
    </row>
    <row r="585" spans="1:14" ht="14.5" x14ac:dyDescent="0.35">
      <c r="A585" s="164"/>
      <c r="B585" s="164"/>
      <c r="C585" s="164"/>
      <c r="D585" s="164"/>
      <c r="E585" s="164"/>
      <c r="F585" s="164"/>
      <c r="G585" s="164"/>
      <c r="H585" s="164"/>
      <c r="I585" s="164"/>
      <c r="J585" s="164"/>
      <c r="K585" s="164"/>
      <c r="L585" s="164"/>
      <c r="M585" s="164"/>
      <c r="N585" s="164"/>
    </row>
    <row r="586" spans="1:14" ht="14.5" x14ac:dyDescent="0.35">
      <c r="A586" s="164"/>
      <c r="B586" s="164"/>
      <c r="C586" s="164"/>
      <c r="D586" s="164"/>
      <c r="E586" s="164"/>
      <c r="F586" s="164"/>
      <c r="G586" s="164"/>
      <c r="H586" s="164"/>
      <c r="I586" s="164"/>
      <c r="J586" s="164"/>
      <c r="K586" s="164"/>
      <c r="L586" s="164"/>
      <c r="M586" s="164"/>
      <c r="N586" s="164"/>
    </row>
    <row r="587" spans="1:14" ht="14.5" x14ac:dyDescent="0.35">
      <c r="A587" s="164"/>
      <c r="B587" s="164"/>
      <c r="C587" s="164"/>
      <c r="D587" s="164"/>
      <c r="E587" s="164"/>
      <c r="F587" s="164"/>
      <c r="G587" s="164"/>
      <c r="H587" s="164"/>
      <c r="I587" s="164"/>
      <c r="J587" s="164"/>
      <c r="K587" s="164"/>
      <c r="L587" s="164"/>
      <c r="M587" s="164"/>
      <c r="N587" s="164"/>
    </row>
    <row r="588" spans="1:14" ht="14.5" x14ac:dyDescent="0.35">
      <c r="A588" s="164"/>
      <c r="B588" s="164"/>
      <c r="C588" s="164"/>
      <c r="D588" s="164"/>
      <c r="E588" s="164"/>
      <c r="F588" s="164"/>
      <c r="G588" s="164"/>
      <c r="H588" s="164"/>
      <c r="I588" s="164"/>
      <c r="J588" s="164"/>
      <c r="K588" s="164"/>
      <c r="L588" s="164"/>
      <c r="M588" s="164"/>
      <c r="N588" s="164"/>
    </row>
    <row r="589" spans="1:14" ht="14.5" x14ac:dyDescent="0.35">
      <c r="A589" s="164"/>
      <c r="B589" s="164"/>
      <c r="C589" s="164"/>
      <c r="D589" s="164"/>
      <c r="E589" s="164"/>
      <c r="F589" s="164"/>
      <c r="G589" s="164"/>
      <c r="H589" s="164"/>
      <c r="I589" s="164"/>
      <c r="J589" s="164"/>
      <c r="K589" s="164"/>
      <c r="L589" s="164"/>
      <c r="M589" s="164"/>
      <c r="N589" s="164"/>
    </row>
    <row r="590" spans="1:14" ht="14.5" x14ac:dyDescent="0.35">
      <c r="A590" s="164"/>
      <c r="B590" s="164"/>
      <c r="C590" s="164"/>
      <c r="D590" s="164"/>
      <c r="E590" s="164"/>
      <c r="F590" s="164"/>
      <c r="G590" s="164"/>
      <c r="H590" s="164"/>
      <c r="I590" s="164"/>
      <c r="J590" s="164"/>
      <c r="K590" s="164"/>
      <c r="L590" s="164"/>
      <c r="M590" s="164"/>
      <c r="N590" s="164"/>
    </row>
    <row r="591" spans="1:14" ht="14.5" x14ac:dyDescent="0.35">
      <c r="A591" s="164"/>
      <c r="B591" s="164"/>
      <c r="C591" s="164"/>
      <c r="D591" s="164"/>
      <c r="E591" s="164"/>
      <c r="F591" s="164"/>
      <c r="G591" s="164"/>
      <c r="H591" s="164"/>
      <c r="I591" s="164"/>
      <c r="J591" s="164"/>
      <c r="K591" s="164"/>
      <c r="L591" s="164"/>
      <c r="M591" s="164"/>
      <c r="N591" s="164"/>
    </row>
    <row r="592" spans="1:14" ht="14.5" x14ac:dyDescent="0.35">
      <c r="A592" s="164"/>
      <c r="B592" s="164"/>
      <c r="C592" s="164"/>
      <c r="D592" s="164"/>
      <c r="E592" s="164"/>
      <c r="F592" s="164"/>
      <c r="G592" s="164"/>
      <c r="H592" s="164"/>
      <c r="I592" s="164"/>
      <c r="J592" s="164"/>
      <c r="K592" s="164"/>
      <c r="L592" s="164"/>
      <c r="M592" s="164"/>
      <c r="N592" s="164"/>
    </row>
    <row r="593" spans="1:14" ht="14.5" x14ac:dyDescent="0.35">
      <c r="A593" s="164"/>
      <c r="B593" s="164"/>
      <c r="C593" s="164"/>
      <c r="D593" s="164"/>
      <c r="E593" s="164"/>
      <c r="F593" s="164"/>
      <c r="G593" s="164"/>
      <c r="H593" s="164"/>
      <c r="I593" s="164"/>
      <c r="J593" s="164"/>
      <c r="K593" s="164"/>
      <c r="L593" s="164"/>
      <c r="M593" s="164"/>
      <c r="N593" s="164"/>
    </row>
    <row r="594" spans="1:14" ht="14.5" x14ac:dyDescent="0.35">
      <c r="A594" s="164"/>
      <c r="B594" s="164"/>
      <c r="C594" s="164"/>
      <c r="D594" s="164"/>
      <c r="E594" s="164"/>
      <c r="F594" s="164"/>
      <c r="G594" s="164"/>
      <c r="H594" s="164"/>
      <c r="I594" s="164"/>
      <c r="J594" s="164"/>
      <c r="K594" s="164"/>
      <c r="L594" s="164"/>
      <c r="M594" s="164"/>
      <c r="N594" s="164"/>
    </row>
    <row r="595" spans="1:14" ht="14.5" x14ac:dyDescent="0.35">
      <c r="A595" s="164"/>
      <c r="B595" s="164"/>
      <c r="C595" s="164"/>
      <c r="D595" s="164"/>
      <c r="E595" s="164"/>
      <c r="F595" s="164"/>
      <c r="G595" s="164"/>
      <c r="H595" s="164"/>
      <c r="I595" s="164"/>
      <c r="J595" s="164"/>
      <c r="K595" s="164"/>
      <c r="L595" s="164"/>
      <c r="M595" s="164"/>
      <c r="N595" s="164"/>
    </row>
    <row r="596" spans="1:14" ht="14.5" x14ac:dyDescent="0.35">
      <c r="A596" s="164"/>
      <c r="B596" s="164"/>
      <c r="C596" s="164"/>
      <c r="D596" s="164"/>
      <c r="E596" s="164"/>
      <c r="F596" s="164"/>
      <c r="G596" s="164"/>
      <c r="H596" s="164"/>
      <c r="I596" s="164"/>
      <c r="J596" s="164"/>
      <c r="K596" s="164"/>
      <c r="L596" s="164"/>
      <c r="M596" s="164"/>
      <c r="N596" s="164"/>
    </row>
    <row r="597" spans="1:14" ht="14.5" x14ac:dyDescent="0.35">
      <c r="A597" s="164"/>
      <c r="B597" s="164"/>
      <c r="C597" s="164"/>
      <c r="D597" s="164"/>
      <c r="E597" s="164"/>
      <c r="F597" s="164"/>
      <c r="G597" s="164"/>
      <c r="H597" s="164"/>
      <c r="I597" s="164"/>
      <c r="J597" s="164"/>
      <c r="K597" s="164"/>
      <c r="L597" s="164"/>
      <c r="M597" s="164"/>
      <c r="N597" s="164"/>
    </row>
    <row r="598" spans="1:14" ht="14.5" x14ac:dyDescent="0.35">
      <c r="A598" s="164"/>
      <c r="B598" s="164"/>
      <c r="C598" s="164"/>
      <c r="D598" s="164"/>
      <c r="E598" s="164"/>
      <c r="F598" s="164"/>
      <c r="G598" s="164"/>
      <c r="H598" s="164"/>
      <c r="I598" s="164"/>
      <c r="J598" s="164"/>
      <c r="K598" s="164"/>
      <c r="L598" s="164"/>
      <c r="M598" s="164"/>
      <c r="N598" s="164"/>
    </row>
    <row r="599" spans="1:14" ht="14.5" x14ac:dyDescent="0.35">
      <c r="A599" s="164"/>
      <c r="B599" s="164"/>
      <c r="C599" s="164"/>
      <c r="D599" s="164"/>
      <c r="E599" s="164"/>
      <c r="F599" s="164"/>
      <c r="G599" s="164"/>
      <c r="H599" s="164"/>
      <c r="I599" s="164"/>
      <c r="J599" s="164"/>
      <c r="K599" s="164"/>
      <c r="L599" s="164"/>
      <c r="M599" s="164"/>
      <c r="N599" s="164"/>
    </row>
    <row r="600" spans="1:14" ht="14.5" x14ac:dyDescent="0.35">
      <c r="A600" s="164"/>
      <c r="B600" s="164"/>
      <c r="C600" s="164"/>
      <c r="D600" s="164"/>
      <c r="E600" s="164"/>
      <c r="F600" s="164"/>
      <c r="G600" s="164"/>
      <c r="H600" s="164"/>
      <c r="I600" s="164"/>
      <c r="J600" s="164"/>
      <c r="K600" s="164"/>
      <c r="L600" s="164"/>
      <c r="M600" s="164"/>
      <c r="N600" s="164"/>
    </row>
    <row r="601" spans="1:14" ht="14.5" x14ac:dyDescent="0.35">
      <c r="A601" s="164"/>
      <c r="B601" s="164"/>
      <c r="C601" s="164"/>
      <c r="D601" s="164"/>
      <c r="E601" s="164"/>
      <c r="F601" s="164"/>
      <c r="G601" s="164"/>
      <c r="H601" s="164"/>
      <c r="I601" s="164"/>
      <c r="J601" s="164"/>
      <c r="K601" s="164"/>
      <c r="L601" s="164"/>
      <c r="M601" s="164"/>
      <c r="N601" s="164"/>
    </row>
    <row r="602" spans="1:14" ht="14.5" x14ac:dyDescent="0.35">
      <c r="A602" s="164"/>
      <c r="B602" s="164"/>
      <c r="C602" s="164"/>
      <c r="D602" s="164"/>
      <c r="E602" s="164"/>
      <c r="F602" s="164"/>
      <c r="G602" s="164"/>
      <c r="H602" s="164"/>
      <c r="I602" s="164"/>
      <c r="J602" s="164"/>
      <c r="K602" s="164"/>
      <c r="L602" s="164"/>
      <c r="M602" s="164"/>
      <c r="N602" s="164"/>
    </row>
    <row r="603" spans="1:14" ht="14.5" x14ac:dyDescent="0.35">
      <c r="A603" s="164"/>
      <c r="B603" s="164"/>
      <c r="C603" s="164"/>
      <c r="D603" s="164"/>
      <c r="E603" s="164"/>
      <c r="F603" s="164"/>
      <c r="G603" s="164"/>
      <c r="H603" s="164"/>
      <c r="I603" s="164"/>
      <c r="J603" s="164"/>
      <c r="K603" s="164"/>
      <c r="L603" s="164"/>
      <c r="M603" s="164"/>
      <c r="N603" s="164"/>
    </row>
    <row r="604" spans="1:14" ht="14.5" x14ac:dyDescent="0.35">
      <c r="A604" s="164"/>
      <c r="B604" s="164"/>
      <c r="C604" s="164"/>
      <c r="D604" s="164"/>
      <c r="E604" s="164"/>
      <c r="F604" s="164"/>
      <c r="G604" s="164"/>
      <c r="H604" s="164"/>
      <c r="I604" s="164"/>
      <c r="J604" s="164"/>
      <c r="K604" s="164"/>
      <c r="L604" s="164"/>
      <c r="M604" s="164"/>
      <c r="N604" s="164"/>
    </row>
    <row r="605" spans="1:14" ht="14.5" x14ac:dyDescent="0.35">
      <c r="A605" s="164"/>
      <c r="B605" s="164"/>
      <c r="C605" s="164"/>
      <c r="D605" s="164"/>
      <c r="E605" s="164"/>
      <c r="F605" s="164"/>
      <c r="G605" s="164"/>
      <c r="H605" s="164"/>
      <c r="I605" s="164"/>
      <c r="J605" s="164"/>
      <c r="K605" s="164"/>
      <c r="L605" s="164"/>
      <c r="M605" s="164"/>
      <c r="N605" s="164"/>
    </row>
    <row r="606" spans="1:14" ht="14.5" x14ac:dyDescent="0.35">
      <c r="A606" s="164"/>
      <c r="B606" s="164"/>
      <c r="C606" s="164"/>
      <c r="D606" s="164"/>
      <c r="E606" s="164"/>
      <c r="F606" s="164"/>
      <c r="G606" s="164"/>
      <c r="H606" s="164"/>
      <c r="I606" s="164"/>
      <c r="J606" s="164"/>
      <c r="K606" s="164"/>
      <c r="L606" s="164"/>
      <c r="M606" s="164"/>
      <c r="N606" s="164"/>
    </row>
    <row r="607" spans="1:14" ht="14.5" x14ac:dyDescent="0.35">
      <c r="A607" s="164"/>
      <c r="B607" s="164"/>
      <c r="C607" s="164"/>
      <c r="D607" s="164"/>
      <c r="E607" s="164"/>
      <c r="F607" s="164"/>
      <c r="G607" s="164"/>
      <c r="H607" s="164"/>
      <c r="I607" s="164"/>
      <c r="J607" s="164"/>
      <c r="K607" s="164"/>
      <c r="L607" s="164"/>
      <c r="M607" s="164"/>
      <c r="N607" s="164"/>
    </row>
    <row r="608" spans="1:14" ht="14.5" x14ac:dyDescent="0.35">
      <c r="A608" s="164"/>
      <c r="B608" s="164"/>
      <c r="C608" s="164"/>
      <c r="D608" s="164"/>
      <c r="E608" s="164"/>
      <c r="F608" s="164"/>
      <c r="G608" s="164"/>
      <c r="H608" s="164"/>
      <c r="I608" s="164"/>
      <c r="J608" s="164"/>
      <c r="K608" s="164"/>
      <c r="L608" s="164"/>
      <c r="M608" s="164"/>
      <c r="N608" s="164"/>
    </row>
    <row r="609" spans="1:14" ht="14.5" x14ac:dyDescent="0.35">
      <c r="A609" s="164"/>
      <c r="B609" s="164"/>
      <c r="C609" s="164"/>
      <c r="D609" s="164"/>
      <c r="E609" s="164"/>
      <c r="F609" s="164"/>
      <c r="G609" s="164"/>
      <c r="H609" s="164"/>
      <c r="I609" s="164"/>
      <c r="J609" s="164"/>
      <c r="K609" s="164"/>
      <c r="L609" s="164"/>
      <c r="M609" s="164"/>
      <c r="N609" s="164"/>
    </row>
    <row r="610" spans="1:14" ht="14.5" x14ac:dyDescent="0.35">
      <c r="A610" s="164"/>
      <c r="B610" s="164"/>
      <c r="C610" s="164"/>
      <c r="D610" s="164"/>
      <c r="E610" s="164"/>
      <c r="F610" s="164"/>
      <c r="G610" s="164"/>
      <c r="H610" s="164"/>
      <c r="I610" s="164"/>
      <c r="J610" s="164"/>
      <c r="K610" s="164"/>
      <c r="L610" s="164"/>
      <c r="M610" s="164"/>
      <c r="N610" s="164"/>
    </row>
    <row r="611" spans="1:14" ht="14.5" x14ac:dyDescent="0.35">
      <c r="A611" s="164"/>
      <c r="B611" s="164"/>
      <c r="C611" s="164"/>
      <c r="D611" s="164"/>
      <c r="E611" s="164"/>
      <c r="F611" s="164"/>
      <c r="G611" s="164"/>
      <c r="H611" s="164"/>
      <c r="I611" s="164"/>
      <c r="J611" s="164"/>
      <c r="K611" s="164"/>
      <c r="L611" s="164"/>
      <c r="M611" s="164"/>
      <c r="N611" s="164"/>
    </row>
    <row r="612" spans="1:14" ht="14.5" x14ac:dyDescent="0.35">
      <c r="A612" s="164"/>
      <c r="B612" s="164"/>
      <c r="C612" s="164"/>
      <c r="D612" s="164"/>
      <c r="E612" s="164"/>
      <c r="F612" s="164"/>
      <c r="G612" s="164"/>
      <c r="H612" s="164"/>
      <c r="I612" s="164"/>
      <c r="J612" s="164"/>
      <c r="K612" s="164"/>
      <c r="L612" s="164"/>
      <c r="M612" s="164"/>
      <c r="N612" s="164"/>
    </row>
    <row r="613" spans="1:14" ht="14.5" x14ac:dyDescent="0.35">
      <c r="A613" s="164"/>
      <c r="B613" s="164"/>
      <c r="C613" s="164"/>
      <c r="D613" s="164"/>
      <c r="E613" s="164"/>
      <c r="F613" s="164"/>
      <c r="G613" s="164"/>
      <c r="H613" s="164"/>
      <c r="I613" s="164"/>
      <c r="J613" s="164"/>
      <c r="K613" s="164"/>
      <c r="L613" s="164"/>
      <c r="M613" s="164"/>
      <c r="N613" s="164"/>
    </row>
    <row r="614" spans="1:14" ht="14.5" x14ac:dyDescent="0.35">
      <c r="A614" s="164"/>
      <c r="B614" s="164"/>
      <c r="C614" s="164"/>
      <c r="D614" s="164"/>
      <c r="E614" s="164"/>
      <c r="F614" s="164"/>
      <c r="G614" s="164"/>
      <c r="H614" s="164"/>
      <c r="I614" s="164"/>
      <c r="J614" s="164"/>
      <c r="K614" s="164"/>
      <c r="L614" s="164"/>
      <c r="M614" s="164"/>
      <c r="N614" s="164"/>
    </row>
    <row r="615" spans="1:14" ht="14.5" x14ac:dyDescent="0.35">
      <c r="A615" s="164"/>
      <c r="B615" s="164"/>
      <c r="C615" s="164"/>
      <c r="D615" s="164"/>
      <c r="E615" s="164"/>
      <c r="F615" s="164"/>
      <c r="G615" s="164"/>
      <c r="H615" s="164"/>
      <c r="I615" s="164"/>
      <c r="J615" s="164"/>
      <c r="K615" s="164"/>
      <c r="L615" s="164"/>
      <c r="M615" s="164"/>
      <c r="N615" s="164"/>
    </row>
    <row r="616" spans="1:14" ht="14.5" x14ac:dyDescent="0.35">
      <c r="A616" s="164"/>
      <c r="B616" s="164"/>
      <c r="C616" s="164"/>
      <c r="D616" s="164"/>
      <c r="E616" s="164"/>
      <c r="F616" s="164"/>
      <c r="G616" s="164"/>
      <c r="H616" s="164"/>
      <c r="I616" s="164"/>
      <c r="J616" s="164"/>
      <c r="K616" s="164"/>
      <c r="L616" s="164"/>
      <c r="M616" s="164"/>
      <c r="N616" s="164"/>
    </row>
    <row r="617" spans="1:14" ht="14.5" x14ac:dyDescent="0.35">
      <c r="A617" s="164"/>
      <c r="B617" s="164"/>
      <c r="C617" s="164"/>
      <c r="D617" s="164"/>
      <c r="E617" s="164"/>
      <c r="F617" s="164"/>
      <c r="G617" s="164"/>
      <c r="H617" s="164"/>
      <c r="I617" s="164"/>
      <c r="J617" s="164"/>
      <c r="K617" s="164"/>
      <c r="L617" s="164"/>
      <c r="M617" s="164"/>
      <c r="N617" s="164"/>
    </row>
    <row r="618" spans="1:14" ht="14.5" x14ac:dyDescent="0.35">
      <c r="A618" s="164"/>
      <c r="B618" s="164"/>
      <c r="C618" s="164"/>
      <c r="D618" s="164"/>
      <c r="E618" s="164"/>
      <c r="F618" s="164"/>
      <c r="G618" s="164"/>
      <c r="H618" s="164"/>
      <c r="I618" s="164"/>
      <c r="J618" s="164"/>
      <c r="K618" s="164"/>
      <c r="L618" s="164"/>
      <c r="M618" s="164"/>
      <c r="N618" s="164"/>
    </row>
    <row r="619" spans="1:14" ht="14.5" x14ac:dyDescent="0.35">
      <c r="A619" s="164"/>
      <c r="B619" s="164"/>
      <c r="C619" s="164"/>
      <c r="D619" s="164"/>
      <c r="E619" s="164"/>
      <c r="F619" s="164"/>
      <c r="G619" s="164"/>
      <c r="H619" s="164"/>
      <c r="I619" s="164"/>
      <c r="J619" s="164"/>
      <c r="K619" s="164"/>
      <c r="L619" s="164"/>
      <c r="M619" s="164"/>
      <c r="N619" s="164"/>
    </row>
    <row r="620" spans="1:14" ht="14.5" x14ac:dyDescent="0.35">
      <c r="A620" s="164"/>
      <c r="B620" s="164"/>
      <c r="C620" s="164"/>
      <c r="D620" s="164"/>
      <c r="E620" s="164"/>
      <c r="F620" s="164"/>
      <c r="G620" s="164"/>
      <c r="H620" s="164"/>
      <c r="I620" s="164"/>
      <c r="J620" s="164"/>
      <c r="K620" s="164"/>
      <c r="L620" s="164"/>
      <c r="M620" s="164"/>
      <c r="N620" s="164"/>
    </row>
    <row r="621" spans="1:14" ht="14.5" x14ac:dyDescent="0.35">
      <c r="A621" s="164"/>
      <c r="B621" s="164"/>
      <c r="C621" s="164"/>
      <c r="D621" s="164"/>
      <c r="E621" s="164"/>
      <c r="F621" s="164"/>
      <c r="G621" s="164"/>
      <c r="H621" s="164"/>
      <c r="I621" s="164"/>
      <c r="J621" s="164"/>
      <c r="K621" s="164"/>
      <c r="L621" s="164"/>
      <c r="M621" s="164"/>
      <c r="N621" s="164"/>
    </row>
    <row r="622" spans="1:14" ht="14.5" x14ac:dyDescent="0.35">
      <c r="A622" s="164"/>
      <c r="B622" s="164"/>
      <c r="C622" s="164"/>
      <c r="D622" s="164"/>
      <c r="E622" s="164"/>
      <c r="F622" s="164"/>
      <c r="G622" s="164"/>
      <c r="H622" s="164"/>
      <c r="I622" s="164"/>
      <c r="J622" s="164"/>
      <c r="K622" s="164"/>
      <c r="L622" s="164"/>
      <c r="M622" s="164"/>
      <c r="N622" s="164"/>
    </row>
    <row r="623" spans="1:14" ht="14.5" x14ac:dyDescent="0.35">
      <c r="A623" s="164"/>
      <c r="B623" s="164"/>
      <c r="C623" s="164"/>
      <c r="D623" s="164"/>
      <c r="E623" s="164"/>
      <c r="F623" s="164"/>
      <c r="G623" s="164"/>
      <c r="H623" s="164"/>
      <c r="I623" s="164"/>
      <c r="J623" s="164"/>
      <c r="K623" s="164"/>
      <c r="L623" s="164"/>
      <c r="M623" s="164"/>
      <c r="N623" s="164"/>
    </row>
    <row r="624" spans="1:14" ht="14.5" x14ac:dyDescent="0.35">
      <c r="A624" s="164"/>
      <c r="B624" s="164"/>
      <c r="C624" s="164"/>
      <c r="D624" s="164"/>
      <c r="E624" s="164"/>
      <c r="F624" s="164"/>
      <c r="G624" s="164"/>
      <c r="H624" s="164"/>
      <c r="I624" s="164"/>
      <c r="J624" s="164"/>
      <c r="K624" s="164"/>
      <c r="L624" s="164"/>
      <c r="M624" s="164"/>
      <c r="N624" s="164"/>
    </row>
    <row r="625" spans="1:14" ht="14.5" x14ac:dyDescent="0.35">
      <c r="A625" s="164"/>
      <c r="B625" s="164"/>
      <c r="C625" s="164"/>
      <c r="D625" s="164"/>
      <c r="E625" s="164"/>
      <c r="F625" s="164"/>
      <c r="G625" s="164"/>
      <c r="H625" s="164"/>
      <c r="I625" s="164"/>
      <c r="J625" s="164"/>
      <c r="K625" s="164"/>
      <c r="L625" s="164"/>
      <c r="M625" s="164"/>
      <c r="N625" s="164"/>
    </row>
    <row r="626" spans="1:14" ht="14.5" x14ac:dyDescent="0.35">
      <c r="A626" s="164"/>
      <c r="B626" s="164"/>
      <c r="C626" s="164"/>
      <c r="D626" s="164"/>
      <c r="E626" s="164"/>
      <c r="F626" s="164"/>
      <c r="G626" s="164"/>
      <c r="H626" s="164"/>
      <c r="I626" s="164"/>
      <c r="J626" s="164"/>
      <c r="K626" s="164"/>
      <c r="L626" s="164"/>
      <c r="M626" s="164"/>
      <c r="N626" s="164"/>
    </row>
    <row r="627" spans="1:14" ht="14.5" x14ac:dyDescent="0.35">
      <c r="A627" s="164"/>
      <c r="B627" s="164"/>
      <c r="C627" s="164"/>
      <c r="D627" s="164"/>
      <c r="E627" s="164"/>
      <c r="F627" s="164"/>
      <c r="G627" s="164"/>
      <c r="H627" s="164"/>
      <c r="I627" s="164"/>
      <c r="J627" s="164"/>
      <c r="K627" s="164"/>
      <c r="L627" s="164"/>
      <c r="M627" s="164"/>
      <c r="N627" s="164"/>
    </row>
    <row r="628" spans="1:14" ht="14.5" x14ac:dyDescent="0.35">
      <c r="A628" s="164"/>
      <c r="B628" s="164"/>
      <c r="C628" s="164"/>
      <c r="D628" s="164"/>
      <c r="E628" s="164"/>
      <c r="F628" s="164"/>
      <c r="G628" s="164"/>
      <c r="H628" s="164"/>
      <c r="I628" s="164"/>
      <c r="J628" s="164"/>
      <c r="K628" s="164"/>
      <c r="L628" s="164"/>
      <c r="M628" s="164"/>
      <c r="N628" s="164"/>
    </row>
    <row r="629" spans="1:14" ht="14.5" x14ac:dyDescent="0.35">
      <c r="A629" s="164"/>
      <c r="B629" s="164"/>
      <c r="C629" s="164"/>
      <c r="D629" s="164"/>
      <c r="E629" s="164"/>
      <c r="F629" s="164"/>
      <c r="G629" s="164"/>
      <c r="H629" s="164"/>
      <c r="I629" s="164"/>
      <c r="J629" s="164"/>
      <c r="K629" s="164"/>
      <c r="L629" s="164"/>
      <c r="M629" s="164"/>
      <c r="N629" s="164"/>
    </row>
    <row r="630" spans="1:14" ht="14.5" x14ac:dyDescent="0.35">
      <c r="A630" s="164"/>
      <c r="B630" s="164"/>
      <c r="C630" s="164"/>
      <c r="D630" s="164"/>
      <c r="E630" s="164"/>
      <c r="F630" s="164"/>
      <c r="G630" s="164"/>
      <c r="H630" s="164"/>
      <c r="I630" s="164"/>
      <c r="J630" s="164"/>
      <c r="K630" s="164"/>
      <c r="L630" s="164"/>
      <c r="M630" s="164"/>
      <c r="N630" s="164"/>
    </row>
    <row r="631" spans="1:14" ht="14.5" x14ac:dyDescent="0.35">
      <c r="A631" s="164"/>
      <c r="B631" s="164"/>
      <c r="C631" s="164"/>
      <c r="D631" s="164"/>
      <c r="E631" s="164"/>
      <c r="F631" s="164"/>
      <c r="G631" s="164"/>
      <c r="H631" s="164"/>
      <c r="I631" s="164"/>
      <c r="J631" s="164"/>
      <c r="K631" s="164"/>
      <c r="L631" s="164"/>
      <c r="M631" s="164"/>
      <c r="N631" s="164"/>
    </row>
    <row r="632" spans="1:14" ht="14.5" x14ac:dyDescent="0.35">
      <c r="A632" s="164"/>
      <c r="B632" s="164"/>
      <c r="C632" s="164"/>
      <c r="D632" s="164"/>
      <c r="E632" s="164"/>
      <c r="F632" s="164"/>
      <c r="G632" s="164"/>
      <c r="H632" s="164"/>
      <c r="I632" s="164"/>
      <c r="J632" s="164"/>
      <c r="K632" s="164"/>
      <c r="L632" s="164"/>
      <c r="M632" s="164"/>
      <c r="N632" s="164"/>
    </row>
    <row r="633" spans="1:14" ht="14.5" x14ac:dyDescent="0.35">
      <c r="A633" s="164"/>
      <c r="B633" s="164"/>
      <c r="C633" s="164"/>
      <c r="D633" s="164"/>
      <c r="E633" s="164"/>
      <c r="F633" s="164"/>
      <c r="G633" s="164"/>
      <c r="H633" s="164"/>
      <c r="I633" s="164"/>
      <c r="J633" s="164"/>
      <c r="K633" s="164"/>
      <c r="L633" s="164"/>
      <c r="M633" s="164"/>
      <c r="N633" s="164"/>
    </row>
    <row r="634" spans="1:14" ht="14.5" x14ac:dyDescent="0.35">
      <c r="A634" s="164"/>
      <c r="B634" s="164"/>
      <c r="C634" s="164"/>
      <c r="D634" s="164"/>
      <c r="E634" s="164"/>
      <c r="F634" s="164"/>
      <c r="G634" s="164"/>
      <c r="H634" s="164"/>
      <c r="I634" s="164"/>
      <c r="J634" s="164"/>
      <c r="K634" s="164"/>
      <c r="L634" s="164"/>
      <c r="M634" s="164"/>
      <c r="N634" s="164"/>
    </row>
    <row r="635" spans="1:14" ht="14.5" x14ac:dyDescent="0.35">
      <c r="A635" s="164"/>
      <c r="B635" s="164"/>
      <c r="C635" s="164"/>
      <c r="D635" s="164"/>
      <c r="E635" s="164"/>
      <c r="F635" s="164"/>
      <c r="G635" s="164"/>
      <c r="H635" s="164"/>
      <c r="I635" s="164"/>
      <c r="J635" s="164"/>
      <c r="K635" s="164"/>
      <c r="L635" s="164"/>
      <c r="M635" s="164"/>
      <c r="N635" s="164"/>
    </row>
    <row r="636" spans="1:14" ht="14.5" x14ac:dyDescent="0.35">
      <c r="A636" s="164"/>
      <c r="B636" s="164"/>
      <c r="C636" s="164"/>
      <c r="D636" s="164"/>
      <c r="E636" s="164"/>
      <c r="F636" s="164"/>
      <c r="G636" s="164"/>
      <c r="H636" s="164"/>
      <c r="I636" s="164"/>
      <c r="J636" s="164"/>
      <c r="K636" s="164"/>
      <c r="L636" s="164"/>
      <c r="M636" s="164"/>
      <c r="N636" s="164"/>
    </row>
    <row r="637" spans="1:14" ht="14.5" x14ac:dyDescent="0.35">
      <c r="A637" s="164"/>
      <c r="B637" s="164"/>
      <c r="C637" s="164"/>
      <c r="D637" s="164"/>
      <c r="E637" s="164"/>
      <c r="F637" s="164"/>
      <c r="G637" s="164"/>
      <c r="H637" s="164"/>
      <c r="I637" s="164"/>
      <c r="J637" s="164"/>
      <c r="K637" s="164"/>
      <c r="L637" s="164"/>
      <c r="M637" s="164"/>
      <c r="N637" s="164"/>
    </row>
    <row r="638" spans="1:14" ht="14.5" x14ac:dyDescent="0.35">
      <c r="A638" s="164"/>
      <c r="B638" s="164"/>
      <c r="C638" s="164"/>
      <c r="D638" s="164"/>
      <c r="E638" s="164"/>
      <c r="F638" s="164"/>
      <c r="G638" s="164"/>
      <c r="H638" s="164"/>
      <c r="I638" s="164"/>
      <c r="J638" s="164"/>
      <c r="K638" s="164"/>
      <c r="L638" s="164"/>
      <c r="M638" s="164"/>
      <c r="N638" s="164"/>
    </row>
    <row r="639" spans="1:14" ht="14.5" x14ac:dyDescent="0.35">
      <c r="A639" s="164"/>
      <c r="B639" s="164"/>
      <c r="C639" s="164"/>
      <c r="D639" s="164"/>
      <c r="E639" s="164"/>
      <c r="F639" s="164"/>
      <c r="G639" s="164"/>
      <c r="H639" s="164"/>
      <c r="I639" s="164"/>
      <c r="J639" s="164"/>
      <c r="K639" s="164"/>
      <c r="L639" s="164"/>
      <c r="M639" s="164"/>
      <c r="N639" s="164"/>
    </row>
    <row r="640" spans="1:14" ht="14.5" x14ac:dyDescent="0.35">
      <c r="A640" s="164"/>
      <c r="B640" s="164"/>
      <c r="C640" s="164"/>
      <c r="D640" s="164"/>
      <c r="E640" s="164"/>
      <c r="F640" s="164"/>
      <c r="G640" s="164"/>
      <c r="H640" s="164"/>
      <c r="I640" s="164"/>
      <c r="J640" s="164"/>
      <c r="K640" s="164"/>
      <c r="L640" s="164"/>
      <c r="M640" s="164"/>
      <c r="N640" s="164"/>
    </row>
    <row r="641" spans="1:14" ht="14.5" x14ac:dyDescent="0.35">
      <c r="A641" s="164"/>
      <c r="B641" s="164"/>
      <c r="C641" s="164"/>
      <c r="D641" s="164"/>
      <c r="E641" s="164"/>
      <c r="F641" s="164"/>
      <c r="G641" s="164"/>
      <c r="H641" s="164"/>
      <c r="I641" s="164"/>
      <c r="J641" s="164"/>
      <c r="K641" s="164"/>
      <c r="L641" s="164"/>
      <c r="M641" s="164"/>
      <c r="N641" s="164"/>
    </row>
    <row r="642" spans="1:14" ht="14.5" x14ac:dyDescent="0.35">
      <c r="A642" s="164"/>
      <c r="B642" s="164"/>
      <c r="C642" s="164"/>
      <c r="D642" s="164"/>
      <c r="E642" s="164"/>
      <c r="F642" s="164"/>
      <c r="G642" s="164"/>
      <c r="H642" s="164"/>
      <c r="I642" s="164"/>
      <c r="J642" s="164"/>
      <c r="K642" s="164"/>
      <c r="L642" s="164"/>
      <c r="M642" s="164"/>
      <c r="N642" s="164"/>
    </row>
    <row r="643" spans="1:14" ht="14.5" x14ac:dyDescent="0.35">
      <c r="A643" s="164"/>
      <c r="B643" s="164"/>
      <c r="C643" s="164"/>
      <c r="D643" s="164"/>
      <c r="E643" s="164"/>
      <c r="F643" s="164"/>
      <c r="G643" s="164"/>
      <c r="H643" s="164"/>
      <c r="I643" s="164"/>
      <c r="J643" s="164"/>
      <c r="K643" s="164"/>
      <c r="L643" s="164"/>
      <c r="M643" s="164"/>
      <c r="N643" s="164"/>
    </row>
    <row r="644" spans="1:14" ht="14.5" x14ac:dyDescent="0.35">
      <c r="A644" s="164"/>
      <c r="B644" s="164"/>
      <c r="C644" s="164"/>
      <c r="D644" s="164"/>
      <c r="E644" s="164"/>
      <c r="F644" s="164"/>
      <c r="G644" s="164"/>
      <c r="H644" s="164"/>
      <c r="I644" s="164"/>
      <c r="J644" s="164"/>
      <c r="K644" s="164"/>
      <c r="L644" s="164"/>
      <c r="M644" s="164"/>
      <c r="N644" s="164"/>
    </row>
    <row r="645" spans="1:14" ht="14.5" x14ac:dyDescent="0.35">
      <c r="A645" s="164"/>
      <c r="B645" s="164"/>
      <c r="C645" s="164"/>
      <c r="D645" s="164"/>
      <c r="E645" s="164"/>
      <c r="F645" s="164"/>
      <c r="G645" s="164"/>
      <c r="H645" s="164"/>
      <c r="I645" s="164"/>
      <c r="J645" s="164"/>
      <c r="K645" s="164"/>
      <c r="L645" s="164"/>
      <c r="M645" s="164"/>
      <c r="N645" s="164"/>
    </row>
    <row r="646" spans="1:14" ht="14.5" x14ac:dyDescent="0.35">
      <c r="A646" s="164"/>
      <c r="B646" s="164"/>
      <c r="C646" s="164"/>
      <c r="D646" s="164"/>
      <c r="E646" s="164"/>
      <c r="F646" s="164"/>
      <c r="G646" s="164"/>
      <c r="H646" s="164"/>
      <c r="I646" s="164"/>
      <c r="J646" s="164"/>
      <c r="K646" s="164"/>
      <c r="L646" s="164"/>
      <c r="M646" s="164"/>
      <c r="N646" s="164"/>
    </row>
    <row r="647" spans="1:14" ht="14.5" x14ac:dyDescent="0.35">
      <c r="A647" s="164"/>
      <c r="B647" s="164"/>
      <c r="C647" s="164"/>
      <c r="D647" s="164"/>
      <c r="E647" s="164"/>
      <c r="F647" s="164"/>
      <c r="G647" s="164"/>
      <c r="H647" s="164"/>
      <c r="I647" s="164"/>
      <c r="J647" s="164"/>
      <c r="K647" s="164"/>
      <c r="L647" s="164"/>
      <c r="M647" s="164"/>
      <c r="N647" s="164"/>
    </row>
    <row r="648" spans="1:14" ht="14.5" x14ac:dyDescent="0.35">
      <c r="A648" s="164"/>
      <c r="B648" s="164"/>
      <c r="C648" s="164"/>
      <c r="D648" s="164"/>
      <c r="E648" s="164"/>
      <c r="F648" s="164"/>
      <c r="G648" s="164"/>
      <c r="H648" s="164"/>
      <c r="I648" s="164"/>
      <c r="J648" s="164"/>
      <c r="K648" s="164"/>
      <c r="L648" s="164"/>
      <c r="M648" s="164"/>
      <c r="N648" s="164"/>
    </row>
    <row r="649" spans="1:14" ht="14.5" x14ac:dyDescent="0.35">
      <c r="A649" s="164"/>
      <c r="B649" s="164"/>
      <c r="C649" s="164"/>
      <c r="D649" s="164"/>
      <c r="E649" s="164"/>
      <c r="F649" s="164"/>
      <c r="G649" s="164"/>
      <c r="H649" s="164"/>
      <c r="I649" s="164"/>
      <c r="J649" s="164"/>
      <c r="K649" s="164"/>
      <c r="L649" s="164"/>
      <c r="M649" s="164"/>
      <c r="N649" s="164"/>
    </row>
    <row r="650" spans="1:14" ht="14.5" x14ac:dyDescent="0.35">
      <c r="A650" s="164"/>
      <c r="B650" s="164"/>
      <c r="C650" s="164"/>
      <c r="D650" s="164"/>
      <c r="E650" s="164"/>
      <c r="F650" s="164"/>
      <c r="G650" s="164"/>
      <c r="H650" s="164"/>
      <c r="I650" s="164"/>
      <c r="J650" s="164"/>
      <c r="K650" s="164"/>
      <c r="L650" s="164"/>
      <c r="M650" s="164"/>
      <c r="N650" s="164"/>
    </row>
    <row r="651" spans="1:14" ht="14.5" x14ac:dyDescent="0.35">
      <c r="A651" s="164"/>
      <c r="B651" s="164"/>
      <c r="C651" s="164"/>
      <c r="D651" s="164"/>
      <c r="E651" s="164"/>
      <c r="F651" s="164"/>
      <c r="G651" s="164"/>
      <c r="H651" s="164"/>
      <c r="I651" s="164"/>
      <c r="J651" s="164"/>
      <c r="K651" s="164"/>
      <c r="L651" s="164"/>
      <c r="M651" s="164"/>
      <c r="N651" s="164"/>
    </row>
    <row r="652" spans="1:14" ht="14.5" x14ac:dyDescent="0.35">
      <c r="A652" s="164"/>
      <c r="B652" s="164"/>
      <c r="C652" s="164"/>
      <c r="D652" s="164"/>
      <c r="E652" s="164"/>
      <c r="F652" s="164"/>
      <c r="G652" s="164"/>
      <c r="H652" s="164"/>
      <c r="I652" s="164"/>
      <c r="J652" s="164"/>
      <c r="K652" s="164"/>
      <c r="L652" s="164"/>
      <c r="M652" s="164"/>
      <c r="N652" s="164"/>
    </row>
    <row r="653" spans="1:14" ht="14.5" x14ac:dyDescent="0.35">
      <c r="A653" s="164"/>
      <c r="B653" s="164"/>
      <c r="C653" s="164"/>
      <c r="D653" s="164"/>
      <c r="E653" s="164"/>
      <c r="F653" s="164"/>
      <c r="G653" s="164"/>
      <c r="H653" s="164"/>
      <c r="I653" s="164"/>
      <c r="J653" s="164"/>
      <c r="K653" s="164"/>
      <c r="L653" s="164"/>
      <c r="M653" s="164"/>
      <c r="N653" s="164"/>
    </row>
    <row r="654" spans="1:14" ht="14.5" x14ac:dyDescent="0.35">
      <c r="A654" s="164"/>
      <c r="B654" s="164"/>
      <c r="C654" s="164"/>
      <c r="D654" s="164"/>
      <c r="E654" s="164"/>
      <c r="F654" s="164"/>
      <c r="G654" s="164"/>
      <c r="H654" s="164"/>
      <c r="I654" s="164"/>
      <c r="J654" s="164"/>
      <c r="K654" s="164"/>
      <c r="L654" s="164"/>
      <c r="M654" s="164"/>
      <c r="N654" s="164"/>
    </row>
    <row r="655" spans="1:14" ht="14.5" x14ac:dyDescent="0.35">
      <c r="A655" s="164"/>
      <c r="B655" s="164"/>
      <c r="C655" s="164"/>
      <c r="D655" s="164"/>
      <c r="E655" s="164"/>
      <c r="F655" s="164"/>
      <c r="G655" s="164"/>
      <c r="H655" s="164"/>
      <c r="I655" s="164"/>
      <c r="J655" s="164"/>
      <c r="K655" s="164"/>
      <c r="L655" s="164"/>
      <c r="M655" s="164"/>
      <c r="N655" s="164"/>
    </row>
    <row r="656" spans="1:14" ht="14.5" x14ac:dyDescent="0.35">
      <c r="A656" s="164"/>
      <c r="B656" s="164"/>
      <c r="C656" s="164"/>
      <c r="D656" s="164"/>
      <c r="E656" s="164"/>
      <c r="F656" s="164"/>
      <c r="G656" s="164"/>
      <c r="H656" s="164"/>
      <c r="I656" s="164"/>
      <c r="J656" s="164"/>
      <c r="K656" s="164"/>
      <c r="L656" s="164"/>
      <c r="M656" s="164"/>
      <c r="N656" s="164"/>
    </row>
    <row r="657" spans="1:14" ht="14.5" x14ac:dyDescent="0.35">
      <c r="A657" s="164"/>
      <c r="B657" s="164"/>
      <c r="C657" s="164"/>
      <c r="D657" s="164"/>
      <c r="E657" s="164"/>
      <c r="F657" s="164"/>
      <c r="G657" s="164"/>
      <c r="H657" s="164"/>
      <c r="I657" s="164"/>
      <c r="J657" s="164"/>
      <c r="K657" s="164"/>
      <c r="L657" s="164"/>
      <c r="M657" s="164"/>
      <c r="N657" s="164"/>
    </row>
    <row r="658" spans="1:14" ht="14.5" x14ac:dyDescent="0.35">
      <c r="A658" s="164"/>
      <c r="B658" s="164"/>
      <c r="C658" s="164"/>
      <c r="D658" s="164"/>
      <c r="E658" s="164"/>
      <c r="F658" s="164"/>
      <c r="G658" s="164"/>
      <c r="H658" s="164"/>
      <c r="I658" s="164"/>
      <c r="J658" s="164"/>
      <c r="K658" s="164"/>
      <c r="L658" s="164"/>
      <c r="M658" s="164"/>
      <c r="N658" s="164"/>
    </row>
    <row r="659" spans="1:14" ht="14.5" x14ac:dyDescent="0.35">
      <c r="A659" s="164"/>
      <c r="B659" s="164"/>
      <c r="C659" s="164"/>
      <c r="D659" s="164"/>
      <c r="E659" s="164"/>
      <c r="F659" s="164"/>
      <c r="G659" s="164"/>
      <c r="H659" s="164"/>
      <c r="I659" s="164"/>
      <c r="J659" s="164"/>
      <c r="K659" s="164"/>
      <c r="L659" s="164"/>
      <c r="M659" s="164"/>
      <c r="N659" s="164"/>
    </row>
    <row r="660" spans="1:14" ht="14.5" x14ac:dyDescent="0.35">
      <c r="A660" s="164"/>
      <c r="B660" s="164"/>
      <c r="C660" s="164"/>
      <c r="D660" s="164"/>
      <c r="E660" s="164"/>
      <c r="F660" s="164"/>
      <c r="G660" s="164"/>
      <c r="H660" s="164"/>
      <c r="I660" s="164"/>
      <c r="J660" s="164"/>
      <c r="K660" s="164"/>
      <c r="L660" s="164"/>
      <c r="M660" s="164"/>
      <c r="N660" s="164"/>
    </row>
    <row r="661" spans="1:14" ht="14.5" x14ac:dyDescent="0.35">
      <c r="A661" s="164"/>
      <c r="B661" s="164"/>
      <c r="C661" s="164"/>
      <c r="D661" s="164"/>
      <c r="E661" s="164"/>
      <c r="F661" s="164"/>
      <c r="G661" s="164"/>
      <c r="H661" s="164"/>
      <c r="I661" s="164"/>
      <c r="J661" s="164"/>
      <c r="K661" s="164"/>
      <c r="L661" s="164"/>
      <c r="M661" s="164"/>
      <c r="N661" s="164"/>
    </row>
    <row r="662" spans="1:14" ht="14.5" x14ac:dyDescent="0.35">
      <c r="A662" s="164"/>
      <c r="B662" s="164"/>
      <c r="C662" s="164"/>
      <c r="D662" s="164"/>
      <c r="E662" s="164"/>
      <c r="F662" s="164"/>
      <c r="G662" s="164"/>
      <c r="H662" s="164"/>
      <c r="I662" s="164"/>
      <c r="J662" s="164"/>
      <c r="K662" s="164"/>
      <c r="L662" s="164"/>
      <c r="M662" s="164"/>
      <c r="N662" s="164"/>
    </row>
    <row r="663" spans="1:14" ht="14.5" x14ac:dyDescent="0.35">
      <c r="A663" s="164"/>
      <c r="B663" s="164"/>
      <c r="C663" s="164"/>
      <c r="D663" s="164"/>
      <c r="E663" s="164"/>
      <c r="F663" s="164"/>
      <c r="G663" s="164"/>
      <c r="H663" s="164"/>
      <c r="I663" s="164"/>
      <c r="J663" s="164"/>
      <c r="K663" s="164"/>
      <c r="L663" s="164"/>
      <c r="M663" s="164"/>
      <c r="N663" s="164"/>
    </row>
    <row r="664" spans="1:14" ht="14.5" x14ac:dyDescent="0.35">
      <c r="A664" s="164"/>
      <c r="B664" s="164"/>
      <c r="C664" s="164"/>
      <c r="D664" s="164"/>
      <c r="E664" s="164"/>
      <c r="F664" s="164"/>
      <c r="G664" s="164"/>
      <c r="H664" s="164"/>
      <c r="I664" s="164"/>
      <c r="J664" s="164"/>
      <c r="K664" s="164"/>
      <c r="L664" s="164"/>
      <c r="M664" s="164"/>
      <c r="N664" s="164"/>
    </row>
    <row r="665" spans="1:14" ht="14.5" x14ac:dyDescent="0.35">
      <c r="A665" s="164"/>
      <c r="B665" s="164"/>
      <c r="C665" s="164"/>
      <c r="D665" s="164"/>
      <c r="E665" s="164"/>
      <c r="F665" s="164"/>
      <c r="G665" s="164"/>
      <c r="H665" s="164"/>
      <c r="I665" s="164"/>
      <c r="J665" s="164"/>
      <c r="K665" s="164"/>
      <c r="L665" s="164"/>
      <c r="M665" s="164"/>
      <c r="N665" s="164"/>
    </row>
    <row r="666" spans="1:14" ht="14.5" x14ac:dyDescent="0.35">
      <c r="A666" s="164"/>
      <c r="B666" s="164"/>
      <c r="C666" s="164"/>
      <c r="D666" s="164"/>
      <c r="E666" s="164"/>
      <c r="F666" s="164"/>
      <c r="G666" s="164"/>
      <c r="H666" s="164"/>
      <c r="I666" s="164"/>
      <c r="J666" s="164"/>
      <c r="K666" s="164"/>
      <c r="L666" s="164"/>
      <c r="M666" s="164"/>
      <c r="N666" s="164"/>
    </row>
    <row r="667" spans="1:14" ht="14.5" x14ac:dyDescent="0.35">
      <c r="A667" s="164"/>
      <c r="B667" s="164"/>
      <c r="C667" s="164"/>
      <c r="D667" s="164"/>
      <c r="E667" s="164"/>
      <c r="F667" s="164"/>
      <c r="G667" s="164"/>
      <c r="H667" s="164"/>
      <c r="I667" s="164"/>
      <c r="J667" s="164"/>
      <c r="K667" s="164"/>
      <c r="L667" s="164"/>
      <c r="M667" s="164"/>
      <c r="N667" s="164"/>
    </row>
    <row r="668" spans="1:14" ht="14.5" x14ac:dyDescent="0.35">
      <c r="A668" s="164"/>
      <c r="B668" s="164"/>
      <c r="C668" s="164"/>
      <c r="D668" s="164"/>
      <c r="E668" s="164"/>
      <c r="F668" s="164"/>
      <c r="G668" s="164"/>
      <c r="H668" s="164"/>
      <c r="I668" s="164"/>
      <c r="J668" s="164"/>
      <c r="K668" s="164"/>
      <c r="L668" s="164"/>
      <c r="M668" s="164"/>
      <c r="N668" s="164"/>
    </row>
    <row r="669" spans="1:14" ht="14.5" x14ac:dyDescent="0.35">
      <c r="A669" s="164"/>
      <c r="B669" s="164"/>
      <c r="C669" s="164"/>
      <c r="D669" s="164"/>
      <c r="E669" s="164"/>
      <c r="F669" s="164"/>
      <c r="G669" s="164"/>
      <c r="H669" s="164"/>
      <c r="I669" s="164"/>
      <c r="J669" s="164"/>
      <c r="K669" s="164"/>
      <c r="L669" s="164"/>
      <c r="M669" s="164"/>
      <c r="N669" s="164"/>
    </row>
    <row r="670" spans="1:14" ht="14.5" x14ac:dyDescent="0.35">
      <c r="A670" s="164"/>
      <c r="B670" s="164"/>
      <c r="C670" s="164"/>
      <c r="D670" s="164"/>
      <c r="E670" s="164"/>
      <c r="F670" s="164"/>
      <c r="G670" s="164"/>
      <c r="H670" s="164"/>
      <c r="I670" s="164"/>
      <c r="J670" s="164"/>
      <c r="K670" s="164"/>
      <c r="L670" s="164"/>
      <c r="M670" s="164"/>
      <c r="N670" s="164"/>
    </row>
    <row r="671" spans="1:14" ht="14.5" x14ac:dyDescent="0.35">
      <c r="A671" s="164"/>
      <c r="B671" s="164"/>
      <c r="C671" s="164"/>
      <c r="D671" s="164"/>
      <c r="E671" s="164"/>
      <c r="F671" s="164"/>
      <c r="G671" s="164"/>
      <c r="H671" s="164"/>
      <c r="I671" s="164"/>
      <c r="J671" s="164"/>
      <c r="K671" s="164"/>
      <c r="L671" s="164"/>
      <c r="M671" s="164"/>
      <c r="N671" s="164"/>
    </row>
    <row r="672" spans="1:14" ht="14.5" x14ac:dyDescent="0.35">
      <c r="A672" s="164"/>
      <c r="B672" s="164"/>
      <c r="C672" s="164"/>
      <c r="D672" s="164"/>
      <c r="E672" s="164"/>
      <c r="F672" s="164"/>
      <c r="G672" s="164"/>
      <c r="H672" s="164"/>
      <c r="I672" s="164"/>
      <c r="J672" s="164"/>
      <c r="K672" s="164"/>
      <c r="L672" s="164"/>
      <c r="M672" s="164"/>
      <c r="N672" s="164"/>
    </row>
    <row r="673" spans="1:14" ht="14.5" x14ac:dyDescent="0.35">
      <c r="A673" s="164"/>
      <c r="B673" s="164"/>
      <c r="C673" s="164"/>
      <c r="D673" s="164"/>
      <c r="E673" s="164"/>
      <c r="F673" s="164"/>
      <c r="G673" s="164"/>
      <c r="H673" s="164"/>
      <c r="I673" s="164"/>
      <c r="J673" s="164"/>
      <c r="K673" s="164"/>
      <c r="L673" s="164"/>
      <c r="M673" s="164"/>
      <c r="N673" s="164"/>
    </row>
    <row r="674" spans="1:14" ht="14.5" x14ac:dyDescent="0.35">
      <c r="A674" s="164"/>
      <c r="B674" s="164"/>
      <c r="C674" s="164"/>
      <c r="D674" s="164"/>
      <c r="E674" s="164"/>
      <c r="F674" s="164"/>
      <c r="G674" s="164"/>
      <c r="H674" s="164"/>
      <c r="I674" s="164"/>
      <c r="J674" s="164"/>
      <c r="K674" s="164"/>
      <c r="L674" s="164"/>
      <c r="M674" s="164"/>
      <c r="N674" s="164"/>
    </row>
    <row r="675" spans="1:14" ht="14.5" x14ac:dyDescent="0.35">
      <c r="A675" s="164"/>
      <c r="B675" s="164"/>
      <c r="C675" s="164"/>
      <c r="D675" s="164"/>
      <c r="E675" s="164"/>
      <c r="F675" s="164"/>
      <c r="G675" s="164"/>
      <c r="H675" s="164"/>
      <c r="I675" s="164"/>
      <c r="J675" s="164"/>
      <c r="K675" s="164"/>
      <c r="L675" s="164"/>
      <c r="M675" s="164"/>
      <c r="N675" s="164"/>
    </row>
    <row r="676" spans="1:14" ht="14.5" x14ac:dyDescent="0.35">
      <c r="A676" s="164"/>
      <c r="B676" s="164"/>
      <c r="C676" s="164"/>
      <c r="D676" s="164"/>
      <c r="E676" s="164"/>
      <c r="F676" s="164"/>
      <c r="G676" s="164"/>
      <c r="H676" s="164"/>
      <c r="I676" s="164"/>
      <c r="J676" s="164"/>
      <c r="K676" s="164"/>
      <c r="L676" s="164"/>
      <c r="M676" s="164"/>
      <c r="N676" s="164"/>
    </row>
    <row r="677" spans="1:14" ht="14.5" x14ac:dyDescent="0.35">
      <c r="A677" s="164"/>
      <c r="B677" s="164"/>
      <c r="C677" s="164"/>
      <c r="D677" s="164"/>
      <c r="E677" s="164"/>
      <c r="F677" s="164"/>
      <c r="G677" s="164"/>
      <c r="H677" s="164"/>
      <c r="I677" s="164"/>
      <c r="J677" s="164"/>
      <c r="K677" s="164"/>
      <c r="L677" s="164"/>
      <c r="M677" s="164"/>
      <c r="N677" s="164"/>
    </row>
    <row r="678" spans="1:14" ht="14.5" x14ac:dyDescent="0.35">
      <c r="A678" s="164"/>
      <c r="B678" s="164"/>
      <c r="C678" s="164"/>
      <c r="D678" s="164"/>
      <c r="E678" s="164"/>
      <c r="F678" s="164"/>
      <c r="G678" s="164"/>
      <c r="H678" s="164"/>
      <c r="I678" s="164"/>
      <c r="J678" s="164"/>
      <c r="K678" s="164"/>
      <c r="L678" s="164"/>
      <c r="M678" s="164"/>
      <c r="N678" s="164"/>
    </row>
    <row r="679" spans="1:14" ht="14.5" x14ac:dyDescent="0.35">
      <c r="A679" s="164"/>
      <c r="B679" s="164"/>
      <c r="C679" s="164"/>
      <c r="D679" s="164"/>
      <c r="E679" s="164"/>
      <c r="F679" s="164"/>
      <c r="G679" s="164"/>
      <c r="H679" s="164"/>
      <c r="I679" s="164"/>
      <c r="J679" s="164"/>
      <c r="K679" s="164"/>
      <c r="L679" s="164"/>
      <c r="M679" s="164"/>
      <c r="N679" s="164"/>
    </row>
    <row r="680" spans="1:14" ht="14.5" x14ac:dyDescent="0.35">
      <c r="A680" s="164"/>
      <c r="B680" s="164"/>
      <c r="C680" s="164"/>
      <c r="D680" s="164"/>
      <c r="E680" s="164"/>
      <c r="F680" s="164"/>
      <c r="G680" s="164"/>
      <c r="H680" s="164"/>
      <c r="I680" s="164"/>
      <c r="J680" s="164"/>
      <c r="K680" s="164"/>
      <c r="L680" s="164"/>
      <c r="M680" s="164"/>
      <c r="N680" s="164"/>
    </row>
    <row r="681" spans="1:14" ht="14.5" x14ac:dyDescent="0.35">
      <c r="A681" s="164"/>
      <c r="B681" s="164"/>
      <c r="C681" s="164"/>
      <c r="D681" s="164"/>
      <c r="E681" s="164"/>
      <c r="F681" s="164"/>
      <c r="G681" s="164"/>
      <c r="H681" s="164"/>
      <c r="I681" s="164"/>
      <c r="J681" s="164"/>
      <c r="K681" s="164"/>
      <c r="L681" s="164"/>
      <c r="M681" s="164"/>
      <c r="N681" s="164"/>
    </row>
    <row r="682" spans="1:14" ht="14.5" x14ac:dyDescent="0.35">
      <c r="A682" s="164"/>
      <c r="B682" s="164"/>
      <c r="C682" s="164"/>
      <c r="D682" s="164"/>
      <c r="E682" s="164"/>
      <c r="F682" s="164"/>
      <c r="G682" s="164"/>
      <c r="H682" s="164"/>
      <c r="I682" s="164"/>
      <c r="J682" s="164"/>
      <c r="K682" s="164"/>
      <c r="L682" s="164"/>
      <c r="M682" s="164"/>
      <c r="N682" s="164"/>
    </row>
    <row r="683" spans="1:14" ht="14.5" x14ac:dyDescent="0.35">
      <c r="A683" s="164"/>
      <c r="B683" s="164"/>
      <c r="C683" s="164"/>
      <c r="D683" s="164"/>
      <c r="E683" s="164"/>
      <c r="F683" s="164"/>
      <c r="G683" s="164"/>
      <c r="H683" s="164"/>
      <c r="I683" s="164"/>
      <c r="J683" s="164"/>
      <c r="K683" s="164"/>
      <c r="L683" s="164"/>
      <c r="M683" s="164"/>
      <c r="N683" s="164"/>
    </row>
    <row r="684" spans="1:14" ht="14.5" x14ac:dyDescent="0.35">
      <c r="A684" s="164"/>
      <c r="B684" s="164"/>
      <c r="C684" s="164"/>
      <c r="D684" s="164"/>
      <c r="E684" s="164"/>
      <c r="F684" s="164"/>
      <c r="G684" s="164"/>
      <c r="H684" s="164"/>
      <c r="I684" s="164"/>
      <c r="J684" s="164"/>
      <c r="K684" s="164"/>
      <c r="L684" s="164"/>
      <c r="M684" s="164"/>
      <c r="N684" s="164"/>
    </row>
    <row r="685" spans="1:14" ht="14.5" x14ac:dyDescent="0.35">
      <c r="A685" s="164"/>
      <c r="B685" s="164"/>
      <c r="C685" s="164"/>
      <c r="D685" s="164"/>
      <c r="E685" s="164"/>
      <c r="F685" s="164"/>
      <c r="G685" s="164"/>
      <c r="H685" s="164"/>
      <c r="I685" s="164"/>
      <c r="J685" s="164"/>
      <c r="K685" s="164"/>
      <c r="L685" s="164"/>
      <c r="M685" s="164"/>
      <c r="N685" s="164"/>
    </row>
    <row r="686" spans="1:14" ht="14.5" x14ac:dyDescent="0.35">
      <c r="A686" s="164"/>
      <c r="B686" s="164"/>
      <c r="C686" s="164"/>
      <c r="D686" s="164"/>
      <c r="E686" s="164"/>
      <c r="F686" s="164"/>
      <c r="G686" s="164"/>
      <c r="H686" s="164"/>
      <c r="I686" s="164"/>
      <c r="J686" s="164"/>
      <c r="K686" s="164"/>
      <c r="L686" s="164"/>
      <c r="M686" s="164"/>
      <c r="N686" s="164"/>
    </row>
    <row r="687" spans="1:14" ht="14.5" x14ac:dyDescent="0.35">
      <c r="A687" s="164"/>
      <c r="B687" s="164"/>
      <c r="C687" s="164"/>
      <c r="D687" s="164"/>
      <c r="E687" s="164"/>
      <c r="F687" s="164"/>
      <c r="G687" s="164"/>
      <c r="H687" s="164"/>
      <c r="I687" s="164"/>
      <c r="J687" s="164"/>
      <c r="K687" s="164"/>
      <c r="L687" s="164"/>
      <c r="M687" s="164"/>
      <c r="N687" s="164"/>
    </row>
    <row r="688" spans="1:14" ht="14.5" x14ac:dyDescent="0.35">
      <c r="A688" s="164"/>
      <c r="B688" s="164"/>
      <c r="C688" s="164"/>
      <c r="D688" s="164"/>
      <c r="E688" s="164"/>
      <c r="F688" s="164"/>
      <c r="G688" s="164"/>
      <c r="H688" s="164"/>
      <c r="I688" s="164"/>
      <c r="J688" s="164"/>
      <c r="K688" s="164"/>
      <c r="L688" s="164"/>
      <c r="M688" s="164"/>
      <c r="N688" s="164"/>
    </row>
    <row r="689" spans="1:14" ht="14.5" x14ac:dyDescent="0.35">
      <c r="A689" s="164"/>
      <c r="B689" s="164"/>
      <c r="C689" s="164"/>
      <c r="D689" s="164"/>
      <c r="E689" s="164"/>
      <c r="F689" s="164"/>
      <c r="G689" s="164"/>
      <c r="H689" s="164"/>
      <c r="I689" s="164"/>
      <c r="J689" s="164"/>
      <c r="K689" s="164"/>
      <c r="L689" s="164"/>
      <c r="M689" s="164"/>
      <c r="N689" s="164"/>
    </row>
    <row r="690" spans="1:14" ht="14.5" x14ac:dyDescent="0.35">
      <c r="A690" s="164"/>
      <c r="B690" s="164"/>
      <c r="C690" s="164"/>
      <c r="D690" s="164"/>
      <c r="E690" s="164"/>
      <c r="F690" s="164"/>
      <c r="G690" s="164"/>
      <c r="H690" s="164"/>
      <c r="I690" s="164"/>
      <c r="J690" s="164"/>
      <c r="K690" s="164"/>
      <c r="L690" s="164"/>
      <c r="M690" s="164"/>
      <c r="N690" s="164"/>
    </row>
    <row r="691" spans="1:14" ht="14.5" x14ac:dyDescent="0.35">
      <c r="A691" s="164"/>
      <c r="B691" s="164"/>
      <c r="C691" s="164"/>
      <c r="D691" s="164"/>
      <c r="E691" s="164"/>
      <c r="F691" s="164"/>
      <c r="G691" s="164"/>
      <c r="H691" s="164"/>
      <c r="I691" s="164"/>
      <c r="J691" s="164"/>
      <c r="K691" s="164"/>
      <c r="L691" s="164"/>
      <c r="M691" s="164"/>
      <c r="N691" s="164"/>
    </row>
    <row r="692" spans="1:14" ht="14.5" x14ac:dyDescent="0.35">
      <c r="A692" s="164"/>
      <c r="B692" s="164"/>
      <c r="C692" s="164"/>
      <c r="D692" s="164"/>
      <c r="E692" s="164"/>
      <c r="F692" s="164"/>
      <c r="G692" s="164"/>
      <c r="H692" s="164"/>
      <c r="I692" s="164"/>
      <c r="J692" s="164"/>
      <c r="K692" s="164"/>
      <c r="L692" s="164"/>
      <c r="M692" s="164"/>
      <c r="N692" s="164"/>
    </row>
    <row r="693" spans="1:14" ht="14.5" x14ac:dyDescent="0.35">
      <c r="A693" s="164"/>
      <c r="B693" s="164"/>
      <c r="C693" s="164"/>
      <c r="D693" s="164"/>
      <c r="E693" s="164"/>
      <c r="F693" s="164"/>
      <c r="G693" s="164"/>
      <c r="H693" s="164"/>
      <c r="I693" s="164"/>
      <c r="J693" s="164"/>
      <c r="K693" s="164"/>
      <c r="L693" s="164"/>
      <c r="M693" s="164"/>
      <c r="N693" s="164"/>
    </row>
    <row r="694" spans="1:14" ht="14.5" x14ac:dyDescent="0.35">
      <c r="A694" s="164"/>
      <c r="B694" s="164"/>
      <c r="C694" s="164"/>
      <c r="D694" s="164"/>
      <c r="E694" s="164"/>
      <c r="F694" s="164"/>
      <c r="G694" s="164"/>
      <c r="H694" s="164"/>
      <c r="I694" s="164"/>
      <c r="J694" s="164"/>
      <c r="K694" s="164"/>
      <c r="L694" s="164"/>
      <c r="M694" s="164"/>
      <c r="N694" s="164"/>
    </row>
    <row r="695" spans="1:14" ht="14.5" x14ac:dyDescent="0.35">
      <c r="A695" s="164"/>
      <c r="B695" s="164"/>
      <c r="C695" s="164"/>
      <c r="D695" s="164"/>
      <c r="E695" s="164"/>
      <c r="F695" s="164"/>
      <c r="G695" s="164"/>
      <c r="H695" s="164"/>
      <c r="I695" s="164"/>
      <c r="J695" s="164"/>
      <c r="K695" s="164"/>
      <c r="L695" s="164"/>
      <c r="M695" s="164"/>
      <c r="N695" s="164"/>
    </row>
    <row r="696" spans="1:14" ht="14.5" x14ac:dyDescent="0.35">
      <c r="A696" s="164"/>
      <c r="B696" s="164"/>
      <c r="C696" s="164"/>
      <c r="D696" s="164"/>
      <c r="E696" s="164"/>
      <c r="F696" s="164"/>
      <c r="G696" s="164"/>
      <c r="H696" s="164"/>
      <c r="I696" s="164"/>
      <c r="J696" s="164"/>
      <c r="K696" s="164"/>
      <c r="L696" s="164"/>
      <c r="M696" s="164"/>
      <c r="N696" s="164"/>
    </row>
    <row r="697" spans="1:14" ht="14.5" x14ac:dyDescent="0.35">
      <c r="A697" s="164"/>
      <c r="B697" s="164"/>
      <c r="C697" s="164"/>
      <c r="D697" s="164"/>
      <c r="E697" s="164"/>
      <c r="F697" s="164"/>
      <c r="G697" s="164"/>
      <c r="H697" s="164"/>
      <c r="I697" s="164"/>
      <c r="J697" s="164"/>
      <c r="K697" s="164"/>
      <c r="L697" s="164"/>
      <c r="M697" s="164"/>
      <c r="N697" s="164"/>
    </row>
    <row r="698" spans="1:14" ht="14.5" x14ac:dyDescent="0.35">
      <c r="A698" s="164"/>
      <c r="B698" s="164"/>
      <c r="C698" s="164"/>
      <c r="D698" s="164"/>
      <c r="E698" s="164"/>
      <c r="F698" s="164"/>
      <c r="G698" s="164"/>
      <c r="H698" s="164"/>
      <c r="I698" s="164"/>
      <c r="J698" s="164"/>
      <c r="K698" s="164"/>
      <c r="L698" s="164"/>
      <c r="M698" s="164"/>
      <c r="N698" s="164"/>
    </row>
    <row r="699" spans="1:14" ht="14.5" x14ac:dyDescent="0.35">
      <c r="A699" s="164"/>
      <c r="B699" s="164"/>
      <c r="C699" s="164"/>
      <c r="D699" s="164"/>
      <c r="E699" s="164"/>
      <c r="F699" s="164"/>
      <c r="G699" s="164"/>
      <c r="H699" s="164"/>
      <c r="I699" s="164"/>
      <c r="J699" s="164"/>
      <c r="K699" s="164"/>
      <c r="L699" s="164"/>
      <c r="M699" s="164"/>
      <c r="N699" s="164"/>
    </row>
    <row r="700" spans="1:14" ht="14.5" x14ac:dyDescent="0.35">
      <c r="A700" s="164"/>
      <c r="B700" s="164"/>
      <c r="C700" s="164"/>
      <c r="D700" s="164"/>
      <c r="E700" s="164"/>
      <c r="F700" s="164"/>
      <c r="G700" s="164"/>
      <c r="H700" s="164"/>
      <c r="I700" s="164"/>
      <c r="J700" s="164"/>
      <c r="K700" s="164"/>
      <c r="L700" s="164"/>
      <c r="M700" s="164"/>
      <c r="N700" s="164"/>
    </row>
    <row r="701" spans="1:14" ht="14.5" x14ac:dyDescent="0.35">
      <c r="A701" s="164"/>
      <c r="B701" s="164"/>
      <c r="C701" s="164"/>
      <c r="D701" s="164"/>
      <c r="E701" s="164"/>
      <c r="F701" s="164"/>
      <c r="G701" s="164"/>
      <c r="H701" s="164"/>
      <c r="I701" s="164"/>
      <c r="J701" s="164"/>
      <c r="K701" s="164"/>
      <c r="L701" s="164"/>
      <c r="M701" s="164"/>
      <c r="N701" s="164"/>
    </row>
    <row r="702" spans="1:14" ht="14.5" x14ac:dyDescent="0.35">
      <c r="A702" s="164"/>
      <c r="B702" s="164"/>
      <c r="C702" s="164"/>
      <c r="D702" s="164"/>
      <c r="E702" s="164"/>
      <c r="F702" s="164"/>
      <c r="G702" s="164"/>
      <c r="H702" s="164"/>
      <c r="I702" s="164"/>
      <c r="J702" s="164"/>
      <c r="K702" s="164"/>
      <c r="L702" s="164"/>
      <c r="M702" s="164"/>
      <c r="N702" s="164"/>
    </row>
    <row r="703" spans="1:14" ht="14.5" x14ac:dyDescent="0.35">
      <c r="A703" s="164"/>
      <c r="B703" s="164"/>
      <c r="C703" s="164"/>
      <c r="D703" s="164"/>
      <c r="E703" s="164"/>
      <c r="F703" s="164"/>
      <c r="G703" s="164"/>
      <c r="H703" s="164"/>
      <c r="I703" s="164"/>
      <c r="J703" s="164"/>
      <c r="K703" s="164"/>
      <c r="L703" s="164"/>
      <c r="M703" s="164"/>
      <c r="N703" s="164"/>
    </row>
    <row r="704" spans="1:14" ht="14.5" x14ac:dyDescent="0.35">
      <c r="A704" s="164"/>
      <c r="B704" s="164"/>
      <c r="C704" s="164"/>
      <c r="D704" s="164"/>
      <c r="E704" s="164"/>
      <c r="F704" s="164"/>
      <c r="G704" s="164"/>
      <c r="H704" s="164"/>
      <c r="I704" s="164"/>
      <c r="J704" s="164"/>
      <c r="K704" s="164"/>
      <c r="L704" s="164"/>
      <c r="M704" s="164"/>
      <c r="N704" s="164"/>
    </row>
    <row r="705" spans="1:14" ht="14.5" x14ac:dyDescent="0.35">
      <c r="A705" s="164"/>
      <c r="B705" s="164"/>
      <c r="C705" s="164"/>
      <c r="D705" s="164"/>
      <c r="E705" s="164"/>
      <c r="F705" s="164"/>
      <c r="G705" s="164"/>
      <c r="H705" s="164"/>
      <c r="I705" s="164"/>
      <c r="J705" s="164"/>
      <c r="K705" s="164"/>
      <c r="L705" s="164"/>
      <c r="M705" s="164"/>
      <c r="N705" s="164"/>
    </row>
    <row r="706" spans="1:14" ht="14.5" x14ac:dyDescent="0.35">
      <c r="A706" s="164"/>
      <c r="B706" s="164"/>
      <c r="C706" s="164"/>
      <c r="D706" s="164"/>
      <c r="E706" s="164"/>
      <c r="F706" s="164"/>
      <c r="G706" s="164"/>
      <c r="H706" s="164"/>
      <c r="I706" s="164"/>
      <c r="J706" s="164"/>
      <c r="K706" s="164"/>
      <c r="L706" s="164"/>
      <c r="M706" s="164"/>
      <c r="N706" s="164"/>
    </row>
    <row r="707" spans="1:14" ht="14.5" x14ac:dyDescent="0.35">
      <c r="A707" s="164"/>
      <c r="B707" s="164"/>
      <c r="C707" s="164"/>
      <c r="D707" s="164"/>
      <c r="E707" s="164"/>
      <c r="F707" s="164"/>
      <c r="G707" s="164"/>
      <c r="H707" s="164"/>
      <c r="I707" s="164"/>
      <c r="J707" s="164"/>
      <c r="K707" s="164"/>
      <c r="L707" s="164"/>
      <c r="M707" s="164"/>
      <c r="N707" s="164"/>
    </row>
    <row r="708" spans="1:14" ht="14.5" x14ac:dyDescent="0.35">
      <c r="A708" s="164"/>
      <c r="B708" s="164"/>
      <c r="C708" s="164"/>
      <c r="D708" s="164"/>
      <c r="E708" s="164"/>
      <c r="F708" s="164"/>
      <c r="G708" s="164"/>
      <c r="H708" s="164"/>
      <c r="I708" s="164"/>
      <c r="J708" s="164"/>
      <c r="K708" s="164"/>
      <c r="L708" s="164"/>
      <c r="M708" s="164"/>
      <c r="N708" s="164"/>
    </row>
    <row r="709" spans="1:14" ht="14.5" x14ac:dyDescent="0.35">
      <c r="A709" s="164"/>
      <c r="B709" s="164"/>
      <c r="C709" s="164"/>
      <c r="D709" s="164"/>
      <c r="E709" s="164"/>
      <c r="F709" s="164"/>
      <c r="G709" s="164"/>
      <c r="H709" s="164"/>
      <c r="I709" s="164"/>
      <c r="J709" s="164"/>
      <c r="K709" s="164"/>
      <c r="L709" s="164"/>
      <c r="M709" s="164"/>
      <c r="N709" s="164"/>
    </row>
    <row r="710" spans="1:14" ht="14.5" x14ac:dyDescent="0.35">
      <c r="A710" s="164"/>
      <c r="B710" s="164"/>
      <c r="C710" s="164"/>
      <c r="D710" s="164"/>
      <c r="E710" s="164"/>
      <c r="F710" s="164"/>
      <c r="G710" s="164"/>
      <c r="H710" s="164"/>
      <c r="I710" s="164"/>
      <c r="J710" s="164"/>
      <c r="K710" s="164"/>
      <c r="L710" s="164"/>
      <c r="M710" s="164"/>
      <c r="N710" s="164"/>
    </row>
    <row r="711" spans="1:14" ht="14.5" x14ac:dyDescent="0.35">
      <c r="A711" s="164"/>
      <c r="B711" s="164"/>
      <c r="C711" s="164"/>
      <c r="D711" s="164"/>
      <c r="E711" s="164"/>
      <c r="F711" s="164"/>
      <c r="G711" s="164"/>
      <c r="H711" s="164"/>
      <c r="I711" s="164"/>
      <c r="J711" s="164"/>
      <c r="K711" s="164"/>
      <c r="L711" s="164"/>
      <c r="M711" s="164"/>
      <c r="N711" s="164"/>
    </row>
    <row r="712" spans="1:14" ht="14.5" x14ac:dyDescent="0.35">
      <c r="A712" s="164"/>
      <c r="B712" s="164"/>
      <c r="C712" s="164"/>
      <c r="D712" s="164"/>
      <c r="E712" s="164"/>
      <c r="F712" s="164"/>
      <c r="G712" s="164"/>
      <c r="H712" s="164"/>
      <c r="I712" s="164"/>
      <c r="J712" s="164"/>
      <c r="K712" s="164"/>
      <c r="L712" s="164"/>
      <c r="M712" s="164"/>
      <c r="N712" s="164"/>
    </row>
    <row r="713" spans="1:14" ht="14.5" x14ac:dyDescent="0.35">
      <c r="A713" s="164"/>
      <c r="B713" s="164"/>
      <c r="C713" s="164"/>
      <c r="D713" s="164"/>
      <c r="E713" s="164"/>
      <c r="F713" s="164"/>
      <c r="G713" s="164"/>
      <c r="H713" s="164"/>
      <c r="I713" s="164"/>
      <c r="J713" s="164"/>
      <c r="K713" s="164"/>
      <c r="L713" s="164"/>
      <c r="M713" s="164"/>
      <c r="N713" s="164"/>
    </row>
    <row r="714" spans="1:14" ht="14.5" x14ac:dyDescent="0.35">
      <c r="A714" s="164"/>
      <c r="B714" s="164"/>
      <c r="C714" s="164"/>
      <c r="D714" s="164"/>
      <c r="E714" s="164"/>
      <c r="F714" s="164"/>
      <c r="G714" s="164"/>
      <c r="H714" s="164"/>
      <c r="I714" s="164"/>
      <c r="J714" s="164"/>
      <c r="K714" s="164"/>
      <c r="L714" s="164"/>
      <c r="M714" s="164"/>
      <c r="N714" s="164"/>
    </row>
    <row r="715" spans="1:14" ht="14.5" x14ac:dyDescent="0.35">
      <c r="A715" s="164"/>
      <c r="B715" s="164"/>
      <c r="C715" s="164"/>
      <c r="D715" s="164"/>
      <c r="E715" s="164"/>
      <c r="F715" s="164"/>
      <c r="G715" s="164"/>
      <c r="H715" s="164"/>
      <c r="I715" s="164"/>
      <c r="J715" s="164"/>
      <c r="K715" s="164"/>
      <c r="L715" s="164"/>
      <c r="M715" s="164"/>
      <c r="N715" s="164"/>
    </row>
    <row r="716" spans="1:14" ht="14.5" x14ac:dyDescent="0.35">
      <c r="A716" s="164"/>
      <c r="B716" s="164"/>
      <c r="C716" s="164"/>
      <c r="D716" s="164"/>
      <c r="E716" s="164"/>
      <c r="F716" s="164"/>
      <c r="G716" s="164"/>
      <c r="H716" s="164"/>
      <c r="I716" s="164"/>
      <c r="J716" s="164"/>
      <c r="K716" s="164"/>
      <c r="L716" s="164"/>
      <c r="M716" s="164"/>
      <c r="N716" s="164"/>
    </row>
    <row r="717" spans="1:14" ht="14.5" x14ac:dyDescent="0.35">
      <c r="A717" s="164"/>
      <c r="B717" s="164"/>
      <c r="C717" s="164"/>
      <c r="D717" s="164"/>
      <c r="E717" s="164"/>
      <c r="F717" s="164"/>
      <c r="G717" s="164"/>
      <c r="H717" s="164"/>
      <c r="I717" s="164"/>
      <c r="J717" s="164"/>
      <c r="K717" s="164"/>
      <c r="L717" s="164"/>
      <c r="M717" s="164"/>
      <c r="N717" s="164"/>
    </row>
    <row r="718" spans="1:14" ht="14.5" x14ac:dyDescent="0.35">
      <c r="A718" s="164"/>
      <c r="B718" s="164"/>
      <c r="C718" s="164"/>
      <c r="D718" s="164"/>
      <c r="E718" s="164"/>
      <c r="F718" s="164"/>
      <c r="G718" s="164"/>
      <c r="H718" s="164"/>
      <c r="I718" s="164"/>
      <c r="J718" s="164"/>
      <c r="K718" s="164"/>
      <c r="L718" s="164"/>
      <c r="M718" s="164"/>
      <c r="N718" s="164"/>
    </row>
    <row r="719" spans="1:14" ht="14.5" x14ac:dyDescent="0.35">
      <c r="A719" s="164"/>
      <c r="B719" s="164"/>
      <c r="C719" s="164"/>
      <c r="D719" s="164"/>
      <c r="E719" s="164"/>
      <c r="F719" s="164"/>
      <c r="G719" s="164"/>
      <c r="H719" s="164"/>
      <c r="I719" s="164"/>
      <c r="J719" s="164"/>
      <c r="K719" s="164"/>
      <c r="L719" s="164"/>
      <c r="M719" s="164"/>
      <c r="N719" s="164"/>
    </row>
    <row r="720" spans="1:14" ht="14.5" x14ac:dyDescent="0.35">
      <c r="A720" s="164"/>
      <c r="B720" s="164"/>
      <c r="C720" s="164"/>
      <c r="D720" s="164"/>
      <c r="E720" s="164"/>
      <c r="F720" s="164"/>
      <c r="G720" s="164"/>
      <c r="H720" s="164"/>
      <c r="I720" s="164"/>
      <c r="J720" s="164"/>
      <c r="K720" s="164"/>
      <c r="L720" s="164"/>
      <c r="M720" s="164"/>
      <c r="N720" s="164"/>
    </row>
    <row r="721" spans="1:14" ht="14.5" x14ac:dyDescent="0.35">
      <c r="A721" s="164"/>
      <c r="B721" s="164"/>
      <c r="C721" s="164"/>
      <c r="D721" s="164"/>
      <c r="E721" s="164"/>
      <c r="F721" s="164"/>
      <c r="G721" s="164"/>
      <c r="H721" s="164"/>
      <c r="I721" s="164"/>
      <c r="J721" s="164"/>
      <c r="K721" s="164"/>
      <c r="L721" s="164"/>
      <c r="M721" s="164"/>
      <c r="N721" s="164"/>
    </row>
    <row r="722" spans="1:14" ht="14.5" x14ac:dyDescent="0.35">
      <c r="A722" s="164"/>
      <c r="B722" s="164"/>
      <c r="C722" s="164"/>
      <c r="D722" s="164"/>
      <c r="E722" s="164"/>
      <c r="F722" s="164"/>
      <c r="G722" s="164"/>
      <c r="H722" s="164"/>
      <c r="I722" s="164"/>
      <c r="J722" s="164"/>
      <c r="K722" s="164"/>
      <c r="L722" s="164"/>
      <c r="M722" s="164"/>
      <c r="N722" s="164"/>
    </row>
    <row r="723" spans="1:14" ht="14.5" x14ac:dyDescent="0.35">
      <c r="A723" s="164"/>
      <c r="B723" s="164"/>
      <c r="C723" s="164"/>
      <c r="D723" s="164"/>
      <c r="E723" s="164"/>
      <c r="F723" s="164"/>
      <c r="G723" s="164"/>
      <c r="H723" s="164"/>
      <c r="I723" s="164"/>
      <c r="J723" s="164"/>
      <c r="K723" s="164"/>
      <c r="L723" s="164"/>
      <c r="M723" s="164"/>
      <c r="N723" s="164"/>
    </row>
    <row r="724" spans="1:14" ht="14.5" x14ac:dyDescent="0.35">
      <c r="A724" s="164"/>
      <c r="B724" s="164"/>
      <c r="C724" s="164"/>
      <c r="D724" s="164"/>
      <c r="E724" s="164"/>
      <c r="F724" s="164"/>
      <c r="G724" s="164"/>
      <c r="H724" s="164"/>
      <c r="I724" s="164"/>
      <c r="J724" s="164"/>
      <c r="K724" s="164"/>
      <c r="L724" s="164"/>
      <c r="M724" s="164"/>
      <c r="N724" s="164"/>
    </row>
    <row r="725" spans="1:14" ht="14.5" x14ac:dyDescent="0.35">
      <c r="A725" s="164"/>
      <c r="B725" s="164"/>
      <c r="C725" s="164"/>
      <c r="D725" s="164"/>
      <c r="E725" s="164"/>
      <c r="F725" s="164"/>
      <c r="G725" s="164"/>
      <c r="H725" s="164"/>
      <c r="I725" s="164"/>
      <c r="J725" s="164"/>
      <c r="K725" s="164"/>
      <c r="L725" s="164"/>
      <c r="M725" s="164"/>
      <c r="N725" s="164"/>
    </row>
    <row r="726" spans="1:14" ht="14.5" x14ac:dyDescent="0.35">
      <c r="A726" s="164"/>
      <c r="B726" s="164"/>
      <c r="C726" s="164"/>
      <c r="D726" s="164"/>
      <c r="E726" s="164"/>
      <c r="F726" s="164"/>
      <c r="G726" s="164"/>
      <c r="H726" s="164"/>
      <c r="I726" s="164"/>
      <c r="J726" s="164"/>
      <c r="K726" s="164"/>
      <c r="L726" s="164"/>
      <c r="M726" s="164"/>
      <c r="N726" s="164"/>
    </row>
    <row r="727" spans="1:14" ht="14.5" x14ac:dyDescent="0.35">
      <c r="A727" s="164"/>
      <c r="B727" s="164"/>
      <c r="C727" s="164"/>
      <c r="D727" s="164"/>
      <c r="E727" s="164"/>
      <c r="F727" s="164"/>
      <c r="G727" s="164"/>
      <c r="H727" s="164"/>
      <c r="I727" s="164"/>
      <c r="J727" s="164"/>
      <c r="K727" s="164"/>
      <c r="L727" s="164"/>
      <c r="M727" s="164"/>
      <c r="N727" s="164"/>
    </row>
    <row r="728" spans="1:14" ht="14.5" x14ac:dyDescent="0.35">
      <c r="A728" s="164"/>
      <c r="B728" s="164"/>
      <c r="C728" s="164"/>
      <c r="D728" s="164"/>
      <c r="E728" s="164"/>
      <c r="F728" s="164"/>
      <c r="G728" s="164"/>
      <c r="H728" s="164"/>
      <c r="I728" s="164"/>
      <c r="J728" s="164"/>
      <c r="K728" s="164"/>
      <c r="L728" s="164"/>
      <c r="M728" s="164"/>
      <c r="N728" s="164"/>
    </row>
    <row r="729" spans="1:14" ht="14.5" x14ac:dyDescent="0.35">
      <c r="A729" s="164"/>
      <c r="B729" s="164"/>
      <c r="C729" s="164"/>
      <c r="D729" s="164"/>
      <c r="E729" s="164"/>
      <c r="F729" s="164"/>
      <c r="G729" s="164"/>
      <c r="H729" s="164"/>
      <c r="I729" s="164"/>
      <c r="J729" s="164"/>
      <c r="K729" s="164"/>
      <c r="L729" s="164"/>
      <c r="M729" s="164"/>
      <c r="N729" s="164"/>
    </row>
    <row r="730" spans="1:14" ht="14.5" x14ac:dyDescent="0.35">
      <c r="A730" s="164"/>
      <c r="B730" s="164"/>
      <c r="C730" s="164"/>
      <c r="D730" s="164"/>
      <c r="E730" s="164"/>
      <c r="F730" s="164"/>
      <c r="G730" s="164"/>
      <c r="H730" s="164"/>
      <c r="I730" s="164"/>
      <c r="J730" s="164"/>
      <c r="K730" s="164"/>
      <c r="L730" s="164"/>
      <c r="M730" s="164"/>
      <c r="N730" s="164"/>
    </row>
    <row r="731" spans="1:14" ht="14.5" x14ac:dyDescent="0.35">
      <c r="A731" s="164"/>
      <c r="B731" s="164"/>
      <c r="C731" s="164"/>
      <c r="D731" s="164"/>
      <c r="E731" s="164"/>
      <c r="F731" s="164"/>
      <c r="G731" s="164"/>
      <c r="H731" s="164"/>
      <c r="I731" s="164"/>
      <c r="J731" s="164"/>
      <c r="K731" s="164"/>
      <c r="L731" s="164"/>
      <c r="M731" s="164"/>
      <c r="N731" s="164"/>
    </row>
    <row r="732" spans="1:14" ht="14.5" x14ac:dyDescent="0.35">
      <c r="A732" s="164"/>
      <c r="B732" s="164"/>
      <c r="C732" s="164"/>
      <c r="D732" s="164"/>
      <c r="E732" s="164"/>
      <c r="F732" s="164"/>
      <c r="G732" s="164"/>
      <c r="H732" s="164"/>
      <c r="I732" s="164"/>
      <c r="J732" s="164"/>
      <c r="K732" s="164"/>
      <c r="L732" s="164"/>
      <c r="M732" s="164"/>
      <c r="N732" s="164"/>
    </row>
    <row r="733" spans="1:14" ht="14.5" x14ac:dyDescent="0.35">
      <c r="A733" s="164"/>
      <c r="B733" s="164"/>
      <c r="C733" s="164"/>
      <c r="D733" s="164"/>
      <c r="E733" s="164"/>
      <c r="F733" s="164"/>
      <c r="G733" s="164"/>
      <c r="H733" s="164"/>
      <c r="I733" s="164"/>
      <c r="J733" s="164"/>
      <c r="K733" s="164"/>
      <c r="L733" s="164"/>
      <c r="M733" s="164"/>
      <c r="N733" s="164"/>
    </row>
    <row r="734" spans="1:14" ht="14.5" x14ac:dyDescent="0.35">
      <c r="A734" s="164"/>
      <c r="B734" s="164"/>
      <c r="C734" s="164"/>
      <c r="D734" s="164"/>
      <c r="E734" s="164"/>
      <c r="F734" s="164"/>
      <c r="G734" s="164"/>
      <c r="H734" s="164"/>
      <c r="I734" s="164"/>
      <c r="J734" s="164"/>
      <c r="K734" s="164"/>
      <c r="L734" s="164"/>
      <c r="M734" s="164"/>
      <c r="N734" s="164"/>
    </row>
    <row r="735" spans="1:14" ht="14.5" x14ac:dyDescent="0.35">
      <c r="A735" s="164"/>
      <c r="B735" s="164"/>
      <c r="C735" s="164"/>
      <c r="D735" s="164"/>
      <c r="E735" s="164"/>
      <c r="F735" s="164"/>
      <c r="G735" s="164"/>
      <c r="H735" s="164"/>
      <c r="I735" s="164"/>
      <c r="J735" s="164"/>
      <c r="K735" s="164"/>
      <c r="L735" s="164"/>
      <c r="M735" s="164"/>
      <c r="N735" s="164"/>
    </row>
    <row r="736" spans="1:14" ht="14.5" x14ac:dyDescent="0.35">
      <c r="A736" s="164"/>
      <c r="B736" s="164"/>
      <c r="C736" s="164"/>
      <c r="D736" s="164"/>
      <c r="E736" s="164"/>
      <c r="F736" s="164"/>
      <c r="G736" s="164"/>
      <c r="H736" s="164"/>
      <c r="I736" s="164"/>
      <c r="J736" s="164"/>
      <c r="K736" s="164"/>
      <c r="L736" s="164"/>
      <c r="M736" s="164"/>
      <c r="N736" s="164"/>
    </row>
    <row r="737" spans="1:14" ht="14.5" x14ac:dyDescent="0.35">
      <c r="A737" s="164"/>
      <c r="B737" s="164"/>
      <c r="C737" s="164"/>
      <c r="D737" s="164"/>
      <c r="E737" s="164"/>
      <c r="F737" s="164"/>
      <c r="G737" s="164"/>
      <c r="H737" s="164"/>
      <c r="I737" s="164"/>
      <c r="J737" s="164"/>
      <c r="K737" s="164"/>
      <c r="L737" s="164"/>
      <c r="M737" s="164"/>
      <c r="N737" s="164"/>
    </row>
    <row r="738" spans="1:14" ht="14.5" x14ac:dyDescent="0.35">
      <c r="A738" s="164"/>
      <c r="B738" s="164"/>
      <c r="C738" s="164"/>
      <c r="D738" s="164"/>
      <c r="E738" s="164"/>
      <c r="F738" s="164"/>
      <c r="G738" s="164"/>
      <c r="H738" s="164"/>
      <c r="I738" s="164"/>
      <c r="J738" s="164"/>
      <c r="K738" s="164"/>
      <c r="L738" s="164"/>
      <c r="M738" s="164"/>
      <c r="N738" s="164"/>
    </row>
    <row r="739" spans="1:14" ht="14.5" x14ac:dyDescent="0.35">
      <c r="A739" s="164"/>
      <c r="B739" s="164"/>
      <c r="C739" s="164"/>
      <c r="D739" s="164"/>
      <c r="E739" s="164"/>
      <c r="F739" s="164"/>
      <c r="G739" s="164"/>
      <c r="H739" s="164"/>
      <c r="I739" s="164"/>
      <c r="J739" s="164"/>
      <c r="K739" s="164"/>
      <c r="L739" s="164"/>
      <c r="M739" s="164"/>
      <c r="N739" s="164"/>
    </row>
    <row r="740" spans="1:14" ht="14.5" x14ac:dyDescent="0.35">
      <c r="A740" s="164"/>
      <c r="B740" s="164"/>
      <c r="C740" s="164"/>
      <c r="D740" s="164"/>
      <c r="E740" s="164"/>
      <c r="F740" s="164"/>
      <c r="G740" s="164"/>
      <c r="H740" s="164"/>
      <c r="I740" s="164"/>
      <c r="J740" s="164"/>
      <c r="K740" s="164"/>
      <c r="L740" s="164"/>
      <c r="M740" s="164"/>
      <c r="N740" s="164"/>
    </row>
    <row r="741" spans="1:14" ht="14.5" x14ac:dyDescent="0.35">
      <c r="A741" s="164"/>
      <c r="B741" s="164"/>
      <c r="C741" s="164"/>
      <c r="D741" s="164"/>
      <c r="E741" s="164"/>
      <c r="F741" s="164"/>
      <c r="G741" s="164"/>
      <c r="H741" s="164"/>
      <c r="I741" s="164"/>
      <c r="J741" s="164"/>
      <c r="K741" s="164"/>
      <c r="L741" s="164"/>
      <c r="M741" s="164"/>
      <c r="N741" s="164"/>
    </row>
    <row r="742" spans="1:14" ht="14.5" x14ac:dyDescent="0.35">
      <c r="A742" s="164"/>
      <c r="B742" s="164"/>
      <c r="C742" s="164"/>
      <c r="D742" s="164"/>
      <c r="E742" s="164"/>
      <c r="F742" s="164"/>
      <c r="G742" s="164"/>
      <c r="H742" s="164"/>
      <c r="I742" s="164"/>
      <c r="J742" s="164"/>
      <c r="K742" s="164"/>
      <c r="L742" s="164"/>
      <c r="M742" s="164"/>
      <c r="N742" s="164"/>
    </row>
    <row r="743" spans="1:14" ht="14.5" x14ac:dyDescent="0.35">
      <c r="A743" s="164"/>
      <c r="B743" s="164"/>
      <c r="C743" s="164"/>
      <c r="D743" s="164"/>
      <c r="E743" s="164"/>
      <c r="F743" s="164"/>
      <c r="G743" s="164"/>
      <c r="H743" s="164"/>
      <c r="I743" s="164"/>
      <c r="J743" s="164"/>
      <c r="K743" s="164"/>
      <c r="L743" s="164"/>
      <c r="M743" s="164"/>
      <c r="N743" s="164"/>
    </row>
    <row r="744" spans="1:14" ht="14.5" x14ac:dyDescent="0.35">
      <c r="A744" s="164"/>
      <c r="B744" s="164"/>
      <c r="C744" s="164"/>
      <c r="D744" s="164"/>
      <c r="E744" s="164"/>
      <c r="F744" s="164"/>
      <c r="G744" s="164"/>
      <c r="H744" s="164"/>
      <c r="I744" s="164"/>
      <c r="J744" s="164"/>
      <c r="K744" s="164"/>
      <c r="L744" s="164"/>
      <c r="M744" s="164"/>
      <c r="N744" s="164"/>
    </row>
    <row r="745" spans="1:14" ht="14.5" x14ac:dyDescent="0.35">
      <c r="A745" s="164"/>
      <c r="B745" s="164"/>
      <c r="C745" s="164"/>
      <c r="D745" s="164"/>
      <c r="E745" s="164"/>
      <c r="F745" s="164"/>
      <c r="G745" s="164"/>
      <c r="H745" s="164"/>
      <c r="I745" s="164"/>
      <c r="J745" s="164"/>
      <c r="K745" s="164"/>
      <c r="L745" s="164"/>
      <c r="M745" s="164"/>
      <c r="N745" s="164"/>
    </row>
    <row r="746" spans="1:14" ht="14.5" x14ac:dyDescent="0.35">
      <c r="A746" s="164"/>
      <c r="B746" s="164"/>
      <c r="C746" s="164"/>
      <c r="D746" s="164"/>
      <c r="E746" s="164"/>
      <c r="F746" s="164"/>
      <c r="G746" s="164"/>
      <c r="H746" s="164"/>
      <c r="I746" s="164"/>
      <c r="J746" s="164"/>
      <c r="K746" s="164"/>
      <c r="L746" s="164"/>
      <c r="M746" s="164"/>
      <c r="N746" s="164"/>
    </row>
    <row r="747" spans="1:14" ht="14.5" x14ac:dyDescent="0.35">
      <c r="A747" s="164"/>
      <c r="B747" s="164"/>
      <c r="C747" s="164"/>
      <c r="D747" s="164"/>
      <c r="E747" s="164"/>
      <c r="F747" s="164"/>
      <c r="G747" s="164"/>
      <c r="H747" s="164"/>
      <c r="I747" s="164"/>
      <c r="J747" s="164"/>
      <c r="K747" s="164"/>
      <c r="L747" s="164"/>
      <c r="M747" s="164"/>
      <c r="N747" s="164"/>
    </row>
    <row r="748" spans="1:14" ht="14.5" x14ac:dyDescent="0.35">
      <c r="A748" s="164"/>
      <c r="B748" s="164"/>
      <c r="C748" s="164"/>
      <c r="D748" s="164"/>
      <c r="E748" s="164"/>
      <c r="F748" s="164"/>
      <c r="G748" s="164"/>
      <c r="H748" s="164"/>
      <c r="I748" s="164"/>
      <c r="J748" s="164"/>
      <c r="K748" s="164"/>
      <c r="L748" s="164"/>
      <c r="M748" s="164"/>
      <c r="N748" s="164"/>
    </row>
    <row r="749" spans="1:14" ht="14.5" x14ac:dyDescent="0.35">
      <c r="A749" s="164"/>
      <c r="B749" s="164"/>
      <c r="C749" s="164"/>
      <c r="D749" s="164"/>
      <c r="E749" s="164"/>
      <c r="F749" s="164"/>
      <c r="G749" s="164"/>
      <c r="H749" s="164"/>
      <c r="I749" s="164"/>
      <c r="J749" s="164"/>
      <c r="K749" s="164"/>
      <c r="L749" s="164"/>
      <c r="M749" s="164"/>
      <c r="N749" s="164"/>
    </row>
    <row r="750" spans="1:14" ht="14.5" x14ac:dyDescent="0.35">
      <c r="A750" s="164"/>
      <c r="B750" s="164"/>
      <c r="C750" s="164"/>
      <c r="D750" s="164"/>
      <c r="E750" s="164"/>
      <c r="F750" s="164"/>
      <c r="G750" s="164"/>
      <c r="H750" s="164"/>
      <c r="I750" s="164"/>
      <c r="J750" s="164"/>
      <c r="K750" s="164"/>
      <c r="L750" s="164"/>
      <c r="M750" s="164"/>
      <c r="N750" s="164"/>
    </row>
    <row r="751" spans="1:14" ht="14.5" x14ac:dyDescent="0.35">
      <c r="A751" s="164"/>
      <c r="B751" s="164"/>
      <c r="C751" s="164"/>
      <c r="D751" s="164"/>
      <c r="E751" s="164"/>
      <c r="F751" s="164"/>
      <c r="G751" s="164"/>
      <c r="H751" s="164"/>
      <c r="I751" s="164"/>
      <c r="J751" s="164"/>
      <c r="K751" s="164"/>
      <c r="L751" s="164"/>
      <c r="M751" s="164"/>
      <c r="N751" s="164"/>
    </row>
    <row r="752" spans="1:14" ht="14.5" x14ac:dyDescent="0.35">
      <c r="A752" s="164"/>
      <c r="B752" s="164"/>
      <c r="C752" s="164"/>
      <c r="D752" s="164"/>
      <c r="E752" s="164"/>
      <c r="F752" s="164"/>
      <c r="G752" s="164"/>
      <c r="H752" s="164"/>
      <c r="I752" s="164"/>
      <c r="J752" s="164"/>
      <c r="K752" s="164"/>
      <c r="L752" s="164"/>
      <c r="M752" s="164"/>
      <c r="N752" s="164"/>
    </row>
    <row r="753" spans="1:14" ht="14.5" x14ac:dyDescent="0.35">
      <c r="A753" s="164"/>
      <c r="B753" s="164"/>
      <c r="C753" s="164"/>
      <c r="D753" s="164"/>
      <c r="E753" s="164"/>
      <c r="F753" s="164"/>
      <c r="G753" s="164"/>
      <c r="H753" s="164"/>
      <c r="I753" s="164"/>
      <c r="J753" s="164"/>
      <c r="K753" s="164"/>
      <c r="L753" s="164"/>
      <c r="M753" s="164"/>
      <c r="N753" s="164"/>
    </row>
    <row r="754" spans="1:14" ht="14.5" x14ac:dyDescent="0.35">
      <c r="A754" s="164"/>
      <c r="B754" s="164"/>
      <c r="C754" s="164"/>
      <c r="D754" s="164"/>
      <c r="E754" s="164"/>
      <c r="F754" s="164"/>
      <c r="G754" s="164"/>
      <c r="H754" s="164"/>
      <c r="I754" s="164"/>
      <c r="J754" s="164"/>
      <c r="K754" s="164"/>
      <c r="L754" s="164"/>
      <c r="M754" s="164"/>
      <c r="N754" s="164"/>
    </row>
    <row r="755" spans="1:14" ht="14.5" x14ac:dyDescent="0.35">
      <c r="A755" s="164"/>
      <c r="B755" s="164"/>
      <c r="C755" s="164"/>
      <c r="D755" s="164"/>
      <c r="E755" s="164"/>
      <c r="F755" s="164"/>
      <c r="G755" s="164"/>
      <c r="H755" s="164"/>
      <c r="I755" s="164"/>
      <c r="J755" s="164"/>
      <c r="K755" s="164"/>
      <c r="L755" s="164"/>
      <c r="M755" s="164"/>
      <c r="N755" s="164"/>
    </row>
    <row r="756" spans="1:14" ht="14.5" x14ac:dyDescent="0.35">
      <c r="A756" s="164"/>
      <c r="B756" s="164"/>
      <c r="C756" s="164"/>
      <c r="D756" s="164"/>
      <c r="E756" s="164"/>
      <c r="F756" s="164"/>
      <c r="G756" s="164"/>
      <c r="H756" s="164"/>
      <c r="I756" s="164"/>
      <c r="J756" s="164"/>
      <c r="K756" s="164"/>
      <c r="L756" s="164"/>
      <c r="M756" s="164"/>
      <c r="N756" s="164"/>
    </row>
    <row r="757" spans="1:14" ht="14.5" x14ac:dyDescent="0.35">
      <c r="A757" s="164"/>
      <c r="B757" s="164"/>
      <c r="C757" s="164"/>
      <c r="D757" s="164"/>
      <c r="E757" s="164"/>
      <c r="F757" s="164"/>
      <c r="G757" s="164"/>
      <c r="H757" s="164"/>
      <c r="I757" s="164"/>
      <c r="J757" s="164"/>
      <c r="K757" s="164"/>
      <c r="L757" s="164"/>
      <c r="M757" s="164"/>
      <c r="N757" s="164"/>
    </row>
    <row r="758" spans="1:14" ht="14.5" x14ac:dyDescent="0.35">
      <c r="A758" s="164"/>
      <c r="B758" s="164"/>
      <c r="C758" s="164"/>
      <c r="D758" s="164"/>
      <c r="E758" s="164"/>
      <c r="F758" s="164"/>
      <c r="G758" s="164"/>
      <c r="H758" s="164"/>
      <c r="I758" s="164"/>
      <c r="J758" s="164"/>
      <c r="K758" s="164"/>
      <c r="L758" s="164"/>
      <c r="M758" s="164"/>
      <c r="N758" s="164"/>
    </row>
    <row r="759" spans="1:14" ht="14.5" x14ac:dyDescent="0.35">
      <c r="A759" s="164"/>
      <c r="B759" s="164"/>
      <c r="C759" s="164"/>
      <c r="D759" s="164"/>
      <c r="E759" s="164"/>
      <c r="F759" s="164"/>
      <c r="G759" s="164"/>
      <c r="H759" s="164"/>
      <c r="I759" s="164"/>
      <c r="J759" s="164"/>
      <c r="K759" s="164"/>
      <c r="L759" s="164"/>
      <c r="M759" s="164"/>
      <c r="N759" s="164"/>
    </row>
    <row r="760" spans="1:14" ht="14.5" x14ac:dyDescent="0.35">
      <c r="A760" s="164"/>
      <c r="B760" s="164"/>
      <c r="C760" s="164"/>
      <c r="D760" s="164"/>
      <c r="E760" s="164"/>
      <c r="F760" s="164"/>
      <c r="G760" s="164"/>
      <c r="H760" s="164"/>
      <c r="I760" s="164"/>
      <c r="J760" s="164"/>
      <c r="K760" s="164"/>
      <c r="L760" s="164"/>
      <c r="M760" s="164"/>
      <c r="N760" s="164"/>
    </row>
    <row r="761" spans="1:14" ht="14.5" x14ac:dyDescent="0.35">
      <c r="A761" s="164"/>
      <c r="B761" s="164"/>
      <c r="C761" s="164"/>
      <c r="D761" s="164"/>
      <c r="E761" s="164"/>
      <c r="F761" s="164"/>
      <c r="G761" s="164"/>
      <c r="H761" s="164"/>
      <c r="I761" s="164"/>
      <c r="J761" s="164"/>
      <c r="K761" s="164"/>
      <c r="L761" s="164"/>
      <c r="M761" s="164"/>
      <c r="N761" s="164"/>
    </row>
    <row r="762" spans="1:14" ht="14.5" x14ac:dyDescent="0.35">
      <c r="A762" s="164"/>
      <c r="B762" s="164"/>
      <c r="C762" s="164"/>
      <c r="D762" s="164"/>
      <c r="E762" s="164"/>
      <c r="F762" s="164"/>
      <c r="G762" s="164"/>
      <c r="H762" s="164"/>
      <c r="I762" s="164"/>
      <c r="J762" s="164"/>
      <c r="K762" s="164"/>
      <c r="L762" s="164"/>
      <c r="M762" s="164"/>
      <c r="N762" s="164"/>
    </row>
    <row r="763" spans="1:14" ht="14.5" x14ac:dyDescent="0.35">
      <c r="A763" s="164"/>
      <c r="B763" s="164"/>
      <c r="C763" s="164"/>
      <c r="D763" s="164"/>
      <c r="E763" s="164"/>
      <c r="F763" s="164"/>
      <c r="G763" s="164"/>
      <c r="H763" s="164"/>
      <c r="I763" s="164"/>
      <c r="J763" s="164"/>
      <c r="K763" s="164"/>
      <c r="L763" s="164"/>
      <c r="M763" s="164"/>
      <c r="N763" s="164"/>
    </row>
    <row r="764" spans="1:14" ht="14.5" x14ac:dyDescent="0.35">
      <c r="A764" s="164"/>
      <c r="B764" s="164"/>
      <c r="C764" s="164"/>
      <c r="D764" s="164"/>
      <c r="E764" s="164"/>
      <c r="F764" s="164"/>
      <c r="G764" s="164"/>
      <c r="H764" s="164"/>
      <c r="I764" s="164"/>
      <c r="J764" s="164"/>
      <c r="K764" s="164"/>
      <c r="L764" s="164"/>
      <c r="M764" s="164"/>
      <c r="N764" s="164"/>
    </row>
    <row r="765" spans="1:14" ht="14.5" x14ac:dyDescent="0.35">
      <c r="A765" s="164"/>
      <c r="B765" s="164"/>
      <c r="C765" s="164"/>
      <c r="D765" s="164"/>
      <c r="E765" s="164"/>
      <c r="F765" s="164"/>
      <c r="G765" s="164"/>
      <c r="H765" s="164"/>
      <c r="I765" s="164"/>
      <c r="J765" s="164"/>
      <c r="K765" s="164"/>
      <c r="L765" s="164"/>
      <c r="M765" s="164"/>
      <c r="N765" s="164"/>
    </row>
    <row r="766" spans="1:14" ht="14.5" x14ac:dyDescent="0.35">
      <c r="A766" s="164"/>
      <c r="B766" s="164"/>
      <c r="C766" s="164"/>
      <c r="D766" s="164"/>
      <c r="E766" s="164"/>
      <c r="F766" s="164"/>
      <c r="G766" s="164"/>
      <c r="H766" s="164"/>
      <c r="I766" s="164"/>
      <c r="J766" s="164"/>
      <c r="K766" s="164"/>
      <c r="L766" s="164"/>
      <c r="M766" s="164"/>
      <c r="N766" s="164"/>
    </row>
    <row r="767" spans="1:14" ht="14.5" x14ac:dyDescent="0.35">
      <c r="A767" s="164"/>
      <c r="B767" s="164"/>
      <c r="C767" s="164"/>
      <c r="D767" s="164"/>
      <c r="E767" s="164"/>
      <c r="F767" s="164"/>
      <c r="G767" s="164"/>
      <c r="H767" s="164"/>
      <c r="I767" s="164"/>
      <c r="J767" s="164"/>
      <c r="K767" s="164"/>
      <c r="L767" s="164"/>
      <c r="M767" s="164"/>
      <c r="N767" s="164"/>
    </row>
    <row r="768" spans="1:14" ht="14.5" x14ac:dyDescent="0.35">
      <c r="A768" s="164"/>
      <c r="B768" s="164"/>
      <c r="C768" s="164"/>
      <c r="D768" s="164"/>
      <c r="E768" s="164"/>
      <c r="F768" s="164"/>
      <c r="G768" s="164"/>
      <c r="H768" s="164"/>
      <c r="I768" s="164"/>
      <c r="J768" s="164"/>
      <c r="K768" s="164"/>
      <c r="L768" s="164"/>
      <c r="M768" s="164"/>
      <c r="N768" s="164"/>
    </row>
    <row r="769" spans="1:14" ht="14.5" x14ac:dyDescent="0.35">
      <c r="A769" s="164"/>
      <c r="B769" s="164"/>
      <c r="C769" s="164"/>
      <c r="D769" s="164"/>
      <c r="E769" s="164"/>
      <c r="F769" s="164"/>
      <c r="G769" s="164"/>
      <c r="H769" s="164"/>
      <c r="I769" s="164"/>
      <c r="J769" s="164"/>
      <c r="K769" s="164"/>
      <c r="L769" s="164"/>
      <c r="M769" s="164"/>
      <c r="N769" s="164"/>
    </row>
    <row r="770" spans="1:14" ht="14.5" x14ac:dyDescent="0.35">
      <c r="A770" s="164"/>
      <c r="B770" s="164"/>
      <c r="C770" s="164"/>
      <c r="D770" s="164"/>
      <c r="E770" s="164"/>
      <c r="F770" s="164"/>
      <c r="G770" s="164"/>
      <c r="H770" s="164"/>
      <c r="I770" s="164"/>
      <c r="J770" s="164"/>
      <c r="K770" s="164"/>
      <c r="L770" s="164"/>
      <c r="M770" s="164"/>
      <c r="N770" s="164"/>
    </row>
    <row r="771" spans="1:14" ht="14.5" x14ac:dyDescent="0.35">
      <c r="A771" s="164"/>
      <c r="B771" s="164"/>
      <c r="C771" s="164"/>
      <c r="D771" s="164"/>
      <c r="E771" s="164"/>
      <c r="F771" s="164"/>
      <c r="G771" s="164"/>
      <c r="H771" s="164"/>
      <c r="I771" s="164"/>
      <c r="J771" s="164"/>
      <c r="K771" s="164"/>
      <c r="L771" s="164"/>
      <c r="M771" s="164"/>
      <c r="N771" s="164"/>
    </row>
    <row r="772" spans="1:14" ht="14.5" x14ac:dyDescent="0.35">
      <c r="A772" s="164"/>
      <c r="B772" s="164"/>
      <c r="C772" s="164"/>
      <c r="D772" s="164"/>
      <c r="E772" s="164"/>
      <c r="F772" s="164"/>
      <c r="G772" s="164"/>
      <c r="H772" s="164"/>
      <c r="I772" s="164"/>
      <c r="J772" s="164"/>
      <c r="K772" s="164"/>
      <c r="L772" s="164"/>
      <c r="M772" s="164"/>
      <c r="N772" s="164"/>
    </row>
    <row r="773" spans="1:14" ht="14.5" x14ac:dyDescent="0.35">
      <c r="A773" s="164"/>
      <c r="B773" s="164"/>
      <c r="C773" s="164"/>
      <c r="D773" s="164"/>
      <c r="E773" s="164"/>
      <c r="F773" s="164"/>
      <c r="G773" s="164"/>
      <c r="H773" s="164"/>
      <c r="I773" s="164"/>
      <c r="J773" s="164"/>
      <c r="K773" s="164"/>
      <c r="L773" s="164"/>
      <c r="M773" s="164"/>
      <c r="N773" s="164"/>
    </row>
    <row r="774" spans="1:14" ht="14.5" x14ac:dyDescent="0.35">
      <c r="A774" s="164"/>
      <c r="B774" s="164"/>
      <c r="C774" s="164"/>
      <c r="D774" s="164"/>
      <c r="E774" s="164"/>
      <c r="F774" s="164"/>
      <c r="G774" s="164"/>
      <c r="H774" s="164"/>
      <c r="I774" s="164"/>
      <c r="J774" s="164"/>
      <c r="K774" s="164"/>
      <c r="L774" s="164"/>
      <c r="M774" s="164"/>
      <c r="N774" s="164"/>
    </row>
    <row r="775" spans="1:14" ht="14.5" x14ac:dyDescent="0.35">
      <c r="A775" s="164"/>
      <c r="B775" s="164"/>
      <c r="C775" s="164"/>
      <c r="D775" s="164"/>
      <c r="E775" s="164"/>
      <c r="F775" s="164"/>
      <c r="G775" s="164"/>
      <c r="H775" s="164"/>
      <c r="I775" s="164"/>
      <c r="J775" s="164"/>
      <c r="K775" s="164"/>
      <c r="L775" s="164"/>
      <c r="M775" s="164"/>
      <c r="N775" s="164"/>
    </row>
    <row r="776" spans="1:14" ht="14.5" x14ac:dyDescent="0.35">
      <c r="A776" s="164"/>
      <c r="B776" s="164"/>
      <c r="C776" s="164"/>
      <c r="D776" s="164"/>
      <c r="E776" s="164"/>
      <c r="F776" s="164"/>
      <c r="G776" s="164"/>
      <c r="H776" s="164"/>
      <c r="I776" s="164"/>
      <c r="J776" s="164"/>
      <c r="K776" s="164"/>
      <c r="L776" s="164"/>
      <c r="M776" s="164"/>
      <c r="N776" s="164"/>
    </row>
    <row r="777" spans="1:14" ht="14.5" x14ac:dyDescent="0.35">
      <c r="A777" s="164"/>
      <c r="B777" s="164"/>
      <c r="C777" s="164"/>
      <c r="D777" s="164"/>
      <c r="E777" s="164"/>
      <c r="F777" s="164"/>
      <c r="G777" s="164"/>
      <c r="H777" s="164"/>
      <c r="I777" s="164"/>
      <c r="J777" s="164"/>
      <c r="K777" s="164"/>
      <c r="L777" s="164"/>
      <c r="M777" s="164"/>
      <c r="N777" s="164"/>
    </row>
    <row r="778" spans="1:14" ht="14.5" x14ac:dyDescent="0.35">
      <c r="A778" s="164"/>
      <c r="B778" s="164"/>
      <c r="C778" s="164"/>
      <c r="D778" s="164"/>
      <c r="E778" s="164"/>
      <c r="F778" s="164"/>
      <c r="G778" s="164"/>
      <c r="H778" s="164"/>
      <c r="I778" s="164"/>
      <c r="J778" s="164"/>
      <c r="K778" s="164"/>
      <c r="L778" s="164"/>
      <c r="M778" s="164"/>
      <c r="N778" s="164"/>
    </row>
    <row r="779" spans="1:14" ht="14.5" x14ac:dyDescent="0.35">
      <c r="A779" s="164"/>
      <c r="B779" s="164"/>
      <c r="C779" s="164"/>
      <c r="D779" s="164"/>
      <c r="E779" s="164"/>
      <c r="F779" s="164"/>
      <c r="G779" s="164"/>
      <c r="H779" s="164"/>
      <c r="I779" s="164"/>
      <c r="J779" s="164"/>
      <c r="K779" s="164"/>
      <c r="L779" s="164"/>
      <c r="M779" s="164"/>
      <c r="N779" s="164"/>
    </row>
    <row r="780" spans="1:14" ht="14.5" x14ac:dyDescent="0.35">
      <c r="A780" s="164"/>
      <c r="B780" s="164"/>
      <c r="C780" s="164"/>
      <c r="D780" s="164"/>
      <c r="E780" s="164"/>
      <c r="F780" s="164"/>
      <c r="G780" s="164"/>
      <c r="H780" s="164"/>
      <c r="I780" s="164"/>
      <c r="J780" s="164"/>
      <c r="K780" s="164"/>
      <c r="L780" s="164"/>
      <c r="M780" s="164"/>
      <c r="N780" s="164"/>
    </row>
    <row r="781" spans="1:14" ht="14.5" x14ac:dyDescent="0.35">
      <c r="A781" s="164"/>
      <c r="B781" s="164"/>
      <c r="C781" s="164"/>
      <c r="D781" s="164"/>
      <c r="E781" s="164"/>
      <c r="F781" s="164"/>
      <c r="G781" s="164"/>
      <c r="H781" s="164"/>
      <c r="I781" s="164"/>
      <c r="J781" s="164"/>
      <c r="K781" s="164"/>
      <c r="L781" s="164"/>
      <c r="M781" s="164"/>
      <c r="N781" s="164"/>
    </row>
    <row r="782" spans="1:14" ht="14.5" x14ac:dyDescent="0.35">
      <c r="A782" s="164"/>
      <c r="B782" s="164"/>
      <c r="C782" s="164"/>
      <c r="D782" s="164"/>
      <c r="E782" s="164"/>
      <c r="F782" s="164"/>
      <c r="G782" s="164"/>
      <c r="H782" s="164"/>
      <c r="I782" s="164"/>
      <c r="J782" s="164"/>
      <c r="K782" s="164"/>
      <c r="L782" s="164"/>
      <c r="M782" s="164"/>
      <c r="N782" s="164"/>
    </row>
    <row r="783" spans="1:14" ht="14.5" x14ac:dyDescent="0.35">
      <c r="A783" s="164"/>
      <c r="B783" s="164"/>
      <c r="C783" s="164"/>
      <c r="D783" s="164"/>
      <c r="E783" s="164"/>
      <c r="F783" s="164"/>
      <c r="G783" s="164"/>
      <c r="H783" s="164"/>
      <c r="I783" s="164"/>
      <c r="J783" s="164"/>
      <c r="K783" s="164"/>
      <c r="L783" s="164"/>
      <c r="M783" s="164"/>
      <c r="N783" s="164"/>
    </row>
    <row r="784" spans="1:14" ht="14.5" x14ac:dyDescent="0.35">
      <c r="A784" s="164"/>
      <c r="B784" s="164"/>
      <c r="C784" s="164"/>
      <c r="D784" s="164"/>
      <c r="E784" s="164"/>
      <c r="F784" s="164"/>
      <c r="G784" s="164"/>
      <c r="H784" s="164"/>
      <c r="I784" s="164"/>
      <c r="J784" s="164"/>
      <c r="K784" s="164"/>
      <c r="L784" s="164"/>
      <c r="M784" s="164"/>
      <c r="N784" s="164"/>
    </row>
    <row r="785" spans="1:14" ht="14.5" x14ac:dyDescent="0.35">
      <c r="A785" s="164"/>
      <c r="B785" s="164"/>
      <c r="C785" s="164"/>
      <c r="D785" s="164"/>
      <c r="E785" s="164"/>
      <c r="F785" s="164"/>
      <c r="G785" s="164"/>
      <c r="H785" s="164"/>
      <c r="I785" s="164"/>
      <c r="J785" s="164"/>
      <c r="K785" s="164"/>
      <c r="L785" s="164"/>
      <c r="M785" s="164"/>
      <c r="N785" s="164"/>
    </row>
    <row r="786" spans="1:14" ht="14.5" x14ac:dyDescent="0.35">
      <c r="A786" s="164"/>
      <c r="B786" s="164"/>
      <c r="C786" s="164"/>
      <c r="D786" s="164"/>
      <c r="E786" s="164"/>
      <c r="F786" s="164"/>
      <c r="G786" s="164"/>
      <c r="H786" s="164"/>
      <c r="I786" s="164"/>
      <c r="J786" s="164"/>
      <c r="K786" s="164"/>
      <c r="L786" s="164"/>
      <c r="M786" s="164"/>
      <c r="N786" s="164"/>
    </row>
    <row r="787" spans="1:14" ht="14.5" x14ac:dyDescent="0.35">
      <c r="A787" s="164"/>
      <c r="B787" s="164"/>
      <c r="C787" s="164"/>
      <c r="D787" s="164"/>
      <c r="E787" s="164"/>
      <c r="F787" s="164"/>
      <c r="G787" s="164"/>
      <c r="H787" s="164"/>
      <c r="I787" s="164"/>
      <c r="J787" s="164"/>
      <c r="K787" s="164"/>
      <c r="L787" s="164"/>
      <c r="M787" s="164"/>
      <c r="N787" s="164"/>
    </row>
    <row r="788" spans="1:14" ht="14.5" x14ac:dyDescent="0.35">
      <c r="A788" s="164"/>
      <c r="B788" s="164"/>
      <c r="C788" s="164"/>
      <c r="D788" s="164"/>
      <c r="E788" s="164"/>
      <c r="F788" s="164"/>
      <c r="G788" s="164"/>
      <c r="H788" s="164"/>
      <c r="I788" s="164"/>
      <c r="J788" s="164"/>
      <c r="K788" s="164"/>
      <c r="L788" s="164"/>
      <c r="M788" s="164"/>
      <c r="N788" s="164"/>
    </row>
    <row r="789" spans="1:14" ht="14.5" x14ac:dyDescent="0.35">
      <c r="A789" s="164"/>
      <c r="B789" s="164"/>
      <c r="C789" s="164"/>
      <c r="D789" s="164"/>
      <c r="E789" s="164"/>
      <c r="F789" s="164"/>
      <c r="G789" s="164"/>
      <c r="H789" s="164"/>
      <c r="I789" s="164"/>
      <c r="J789" s="164"/>
      <c r="K789" s="164"/>
      <c r="L789" s="164"/>
      <c r="M789" s="164"/>
      <c r="N789" s="164"/>
    </row>
    <row r="790" spans="1:14" ht="14.5" x14ac:dyDescent="0.35">
      <c r="A790" s="164"/>
      <c r="B790" s="164"/>
      <c r="C790" s="164"/>
      <c r="D790" s="164"/>
      <c r="E790" s="164"/>
      <c r="F790" s="164"/>
      <c r="G790" s="164"/>
      <c r="H790" s="164"/>
      <c r="I790" s="164"/>
      <c r="J790" s="164"/>
      <c r="K790" s="164"/>
      <c r="L790" s="164"/>
      <c r="M790" s="164"/>
      <c r="N790" s="164"/>
    </row>
    <row r="791" spans="1:14" ht="14.5" x14ac:dyDescent="0.35">
      <c r="A791" s="164"/>
      <c r="B791" s="164"/>
      <c r="C791" s="164"/>
      <c r="D791" s="164"/>
      <c r="E791" s="164"/>
      <c r="F791" s="164"/>
      <c r="G791" s="164"/>
      <c r="H791" s="164"/>
      <c r="I791" s="164"/>
      <c r="J791" s="164"/>
      <c r="K791" s="164"/>
      <c r="L791" s="164"/>
      <c r="M791" s="164"/>
      <c r="N791" s="164"/>
    </row>
    <row r="792" spans="1:14" ht="14.5" x14ac:dyDescent="0.35">
      <c r="A792" s="164"/>
      <c r="B792" s="164"/>
      <c r="C792" s="164"/>
      <c r="D792" s="164"/>
      <c r="E792" s="164"/>
      <c r="F792" s="164"/>
      <c r="G792" s="164"/>
      <c r="H792" s="164"/>
      <c r="I792" s="164"/>
      <c r="J792" s="164"/>
      <c r="K792" s="164"/>
      <c r="L792" s="164"/>
      <c r="M792" s="164"/>
      <c r="N792" s="164"/>
    </row>
    <row r="793" spans="1:14" ht="14.5" x14ac:dyDescent="0.35">
      <c r="A793" s="164"/>
      <c r="B793" s="164"/>
      <c r="C793" s="164"/>
      <c r="D793" s="164"/>
      <c r="E793" s="164"/>
      <c r="F793" s="164"/>
      <c r="G793" s="164"/>
      <c r="H793" s="164"/>
      <c r="I793" s="164"/>
      <c r="J793" s="164"/>
      <c r="K793" s="164"/>
      <c r="L793" s="164"/>
      <c r="M793" s="164"/>
      <c r="N793" s="164"/>
    </row>
    <row r="794" spans="1:14" ht="14.5" x14ac:dyDescent="0.35">
      <c r="A794" s="164"/>
      <c r="B794" s="164"/>
      <c r="C794" s="164"/>
      <c r="D794" s="164"/>
      <c r="E794" s="164"/>
      <c r="F794" s="164"/>
      <c r="G794" s="164"/>
      <c r="H794" s="164"/>
      <c r="I794" s="164"/>
      <c r="J794" s="164"/>
      <c r="K794" s="164"/>
      <c r="L794" s="164"/>
      <c r="M794" s="164"/>
      <c r="N794" s="164"/>
    </row>
    <row r="795" spans="1:14" ht="14.5" x14ac:dyDescent="0.35">
      <c r="A795" s="164"/>
      <c r="B795" s="164"/>
      <c r="C795" s="164"/>
      <c r="D795" s="164"/>
      <c r="E795" s="164"/>
      <c r="F795" s="164"/>
      <c r="G795" s="164"/>
      <c r="H795" s="164"/>
      <c r="I795" s="164"/>
      <c r="J795" s="164"/>
      <c r="K795" s="164"/>
      <c r="L795" s="164"/>
      <c r="M795" s="164"/>
      <c r="N795" s="164"/>
    </row>
    <row r="796" spans="1:14" ht="14.5" x14ac:dyDescent="0.35">
      <c r="A796" s="164"/>
      <c r="B796" s="164"/>
      <c r="C796" s="164"/>
      <c r="D796" s="164"/>
      <c r="E796" s="164"/>
      <c r="F796" s="164"/>
      <c r="G796" s="164"/>
      <c r="H796" s="164"/>
      <c r="I796" s="164"/>
      <c r="J796" s="164"/>
      <c r="K796" s="164"/>
      <c r="L796" s="164"/>
      <c r="M796" s="164"/>
      <c r="N796" s="164"/>
    </row>
    <row r="797" spans="1:14" ht="14.5" x14ac:dyDescent="0.35">
      <c r="A797" s="164"/>
      <c r="B797" s="164"/>
      <c r="C797" s="164"/>
      <c r="D797" s="164"/>
      <c r="E797" s="164"/>
      <c r="F797" s="164"/>
      <c r="G797" s="164"/>
      <c r="H797" s="164"/>
      <c r="I797" s="164"/>
      <c r="J797" s="164"/>
      <c r="K797" s="164"/>
      <c r="L797" s="164"/>
      <c r="M797" s="164"/>
      <c r="N797" s="164"/>
    </row>
    <row r="798" spans="1:14" ht="14.5" x14ac:dyDescent="0.35">
      <c r="A798" s="164"/>
      <c r="B798" s="164"/>
      <c r="C798" s="164"/>
      <c r="D798" s="164"/>
      <c r="E798" s="164"/>
      <c r="F798" s="164"/>
      <c r="G798" s="164"/>
      <c r="H798" s="164"/>
      <c r="I798" s="164"/>
      <c r="J798" s="164"/>
      <c r="K798" s="164"/>
      <c r="L798" s="164"/>
      <c r="M798" s="164"/>
      <c r="N798" s="164"/>
    </row>
    <row r="799" spans="1:14" ht="14.5" x14ac:dyDescent="0.35">
      <c r="A799" s="164"/>
      <c r="B799" s="164"/>
      <c r="C799" s="164"/>
      <c r="D799" s="164"/>
      <c r="E799" s="164"/>
      <c r="F799" s="164"/>
      <c r="G799" s="164"/>
      <c r="H799" s="164"/>
      <c r="I799" s="164"/>
      <c r="J799" s="164"/>
      <c r="K799" s="164"/>
      <c r="L799" s="164"/>
      <c r="M799" s="164"/>
      <c r="N799" s="164"/>
    </row>
    <row r="800" spans="1:14" ht="14.5" x14ac:dyDescent="0.35">
      <c r="A800" s="164"/>
      <c r="B800" s="164"/>
      <c r="C800" s="164"/>
      <c r="D800" s="164"/>
      <c r="E800" s="164"/>
      <c r="F800" s="164"/>
      <c r="G800" s="164"/>
      <c r="H800" s="164"/>
      <c r="I800" s="164"/>
      <c r="J800" s="164"/>
      <c r="K800" s="164"/>
      <c r="L800" s="164"/>
      <c r="M800" s="164"/>
      <c r="N800" s="164"/>
    </row>
    <row r="801" spans="1:14" ht="14.5" x14ac:dyDescent="0.35">
      <c r="A801" s="164"/>
      <c r="B801" s="164"/>
      <c r="C801" s="164"/>
      <c r="D801" s="164"/>
      <c r="E801" s="164"/>
      <c r="F801" s="164"/>
      <c r="G801" s="164"/>
      <c r="H801" s="164"/>
      <c r="I801" s="164"/>
      <c r="J801" s="164"/>
      <c r="K801" s="164"/>
      <c r="L801" s="164"/>
      <c r="M801" s="164"/>
      <c r="N801" s="164"/>
    </row>
    <row r="802" spans="1:14" ht="14.5" x14ac:dyDescent="0.35">
      <c r="A802" s="164"/>
      <c r="B802" s="164"/>
      <c r="C802" s="164"/>
      <c r="D802" s="164"/>
      <c r="E802" s="164"/>
      <c r="F802" s="164"/>
      <c r="G802" s="164"/>
      <c r="H802" s="164"/>
      <c r="I802" s="164"/>
      <c r="J802" s="164"/>
      <c r="K802" s="164"/>
      <c r="L802" s="164"/>
      <c r="M802" s="164"/>
      <c r="N802" s="164"/>
    </row>
    <row r="803" spans="1:14" ht="14.5" x14ac:dyDescent="0.35">
      <c r="A803" s="164"/>
      <c r="B803" s="164"/>
      <c r="C803" s="164"/>
      <c r="D803" s="164"/>
      <c r="E803" s="164"/>
      <c r="F803" s="164"/>
      <c r="G803" s="164"/>
      <c r="H803" s="164"/>
      <c r="I803" s="164"/>
      <c r="J803" s="164"/>
      <c r="K803" s="164"/>
      <c r="L803" s="164"/>
      <c r="M803" s="164"/>
      <c r="N803" s="164"/>
    </row>
    <row r="804" spans="1:14" ht="14.5" x14ac:dyDescent="0.35">
      <c r="A804" s="164"/>
      <c r="B804" s="164"/>
      <c r="C804" s="164"/>
      <c r="D804" s="164"/>
      <c r="E804" s="164"/>
      <c r="F804" s="164"/>
      <c r="G804" s="164"/>
      <c r="H804" s="164"/>
      <c r="I804" s="164"/>
      <c r="J804" s="164"/>
      <c r="K804" s="164"/>
      <c r="L804" s="164"/>
      <c r="M804" s="164"/>
      <c r="N804" s="164"/>
    </row>
    <row r="805" spans="1:14" ht="14.5" x14ac:dyDescent="0.35">
      <c r="A805" s="164"/>
      <c r="B805" s="164"/>
      <c r="C805" s="164"/>
      <c r="D805" s="164"/>
      <c r="E805" s="164"/>
      <c r="F805" s="164"/>
      <c r="G805" s="164"/>
      <c r="H805" s="164"/>
      <c r="I805" s="164"/>
      <c r="J805" s="164"/>
      <c r="K805" s="164"/>
      <c r="L805" s="164"/>
      <c r="M805" s="164"/>
      <c r="N805" s="164"/>
    </row>
    <row r="806" spans="1:14" ht="14.5" x14ac:dyDescent="0.35">
      <c r="A806" s="164"/>
      <c r="B806" s="164"/>
      <c r="C806" s="164"/>
      <c r="D806" s="164"/>
      <c r="E806" s="164"/>
      <c r="F806" s="164"/>
      <c r="G806" s="164"/>
      <c r="H806" s="164"/>
      <c r="I806" s="164"/>
      <c r="J806" s="164"/>
      <c r="K806" s="164"/>
      <c r="L806" s="164"/>
      <c r="M806" s="164"/>
      <c r="N806" s="164"/>
    </row>
    <row r="807" spans="1:14" ht="14.5" x14ac:dyDescent="0.35">
      <c r="A807" s="164"/>
      <c r="B807" s="164"/>
      <c r="C807" s="164"/>
      <c r="D807" s="164"/>
      <c r="E807" s="164"/>
      <c r="F807" s="164"/>
      <c r="G807" s="164"/>
      <c r="H807" s="164"/>
      <c r="I807" s="164"/>
      <c r="J807" s="164"/>
      <c r="K807" s="164"/>
      <c r="L807" s="164"/>
      <c r="M807" s="164"/>
      <c r="N807" s="164"/>
    </row>
    <row r="808" spans="1:14" ht="14.5" x14ac:dyDescent="0.35">
      <c r="A808" s="164"/>
      <c r="B808" s="164"/>
      <c r="C808" s="164"/>
      <c r="D808" s="164"/>
      <c r="E808" s="164"/>
      <c r="F808" s="164"/>
      <c r="G808" s="164"/>
      <c r="H808" s="164"/>
      <c r="I808" s="164"/>
      <c r="J808" s="164"/>
      <c r="K808" s="164"/>
      <c r="L808" s="164"/>
      <c r="M808" s="164"/>
      <c r="N808" s="164"/>
    </row>
    <row r="809" spans="1:14" ht="14.5" x14ac:dyDescent="0.35">
      <c r="A809" s="164"/>
      <c r="B809" s="164"/>
      <c r="C809" s="164"/>
      <c r="D809" s="164"/>
      <c r="E809" s="164"/>
      <c r="F809" s="164"/>
      <c r="G809" s="164"/>
      <c r="H809" s="164"/>
      <c r="I809" s="164"/>
      <c r="J809" s="164"/>
      <c r="K809" s="164"/>
      <c r="L809" s="164"/>
      <c r="M809" s="164"/>
      <c r="N809" s="164"/>
    </row>
    <row r="810" spans="1:14" ht="14.5" x14ac:dyDescent="0.35">
      <c r="A810" s="164"/>
      <c r="B810" s="164"/>
      <c r="C810" s="164"/>
      <c r="D810" s="164"/>
      <c r="E810" s="164"/>
      <c r="F810" s="164"/>
      <c r="G810" s="164"/>
      <c r="H810" s="164"/>
      <c r="I810" s="164"/>
      <c r="J810" s="164"/>
      <c r="K810" s="164"/>
      <c r="L810" s="164"/>
      <c r="M810" s="164"/>
      <c r="N810" s="164"/>
    </row>
    <row r="811" spans="1:14" ht="14.5" x14ac:dyDescent="0.35">
      <c r="A811" s="164"/>
      <c r="B811" s="164"/>
      <c r="C811" s="164"/>
      <c r="D811" s="164"/>
      <c r="E811" s="164"/>
      <c r="F811" s="164"/>
      <c r="G811" s="164"/>
      <c r="H811" s="164"/>
      <c r="I811" s="164"/>
      <c r="J811" s="164"/>
      <c r="K811" s="164"/>
      <c r="L811" s="164"/>
      <c r="M811" s="164"/>
      <c r="N811" s="164"/>
    </row>
    <row r="812" spans="1:14" ht="14.5" x14ac:dyDescent="0.35">
      <c r="A812" s="164"/>
      <c r="B812" s="164"/>
      <c r="C812" s="164"/>
      <c r="D812" s="164"/>
      <c r="E812" s="164"/>
      <c r="F812" s="164"/>
      <c r="G812" s="164"/>
      <c r="H812" s="164"/>
      <c r="I812" s="164"/>
      <c r="J812" s="164"/>
      <c r="K812" s="164"/>
      <c r="L812" s="164"/>
      <c r="M812" s="164"/>
      <c r="N812" s="164"/>
    </row>
    <row r="813" spans="1:14" ht="14.5" x14ac:dyDescent="0.35">
      <c r="A813" s="164"/>
      <c r="B813" s="164"/>
      <c r="C813" s="164"/>
      <c r="D813" s="164"/>
      <c r="E813" s="164"/>
      <c r="F813" s="164"/>
      <c r="G813" s="164"/>
      <c r="H813" s="164"/>
      <c r="I813" s="164"/>
      <c r="J813" s="164"/>
      <c r="K813" s="164"/>
      <c r="L813" s="164"/>
      <c r="M813" s="164"/>
      <c r="N813" s="164"/>
    </row>
    <row r="814" spans="1:14" ht="14.5" x14ac:dyDescent="0.35">
      <c r="A814" s="164"/>
      <c r="B814" s="164"/>
      <c r="C814" s="164"/>
      <c r="D814" s="164"/>
      <c r="E814" s="164"/>
      <c r="F814" s="164"/>
      <c r="G814" s="164"/>
      <c r="H814" s="164"/>
      <c r="I814" s="164"/>
      <c r="J814" s="164"/>
      <c r="K814" s="164"/>
      <c r="L814" s="164"/>
      <c r="M814" s="164"/>
      <c r="N814" s="164"/>
    </row>
    <row r="815" spans="1:14" ht="14.5" x14ac:dyDescent="0.35">
      <c r="A815" s="164"/>
      <c r="B815" s="164"/>
      <c r="C815" s="164"/>
      <c r="D815" s="164"/>
      <c r="E815" s="164"/>
      <c r="F815" s="164"/>
      <c r="G815" s="164"/>
      <c r="H815" s="164"/>
      <c r="I815" s="164"/>
      <c r="J815" s="164"/>
      <c r="K815" s="164"/>
      <c r="L815" s="164"/>
      <c r="M815" s="164"/>
      <c r="N815" s="164"/>
    </row>
    <row r="816" spans="1:14" ht="14.5" x14ac:dyDescent="0.35">
      <c r="A816" s="164"/>
      <c r="B816" s="164"/>
      <c r="C816" s="164"/>
      <c r="D816" s="164"/>
      <c r="E816" s="164"/>
      <c r="F816" s="164"/>
      <c r="G816" s="164"/>
      <c r="H816" s="164"/>
      <c r="I816" s="164"/>
      <c r="J816" s="164"/>
      <c r="K816" s="164"/>
      <c r="L816" s="164"/>
      <c r="M816" s="164"/>
      <c r="N816" s="164"/>
    </row>
    <row r="817" spans="1:14" ht="14.5" x14ac:dyDescent="0.35">
      <c r="A817" s="164"/>
      <c r="B817" s="164"/>
      <c r="C817" s="164"/>
      <c r="D817" s="164"/>
      <c r="E817" s="164"/>
      <c r="F817" s="164"/>
      <c r="G817" s="164"/>
      <c r="H817" s="164"/>
      <c r="I817" s="164"/>
      <c r="J817" s="164"/>
      <c r="K817" s="164"/>
      <c r="L817" s="164"/>
      <c r="M817" s="164"/>
      <c r="N817" s="164"/>
    </row>
    <row r="818" spans="1:14" ht="14.5" x14ac:dyDescent="0.35">
      <c r="A818" s="164"/>
      <c r="B818" s="164"/>
      <c r="C818" s="164"/>
      <c r="D818" s="164"/>
      <c r="E818" s="164"/>
      <c r="F818" s="164"/>
      <c r="G818" s="164"/>
      <c r="H818" s="164"/>
      <c r="I818" s="164"/>
      <c r="J818" s="164"/>
      <c r="K818" s="164"/>
      <c r="L818" s="164"/>
      <c r="M818" s="164"/>
      <c r="N818" s="164"/>
    </row>
    <row r="819" spans="1:14" ht="14.5" x14ac:dyDescent="0.35">
      <c r="A819" s="164"/>
      <c r="B819" s="164"/>
      <c r="C819" s="164"/>
      <c r="D819" s="164"/>
      <c r="E819" s="164"/>
      <c r="F819" s="164"/>
      <c r="G819" s="164"/>
      <c r="H819" s="164"/>
      <c r="I819" s="164"/>
      <c r="J819" s="164"/>
      <c r="K819" s="164"/>
      <c r="L819" s="164"/>
      <c r="M819" s="164"/>
      <c r="N819" s="164"/>
    </row>
    <row r="820" spans="1:14" ht="14.5" x14ac:dyDescent="0.35">
      <c r="A820" s="164"/>
      <c r="B820" s="164"/>
      <c r="C820" s="164"/>
      <c r="D820" s="164"/>
      <c r="E820" s="164"/>
      <c r="F820" s="164"/>
      <c r="G820" s="164"/>
      <c r="H820" s="164"/>
      <c r="I820" s="164"/>
      <c r="J820" s="164"/>
      <c r="K820" s="164"/>
      <c r="L820" s="164"/>
      <c r="M820" s="164"/>
      <c r="N820" s="164"/>
    </row>
    <row r="821" spans="1:14" ht="14.5" x14ac:dyDescent="0.35">
      <c r="A821" s="164"/>
      <c r="B821" s="164"/>
      <c r="C821" s="164"/>
      <c r="D821" s="164"/>
      <c r="E821" s="164"/>
      <c r="F821" s="164"/>
      <c r="G821" s="164"/>
      <c r="H821" s="164"/>
      <c r="I821" s="164"/>
      <c r="J821" s="164"/>
      <c r="K821" s="164"/>
      <c r="L821" s="164"/>
      <c r="M821" s="164"/>
      <c r="N821" s="164"/>
    </row>
    <row r="822" spans="1:14" ht="14.5" x14ac:dyDescent="0.35">
      <c r="A822" s="164"/>
      <c r="B822" s="164"/>
      <c r="C822" s="164"/>
      <c r="D822" s="164"/>
      <c r="E822" s="164"/>
      <c r="F822" s="164"/>
      <c r="G822" s="164"/>
      <c r="H822" s="164"/>
      <c r="I822" s="164"/>
      <c r="J822" s="164"/>
      <c r="K822" s="164"/>
      <c r="L822" s="164"/>
      <c r="M822" s="164"/>
      <c r="N822" s="164"/>
    </row>
    <row r="823" spans="1:14" ht="14.5" x14ac:dyDescent="0.35">
      <c r="A823" s="164"/>
      <c r="B823" s="164"/>
      <c r="C823" s="164"/>
      <c r="D823" s="164"/>
      <c r="E823" s="164"/>
      <c r="F823" s="164"/>
      <c r="G823" s="164"/>
      <c r="H823" s="164"/>
      <c r="I823" s="164"/>
      <c r="J823" s="164"/>
      <c r="K823" s="164"/>
      <c r="L823" s="164"/>
      <c r="M823" s="164"/>
      <c r="N823" s="164"/>
    </row>
    <row r="824" spans="1:14" ht="14.5" x14ac:dyDescent="0.35">
      <c r="A824" s="164"/>
      <c r="B824" s="164"/>
      <c r="C824" s="164"/>
      <c r="D824" s="164"/>
      <c r="E824" s="164"/>
      <c r="F824" s="164"/>
      <c r="G824" s="164"/>
      <c r="H824" s="164"/>
      <c r="I824" s="164"/>
      <c r="J824" s="164"/>
      <c r="K824" s="164"/>
      <c r="L824" s="164"/>
      <c r="M824" s="164"/>
      <c r="N824" s="164"/>
    </row>
    <row r="825" spans="1:14" ht="14.5" x14ac:dyDescent="0.35">
      <c r="A825" s="164"/>
      <c r="B825" s="164"/>
      <c r="C825" s="164"/>
      <c r="D825" s="164"/>
      <c r="E825" s="164"/>
      <c r="F825" s="164"/>
      <c r="G825" s="164"/>
      <c r="H825" s="164"/>
      <c r="I825" s="164"/>
      <c r="J825" s="164"/>
      <c r="K825" s="164"/>
      <c r="L825" s="164"/>
      <c r="M825" s="164"/>
      <c r="N825" s="164"/>
    </row>
    <row r="826" spans="1:14" ht="14.5" x14ac:dyDescent="0.35">
      <c r="A826" s="164"/>
      <c r="B826" s="164"/>
      <c r="C826" s="164"/>
      <c r="D826" s="164"/>
      <c r="E826" s="164"/>
      <c r="F826" s="164"/>
      <c r="G826" s="164"/>
      <c r="H826" s="164"/>
      <c r="I826" s="164"/>
      <c r="J826" s="164"/>
      <c r="K826" s="164"/>
      <c r="L826" s="164"/>
      <c r="M826" s="164"/>
      <c r="N826" s="164"/>
    </row>
    <row r="827" spans="1:14" ht="14.5" x14ac:dyDescent="0.35">
      <c r="A827" s="164"/>
      <c r="B827" s="164"/>
      <c r="C827" s="164"/>
      <c r="D827" s="164"/>
      <c r="E827" s="164"/>
      <c r="F827" s="164"/>
      <c r="G827" s="164"/>
      <c r="H827" s="164"/>
      <c r="I827" s="164"/>
      <c r="J827" s="164"/>
      <c r="K827" s="164"/>
      <c r="L827" s="164"/>
      <c r="M827" s="164"/>
      <c r="N827" s="164"/>
    </row>
    <row r="828" spans="1:14" ht="14.5" x14ac:dyDescent="0.35">
      <c r="A828" s="164"/>
      <c r="B828" s="164"/>
      <c r="C828" s="164"/>
      <c r="D828" s="164"/>
      <c r="E828" s="164"/>
      <c r="F828" s="164"/>
      <c r="G828" s="164"/>
      <c r="H828" s="164"/>
      <c r="I828" s="164"/>
      <c r="J828" s="164"/>
      <c r="K828" s="164"/>
      <c r="L828" s="164"/>
      <c r="M828" s="164"/>
      <c r="N828" s="164"/>
    </row>
    <row r="829" spans="1:14" ht="14.5" x14ac:dyDescent="0.35">
      <c r="A829" s="164"/>
      <c r="B829" s="164"/>
      <c r="C829" s="164"/>
      <c r="D829" s="164"/>
      <c r="E829" s="164"/>
      <c r="F829" s="164"/>
      <c r="G829" s="164"/>
      <c r="H829" s="164"/>
      <c r="I829" s="164"/>
      <c r="J829" s="164"/>
      <c r="K829" s="164"/>
      <c r="L829" s="164"/>
      <c r="M829" s="164"/>
      <c r="N829" s="164"/>
    </row>
    <row r="830" spans="1:14" ht="14.5" x14ac:dyDescent="0.35">
      <c r="A830" s="164"/>
      <c r="B830" s="164"/>
      <c r="C830" s="164"/>
      <c r="D830" s="164"/>
      <c r="E830" s="164"/>
      <c r="F830" s="164"/>
      <c r="G830" s="164"/>
      <c r="H830" s="164"/>
      <c r="I830" s="164"/>
      <c r="J830" s="164"/>
      <c r="K830" s="164"/>
      <c r="L830" s="164"/>
      <c r="M830" s="164"/>
      <c r="N830" s="164"/>
    </row>
    <row r="831" spans="1:14" ht="14.5" x14ac:dyDescent="0.35">
      <c r="A831" s="164"/>
      <c r="B831" s="164"/>
      <c r="C831" s="164"/>
      <c r="D831" s="164"/>
      <c r="E831" s="164"/>
      <c r="F831" s="164"/>
      <c r="G831" s="164"/>
      <c r="H831" s="164"/>
      <c r="I831" s="164"/>
      <c r="J831" s="164"/>
      <c r="K831" s="164"/>
      <c r="L831" s="164"/>
      <c r="M831" s="164"/>
      <c r="N831" s="164"/>
    </row>
    <row r="832" spans="1:14" ht="14.5" x14ac:dyDescent="0.35">
      <c r="A832" s="164"/>
      <c r="B832" s="164"/>
      <c r="C832" s="164"/>
      <c r="D832" s="164"/>
      <c r="E832" s="164"/>
      <c r="F832" s="164"/>
      <c r="G832" s="164"/>
      <c r="H832" s="164"/>
      <c r="I832" s="164"/>
      <c r="J832" s="164"/>
      <c r="K832" s="164"/>
      <c r="L832" s="164"/>
      <c r="M832" s="164"/>
      <c r="N832" s="164"/>
    </row>
    <row r="833" spans="1:14" ht="14.5" x14ac:dyDescent="0.35">
      <c r="A833" s="164"/>
      <c r="B833" s="164"/>
      <c r="C833" s="164"/>
      <c r="D833" s="164"/>
      <c r="E833" s="164"/>
      <c r="F833" s="164"/>
      <c r="G833" s="164"/>
      <c r="H833" s="164"/>
      <c r="I833" s="164"/>
      <c r="J833" s="164"/>
      <c r="K833" s="164"/>
      <c r="L833" s="164"/>
      <c r="M833" s="164"/>
      <c r="N833" s="164"/>
    </row>
    <row r="834" spans="1:14" ht="14.5" x14ac:dyDescent="0.35">
      <c r="A834" s="164"/>
      <c r="B834" s="164"/>
      <c r="C834" s="164"/>
      <c r="D834" s="164"/>
      <c r="E834" s="164"/>
      <c r="F834" s="164"/>
      <c r="G834" s="164"/>
      <c r="H834" s="164"/>
      <c r="I834" s="164"/>
      <c r="J834" s="164"/>
      <c r="K834" s="164"/>
      <c r="L834" s="164"/>
      <c r="M834" s="164"/>
      <c r="N834" s="164"/>
    </row>
    <row r="835" spans="1:14" ht="14.5" x14ac:dyDescent="0.35">
      <c r="A835" s="164"/>
      <c r="B835" s="164"/>
      <c r="C835" s="164"/>
      <c r="D835" s="164"/>
      <c r="E835" s="164"/>
      <c r="F835" s="164"/>
      <c r="G835" s="164"/>
      <c r="H835" s="164"/>
      <c r="I835" s="164"/>
      <c r="J835" s="164"/>
      <c r="K835" s="164"/>
      <c r="L835" s="164"/>
      <c r="M835" s="164"/>
      <c r="N835" s="164"/>
    </row>
    <row r="836" spans="1:14" ht="14.5" x14ac:dyDescent="0.35">
      <c r="A836" s="164"/>
      <c r="B836" s="164"/>
      <c r="C836" s="164"/>
      <c r="D836" s="164"/>
      <c r="E836" s="164"/>
      <c r="F836" s="164"/>
      <c r="G836" s="164"/>
      <c r="H836" s="164"/>
      <c r="I836" s="164"/>
      <c r="J836" s="164"/>
      <c r="K836" s="164"/>
      <c r="L836" s="164"/>
      <c r="M836" s="164"/>
      <c r="N836" s="164"/>
    </row>
    <row r="837" spans="1:14" ht="14.5" x14ac:dyDescent="0.35">
      <c r="A837" s="164"/>
      <c r="B837" s="164"/>
      <c r="C837" s="164"/>
      <c r="D837" s="164"/>
      <c r="E837" s="164"/>
      <c r="F837" s="164"/>
      <c r="G837" s="164"/>
      <c r="H837" s="164"/>
      <c r="I837" s="164"/>
      <c r="J837" s="164"/>
      <c r="K837" s="164"/>
      <c r="L837" s="164"/>
      <c r="M837" s="164"/>
      <c r="N837" s="164"/>
    </row>
    <row r="838" spans="1:14" ht="14.5" x14ac:dyDescent="0.35">
      <c r="A838" s="164"/>
      <c r="B838" s="164"/>
      <c r="C838" s="164"/>
      <c r="D838" s="164"/>
      <c r="E838" s="164"/>
      <c r="F838" s="164"/>
      <c r="G838" s="164"/>
      <c r="H838" s="164"/>
      <c r="I838" s="164"/>
      <c r="J838" s="164"/>
      <c r="K838" s="164"/>
      <c r="L838" s="164"/>
      <c r="M838" s="164"/>
      <c r="N838" s="164"/>
    </row>
    <row r="839" spans="1:14" ht="14.5" x14ac:dyDescent="0.35">
      <c r="A839" s="164"/>
      <c r="B839" s="164"/>
      <c r="C839" s="164"/>
      <c r="D839" s="164"/>
      <c r="E839" s="164"/>
      <c r="F839" s="164"/>
      <c r="G839" s="164"/>
      <c r="H839" s="164"/>
      <c r="I839" s="164"/>
      <c r="J839" s="164"/>
      <c r="K839" s="164"/>
      <c r="L839" s="164"/>
      <c r="M839" s="164"/>
      <c r="N839" s="164"/>
    </row>
    <row r="840" spans="1:14" ht="14.5" x14ac:dyDescent="0.35">
      <c r="A840" s="164"/>
      <c r="B840" s="164"/>
      <c r="C840" s="164"/>
      <c r="D840" s="164"/>
      <c r="E840" s="164"/>
      <c r="F840" s="164"/>
      <c r="G840" s="164"/>
      <c r="H840" s="164"/>
      <c r="I840" s="164"/>
      <c r="J840" s="164"/>
      <c r="K840" s="164"/>
      <c r="L840" s="164"/>
      <c r="M840" s="164"/>
      <c r="N840" s="164"/>
    </row>
    <row r="841" spans="1:14" ht="14.5" x14ac:dyDescent="0.35">
      <c r="A841" s="164"/>
      <c r="B841" s="164"/>
      <c r="C841" s="164"/>
      <c r="D841" s="164"/>
      <c r="E841" s="164"/>
      <c r="F841" s="164"/>
      <c r="G841" s="164"/>
      <c r="H841" s="164"/>
      <c r="I841" s="164"/>
      <c r="J841" s="164"/>
      <c r="K841" s="164"/>
      <c r="L841" s="164"/>
      <c r="M841" s="164"/>
      <c r="N841" s="164"/>
    </row>
    <row r="842" spans="1:14" ht="14.5" x14ac:dyDescent="0.35">
      <c r="A842" s="164"/>
      <c r="B842" s="164"/>
      <c r="C842" s="164"/>
      <c r="D842" s="164"/>
      <c r="E842" s="164"/>
      <c r="F842" s="164"/>
      <c r="G842" s="164"/>
      <c r="H842" s="164"/>
      <c r="I842" s="164"/>
      <c r="J842" s="164"/>
      <c r="K842" s="164"/>
      <c r="L842" s="164"/>
      <c r="M842" s="164"/>
      <c r="N842" s="164"/>
    </row>
    <row r="843" spans="1:14" ht="14.5" x14ac:dyDescent="0.35">
      <c r="A843" s="164"/>
      <c r="B843" s="164"/>
      <c r="C843" s="164"/>
      <c r="D843" s="164"/>
      <c r="E843" s="164"/>
      <c r="F843" s="164"/>
      <c r="G843" s="164"/>
      <c r="H843" s="164"/>
      <c r="I843" s="164"/>
      <c r="J843" s="164"/>
      <c r="K843" s="164"/>
      <c r="L843" s="164"/>
      <c r="M843" s="164"/>
      <c r="N843" s="164"/>
    </row>
    <row r="844" spans="1:14" ht="14.5" x14ac:dyDescent="0.35">
      <c r="A844" s="164"/>
      <c r="B844" s="164"/>
      <c r="C844" s="164"/>
      <c r="D844" s="164"/>
      <c r="E844" s="164"/>
      <c r="F844" s="164"/>
      <c r="G844" s="164"/>
      <c r="H844" s="164"/>
      <c r="I844" s="164"/>
      <c r="J844" s="164"/>
      <c r="K844" s="164"/>
      <c r="L844" s="164"/>
      <c r="M844" s="164"/>
      <c r="N844" s="164"/>
    </row>
    <row r="845" spans="1:14" ht="14.5" x14ac:dyDescent="0.35">
      <c r="A845" s="164"/>
      <c r="B845" s="164"/>
      <c r="C845" s="164"/>
      <c r="D845" s="164"/>
      <c r="E845" s="164"/>
      <c r="F845" s="164"/>
      <c r="G845" s="164"/>
      <c r="H845" s="164"/>
      <c r="I845" s="164"/>
      <c r="J845" s="164"/>
      <c r="K845" s="164"/>
      <c r="L845" s="164"/>
      <c r="M845" s="164"/>
      <c r="N845" s="164"/>
    </row>
    <row r="846" spans="1:14" ht="14.5" x14ac:dyDescent="0.35">
      <c r="A846" s="164"/>
      <c r="B846" s="164"/>
      <c r="C846" s="164"/>
      <c r="D846" s="164"/>
      <c r="E846" s="164"/>
      <c r="F846" s="164"/>
      <c r="G846" s="164"/>
      <c r="H846" s="164"/>
      <c r="I846" s="164"/>
      <c r="J846" s="164"/>
      <c r="K846" s="164"/>
      <c r="L846" s="164"/>
      <c r="M846" s="164"/>
      <c r="N846" s="164"/>
    </row>
    <row r="847" spans="1:14" ht="14.5" x14ac:dyDescent="0.35">
      <c r="A847" s="164"/>
      <c r="B847" s="164"/>
      <c r="C847" s="164"/>
      <c r="D847" s="164"/>
      <c r="E847" s="164"/>
      <c r="F847" s="164"/>
      <c r="G847" s="164"/>
      <c r="H847" s="164"/>
      <c r="I847" s="164"/>
      <c r="J847" s="164"/>
      <c r="K847" s="164"/>
      <c r="L847" s="164"/>
      <c r="M847" s="164"/>
      <c r="N847" s="164"/>
    </row>
    <row r="848" spans="1:14" ht="14.5" x14ac:dyDescent="0.35">
      <c r="A848" s="164"/>
      <c r="B848" s="164"/>
      <c r="C848" s="164"/>
      <c r="D848" s="164"/>
      <c r="E848" s="164"/>
      <c r="F848" s="164"/>
      <c r="G848" s="164"/>
      <c r="H848" s="164"/>
      <c r="I848" s="164"/>
      <c r="J848" s="164"/>
      <c r="K848" s="164"/>
      <c r="L848" s="164"/>
      <c r="M848" s="164"/>
      <c r="N848" s="164"/>
    </row>
    <row r="849" spans="1:14" ht="14.5" x14ac:dyDescent="0.35">
      <c r="A849" s="164"/>
      <c r="B849" s="164"/>
      <c r="C849" s="164"/>
      <c r="D849" s="164"/>
      <c r="E849" s="164"/>
      <c r="F849" s="164"/>
      <c r="G849" s="164"/>
      <c r="H849" s="164"/>
      <c r="I849" s="164"/>
      <c r="J849" s="164"/>
      <c r="K849" s="164"/>
      <c r="L849" s="164"/>
      <c r="M849" s="164"/>
      <c r="N849" s="164"/>
    </row>
    <row r="850" spans="1:14" ht="14.5" x14ac:dyDescent="0.35">
      <c r="A850" s="164"/>
      <c r="B850" s="164"/>
      <c r="C850" s="164"/>
      <c r="D850" s="164"/>
      <c r="E850" s="164"/>
      <c r="F850" s="164"/>
      <c r="G850" s="164"/>
      <c r="H850" s="164"/>
      <c r="I850" s="164"/>
      <c r="J850" s="164"/>
      <c r="K850" s="164"/>
      <c r="L850" s="164"/>
      <c r="M850" s="164"/>
      <c r="N850" s="164"/>
    </row>
    <row r="851" spans="1:14" ht="14.5" x14ac:dyDescent="0.35">
      <c r="A851" s="164"/>
      <c r="B851" s="164"/>
      <c r="C851" s="164"/>
      <c r="D851" s="164"/>
      <c r="E851" s="164"/>
      <c r="F851" s="164"/>
      <c r="G851" s="164"/>
      <c r="H851" s="164"/>
      <c r="I851" s="164"/>
      <c r="J851" s="164"/>
      <c r="K851" s="164"/>
      <c r="L851" s="164"/>
      <c r="M851" s="164"/>
      <c r="N851" s="164"/>
    </row>
    <row r="852" spans="1:14" ht="14.5" x14ac:dyDescent="0.35">
      <c r="A852" s="164"/>
      <c r="B852" s="164"/>
      <c r="C852" s="164"/>
      <c r="D852" s="164"/>
      <c r="E852" s="164"/>
      <c r="F852" s="164"/>
      <c r="G852" s="164"/>
      <c r="H852" s="164"/>
      <c r="I852" s="164"/>
      <c r="J852" s="164"/>
      <c r="K852" s="164"/>
      <c r="L852" s="164"/>
      <c r="M852" s="164"/>
      <c r="N852" s="164"/>
    </row>
    <row r="853" spans="1:14" ht="14.5" x14ac:dyDescent="0.35">
      <c r="A853" s="164"/>
      <c r="B853" s="164"/>
      <c r="C853" s="164"/>
      <c r="D853" s="164"/>
      <c r="E853" s="164"/>
      <c r="F853" s="164"/>
      <c r="G853" s="164"/>
      <c r="H853" s="164"/>
      <c r="I853" s="164"/>
      <c r="J853" s="164"/>
      <c r="K853" s="164"/>
      <c r="L853" s="164"/>
      <c r="M853" s="164"/>
      <c r="N853" s="164"/>
    </row>
    <row r="854" spans="1:14" ht="14.5" x14ac:dyDescent="0.35">
      <c r="A854" s="164"/>
      <c r="B854" s="164"/>
      <c r="C854" s="164"/>
      <c r="D854" s="164"/>
      <c r="E854" s="164"/>
      <c r="F854" s="164"/>
      <c r="G854" s="164"/>
      <c r="H854" s="164"/>
      <c r="I854" s="164"/>
      <c r="J854" s="164"/>
      <c r="K854" s="164"/>
      <c r="L854" s="164"/>
      <c r="M854" s="164"/>
      <c r="N854" s="164"/>
    </row>
    <row r="855" spans="1:14" ht="14.5" x14ac:dyDescent="0.35">
      <c r="A855" s="164"/>
      <c r="B855" s="164"/>
      <c r="C855" s="164"/>
      <c r="D855" s="164"/>
      <c r="E855" s="164"/>
      <c r="F855" s="164"/>
      <c r="G855" s="164"/>
      <c r="H855" s="164"/>
      <c r="I855" s="164"/>
      <c r="J855" s="164"/>
      <c r="K855" s="164"/>
      <c r="L855" s="164"/>
      <c r="M855" s="164"/>
      <c r="N855" s="164"/>
    </row>
    <row r="856" spans="1:14" ht="14.5" x14ac:dyDescent="0.35">
      <c r="A856" s="164"/>
      <c r="B856" s="164"/>
      <c r="C856" s="164"/>
      <c r="D856" s="164"/>
      <c r="E856" s="164"/>
      <c r="F856" s="164"/>
      <c r="G856" s="164"/>
      <c r="H856" s="164"/>
      <c r="I856" s="164"/>
      <c r="J856" s="164"/>
      <c r="K856" s="164"/>
      <c r="L856" s="164"/>
      <c r="M856" s="164"/>
      <c r="N856" s="164"/>
    </row>
    <row r="857" spans="1:14" ht="14.5" x14ac:dyDescent="0.35">
      <c r="A857" s="164"/>
      <c r="B857" s="164"/>
      <c r="C857" s="164"/>
      <c r="D857" s="164"/>
      <c r="E857" s="164"/>
      <c r="F857" s="164"/>
      <c r="G857" s="164"/>
      <c r="H857" s="164"/>
      <c r="I857" s="164"/>
      <c r="J857" s="164"/>
      <c r="K857" s="164"/>
      <c r="L857" s="164"/>
      <c r="M857" s="164"/>
      <c r="N857" s="164"/>
    </row>
    <row r="858" spans="1:14" ht="14.5" x14ac:dyDescent="0.35">
      <c r="A858" s="164"/>
      <c r="B858" s="164"/>
      <c r="C858" s="164"/>
      <c r="D858" s="164"/>
      <c r="E858" s="164"/>
      <c r="F858" s="164"/>
      <c r="G858" s="164"/>
      <c r="H858" s="164"/>
      <c r="I858" s="164"/>
      <c r="J858" s="164"/>
      <c r="K858" s="164"/>
      <c r="L858" s="164"/>
      <c r="M858" s="164"/>
      <c r="N858" s="164"/>
    </row>
    <row r="859" spans="1:14" ht="14.5" x14ac:dyDescent="0.35">
      <c r="A859" s="164"/>
      <c r="B859" s="164"/>
      <c r="C859" s="164"/>
      <c r="D859" s="164"/>
      <c r="E859" s="164"/>
      <c r="F859" s="164"/>
      <c r="G859" s="164"/>
      <c r="H859" s="164"/>
      <c r="I859" s="164"/>
      <c r="J859" s="164"/>
      <c r="K859" s="164"/>
      <c r="L859" s="164"/>
      <c r="M859" s="164"/>
      <c r="N859" s="164"/>
    </row>
    <row r="860" spans="1:14" ht="14.5" x14ac:dyDescent="0.35">
      <c r="A860" s="164"/>
      <c r="B860" s="164"/>
      <c r="C860" s="164"/>
      <c r="D860" s="164"/>
      <c r="E860" s="164"/>
      <c r="F860" s="164"/>
      <c r="G860" s="164"/>
      <c r="H860" s="164"/>
      <c r="I860" s="164"/>
      <c r="J860" s="164"/>
      <c r="K860" s="164"/>
      <c r="L860" s="164"/>
      <c r="M860" s="164"/>
      <c r="N860" s="164"/>
    </row>
    <row r="861" spans="1:14" ht="14.5" x14ac:dyDescent="0.35">
      <c r="A861" s="164"/>
      <c r="B861" s="164"/>
      <c r="C861" s="164"/>
      <c r="D861" s="164"/>
      <c r="E861" s="164"/>
      <c r="F861" s="164"/>
      <c r="G861" s="164"/>
      <c r="H861" s="164"/>
      <c r="I861" s="164"/>
      <c r="J861" s="164"/>
      <c r="K861" s="164"/>
      <c r="L861" s="164"/>
      <c r="M861" s="164"/>
      <c r="N861" s="164"/>
    </row>
    <row r="862" spans="1:14" ht="14.5" x14ac:dyDescent="0.35">
      <c r="A862" s="164"/>
      <c r="B862" s="164"/>
      <c r="C862" s="164"/>
      <c r="D862" s="164"/>
      <c r="E862" s="164"/>
      <c r="F862" s="164"/>
      <c r="G862" s="164"/>
      <c r="H862" s="164"/>
      <c r="I862" s="164"/>
      <c r="J862" s="164"/>
      <c r="K862" s="164"/>
      <c r="L862" s="164"/>
      <c r="M862" s="164"/>
      <c r="N862" s="164"/>
    </row>
    <row r="863" spans="1:14" ht="14.5" x14ac:dyDescent="0.35">
      <c r="A863" s="164"/>
      <c r="B863" s="164"/>
      <c r="C863" s="164"/>
      <c r="D863" s="164"/>
      <c r="E863" s="164"/>
      <c r="F863" s="164"/>
      <c r="G863" s="164"/>
      <c r="H863" s="164"/>
      <c r="I863" s="164"/>
      <c r="J863" s="164"/>
      <c r="K863" s="164"/>
      <c r="L863" s="164"/>
      <c r="M863" s="164"/>
      <c r="N863" s="164"/>
    </row>
    <row r="864" spans="1:14" ht="14.5" x14ac:dyDescent="0.35">
      <c r="A864" s="164"/>
      <c r="B864" s="164"/>
      <c r="C864" s="164"/>
      <c r="D864" s="164"/>
      <c r="E864" s="164"/>
      <c r="F864" s="164"/>
      <c r="G864" s="164"/>
      <c r="H864" s="164"/>
      <c r="I864" s="164"/>
      <c r="J864" s="164"/>
      <c r="K864" s="164"/>
      <c r="L864" s="164"/>
      <c r="M864" s="164"/>
      <c r="N864" s="164"/>
    </row>
    <row r="865" spans="1:14" ht="14.5" x14ac:dyDescent="0.35">
      <c r="A865" s="164"/>
      <c r="B865" s="164"/>
      <c r="C865" s="164"/>
      <c r="D865" s="164"/>
      <c r="E865" s="164"/>
      <c r="F865" s="164"/>
      <c r="G865" s="164"/>
      <c r="H865" s="164"/>
      <c r="I865" s="164"/>
      <c r="J865" s="164"/>
      <c r="K865" s="164"/>
      <c r="L865" s="164"/>
      <c r="M865" s="164"/>
      <c r="N865" s="164"/>
    </row>
    <row r="866" spans="1:14" ht="14.5" x14ac:dyDescent="0.35">
      <c r="A866" s="164"/>
      <c r="B866" s="164"/>
      <c r="C866" s="164"/>
      <c r="D866" s="164"/>
      <c r="E866" s="164"/>
      <c r="F866" s="164"/>
      <c r="G866" s="164"/>
      <c r="H866" s="164"/>
      <c r="I866" s="164"/>
      <c r="J866" s="164"/>
      <c r="K866" s="164"/>
      <c r="L866" s="164"/>
      <c r="M866" s="164"/>
      <c r="N866" s="164"/>
    </row>
    <row r="867" spans="1:14" ht="14.5" x14ac:dyDescent="0.35">
      <c r="A867" s="164"/>
      <c r="B867" s="164"/>
      <c r="C867" s="164"/>
      <c r="D867" s="164"/>
      <c r="E867" s="164"/>
      <c r="F867" s="164"/>
      <c r="G867" s="164"/>
      <c r="H867" s="164"/>
      <c r="I867" s="164"/>
      <c r="J867" s="164"/>
      <c r="K867" s="164"/>
      <c r="L867" s="164"/>
      <c r="M867" s="164"/>
      <c r="N867" s="164"/>
    </row>
    <row r="868" spans="1:14" ht="14.5" x14ac:dyDescent="0.35">
      <c r="A868" s="164"/>
      <c r="B868" s="164"/>
      <c r="C868" s="164"/>
      <c r="D868" s="164"/>
      <c r="E868" s="164"/>
      <c r="F868" s="164"/>
      <c r="G868" s="164"/>
      <c r="H868" s="164"/>
      <c r="I868" s="164"/>
      <c r="J868" s="164"/>
      <c r="K868" s="164"/>
      <c r="L868" s="164"/>
      <c r="M868" s="164"/>
      <c r="N868" s="164"/>
    </row>
    <row r="869" spans="1:14" ht="14.5" x14ac:dyDescent="0.35">
      <c r="A869" s="164"/>
      <c r="B869" s="164"/>
      <c r="C869" s="164"/>
      <c r="D869" s="164"/>
      <c r="E869" s="164"/>
      <c r="F869" s="164"/>
      <c r="G869" s="164"/>
      <c r="H869" s="164"/>
      <c r="I869" s="164"/>
      <c r="J869" s="164"/>
      <c r="K869" s="164"/>
      <c r="L869" s="164"/>
      <c r="M869" s="164"/>
      <c r="N869" s="164"/>
    </row>
    <row r="870" spans="1:14" ht="14.5" x14ac:dyDescent="0.35">
      <c r="A870" s="164"/>
      <c r="B870" s="164"/>
      <c r="C870" s="164"/>
      <c r="D870" s="164"/>
      <c r="E870" s="164"/>
      <c r="F870" s="164"/>
      <c r="G870" s="164"/>
      <c r="H870" s="164"/>
      <c r="I870" s="164"/>
      <c r="J870" s="164"/>
      <c r="K870" s="164"/>
      <c r="L870" s="164"/>
      <c r="M870" s="164"/>
      <c r="N870" s="164"/>
    </row>
    <row r="871" spans="1:14" ht="14.5" x14ac:dyDescent="0.35">
      <c r="A871" s="164"/>
      <c r="B871" s="164"/>
      <c r="C871" s="164"/>
      <c r="D871" s="164"/>
      <c r="E871" s="164"/>
      <c r="F871" s="164"/>
      <c r="G871" s="164"/>
      <c r="H871" s="164"/>
      <c r="I871" s="164"/>
      <c r="J871" s="164"/>
      <c r="K871" s="164"/>
      <c r="L871" s="164"/>
      <c r="M871" s="164"/>
      <c r="N871" s="164"/>
    </row>
    <row r="872" spans="1:14" ht="14.5" x14ac:dyDescent="0.35">
      <c r="A872" s="164"/>
      <c r="B872" s="164"/>
      <c r="C872" s="164"/>
      <c r="D872" s="164"/>
      <c r="E872" s="164"/>
      <c r="F872" s="164"/>
      <c r="G872" s="164"/>
      <c r="H872" s="164"/>
      <c r="I872" s="164"/>
      <c r="J872" s="164"/>
      <c r="K872" s="164"/>
      <c r="L872" s="164"/>
      <c r="M872" s="164"/>
      <c r="N872" s="164"/>
    </row>
    <row r="873" spans="1:14" ht="14.5" x14ac:dyDescent="0.35">
      <c r="A873" s="164"/>
      <c r="B873" s="164"/>
      <c r="C873" s="164"/>
      <c r="D873" s="164"/>
      <c r="E873" s="164"/>
      <c r="F873" s="164"/>
      <c r="G873" s="164"/>
      <c r="H873" s="164"/>
      <c r="I873" s="164"/>
      <c r="J873" s="164"/>
      <c r="K873" s="164"/>
      <c r="L873" s="164"/>
      <c r="M873" s="164"/>
      <c r="N873" s="164"/>
    </row>
    <row r="874" spans="1:14" ht="14.5" x14ac:dyDescent="0.35">
      <c r="A874" s="164"/>
      <c r="B874" s="164"/>
      <c r="C874" s="164"/>
      <c r="D874" s="164"/>
      <c r="E874" s="164"/>
      <c r="F874" s="164"/>
      <c r="G874" s="164"/>
      <c r="H874" s="164"/>
      <c r="I874" s="164"/>
      <c r="J874" s="164"/>
      <c r="K874" s="164"/>
      <c r="L874" s="164"/>
      <c r="M874" s="164"/>
      <c r="N874" s="164"/>
    </row>
    <row r="875" spans="1:14" ht="14.5" x14ac:dyDescent="0.35">
      <c r="A875" s="164"/>
      <c r="B875" s="164"/>
      <c r="C875" s="164"/>
      <c r="D875" s="164"/>
      <c r="E875" s="164"/>
      <c r="F875" s="164"/>
      <c r="G875" s="164"/>
      <c r="H875" s="164"/>
      <c r="I875" s="164"/>
      <c r="J875" s="164"/>
      <c r="K875" s="164"/>
      <c r="L875" s="164"/>
      <c r="M875" s="164"/>
      <c r="N875" s="164"/>
    </row>
    <row r="876" spans="1:14" ht="14.5" x14ac:dyDescent="0.35">
      <c r="A876" s="164"/>
      <c r="B876" s="164"/>
      <c r="C876" s="164"/>
      <c r="D876" s="164"/>
      <c r="E876" s="164"/>
      <c r="F876" s="164"/>
      <c r="G876" s="164"/>
      <c r="H876" s="164"/>
      <c r="I876" s="164"/>
      <c r="J876" s="164"/>
      <c r="K876" s="164"/>
      <c r="L876" s="164"/>
      <c r="M876" s="164"/>
      <c r="N876" s="164"/>
    </row>
    <row r="877" spans="1:14" ht="14.5" x14ac:dyDescent="0.35">
      <c r="A877" s="164"/>
      <c r="B877" s="164"/>
      <c r="C877" s="164"/>
      <c r="D877" s="164"/>
      <c r="E877" s="164"/>
      <c r="F877" s="164"/>
      <c r="G877" s="164"/>
      <c r="H877" s="164"/>
      <c r="I877" s="164"/>
      <c r="J877" s="164"/>
      <c r="K877" s="164"/>
      <c r="L877" s="164"/>
      <c r="M877" s="164"/>
      <c r="N877" s="164"/>
    </row>
    <row r="878" spans="1:14" ht="14.5" x14ac:dyDescent="0.35">
      <c r="A878" s="164"/>
      <c r="B878" s="164"/>
      <c r="C878" s="164"/>
      <c r="D878" s="164"/>
      <c r="E878" s="164"/>
      <c r="F878" s="164"/>
      <c r="G878" s="164"/>
      <c r="H878" s="164"/>
      <c r="I878" s="164"/>
      <c r="J878" s="164"/>
      <c r="K878" s="164"/>
      <c r="L878" s="164"/>
      <c r="M878" s="164"/>
      <c r="N878" s="164"/>
    </row>
    <row r="879" spans="1:14" ht="14.5" x14ac:dyDescent="0.35">
      <c r="A879" s="164"/>
      <c r="B879" s="164"/>
      <c r="C879" s="164"/>
      <c r="D879" s="164"/>
      <c r="E879" s="164"/>
      <c r="F879" s="164"/>
      <c r="G879" s="164"/>
      <c r="H879" s="164"/>
      <c r="I879" s="164"/>
      <c r="J879" s="164"/>
      <c r="K879" s="164"/>
      <c r="L879" s="164"/>
      <c r="M879" s="164"/>
      <c r="N879" s="164"/>
    </row>
    <row r="880" spans="1:14" ht="14.5" x14ac:dyDescent="0.35">
      <c r="A880" s="164"/>
      <c r="B880" s="164"/>
      <c r="C880" s="164"/>
      <c r="D880" s="164"/>
      <c r="E880" s="164"/>
      <c r="F880" s="164"/>
      <c r="G880" s="164"/>
      <c r="H880" s="164"/>
      <c r="I880" s="164"/>
      <c r="J880" s="164"/>
      <c r="K880" s="164"/>
      <c r="L880" s="164"/>
      <c r="M880" s="164"/>
      <c r="N880" s="164"/>
    </row>
    <row r="881" spans="1:14" ht="14.5" x14ac:dyDescent="0.35">
      <c r="A881" s="164"/>
      <c r="B881" s="164"/>
      <c r="C881" s="164"/>
      <c r="D881" s="164"/>
      <c r="E881" s="164"/>
      <c r="F881" s="164"/>
      <c r="G881" s="164"/>
      <c r="H881" s="164"/>
      <c r="I881" s="164"/>
      <c r="J881" s="164"/>
      <c r="K881" s="164"/>
      <c r="L881" s="164"/>
      <c r="M881" s="164"/>
      <c r="N881" s="164"/>
    </row>
    <row r="882" spans="1:14" ht="14.5" x14ac:dyDescent="0.35">
      <c r="A882" s="164"/>
      <c r="B882" s="164"/>
      <c r="C882" s="164"/>
      <c r="D882" s="164"/>
      <c r="E882" s="164"/>
      <c r="F882" s="164"/>
      <c r="G882" s="164"/>
      <c r="H882" s="164"/>
      <c r="I882" s="164"/>
      <c r="J882" s="164"/>
      <c r="K882" s="164"/>
      <c r="L882" s="164"/>
      <c r="M882" s="164"/>
      <c r="N882" s="164"/>
    </row>
    <row r="883" spans="1:14" ht="14.5" x14ac:dyDescent="0.35">
      <c r="A883" s="164"/>
      <c r="B883" s="164"/>
      <c r="C883" s="164"/>
      <c r="D883" s="164"/>
      <c r="E883" s="164"/>
      <c r="F883" s="164"/>
      <c r="G883" s="164"/>
      <c r="H883" s="164"/>
      <c r="I883" s="164"/>
      <c r="J883" s="164"/>
      <c r="K883" s="164"/>
      <c r="L883" s="164"/>
      <c r="M883" s="164"/>
      <c r="N883" s="164"/>
    </row>
    <row r="884" spans="1:14" ht="14.5" x14ac:dyDescent="0.35">
      <c r="A884" s="164"/>
      <c r="B884" s="164"/>
      <c r="C884" s="164"/>
      <c r="D884" s="164"/>
      <c r="E884" s="164"/>
      <c r="F884" s="164"/>
      <c r="G884" s="164"/>
      <c r="H884" s="164"/>
      <c r="I884" s="164"/>
      <c r="J884" s="164"/>
      <c r="K884" s="164"/>
      <c r="L884" s="164"/>
      <c r="M884" s="164"/>
      <c r="N884" s="164"/>
    </row>
    <row r="885" spans="1:14" ht="14.5" x14ac:dyDescent="0.35">
      <c r="A885" s="164"/>
      <c r="B885" s="164"/>
      <c r="C885" s="164"/>
      <c r="D885" s="164"/>
      <c r="E885" s="164"/>
      <c r="F885" s="164"/>
      <c r="G885" s="164"/>
      <c r="H885" s="164"/>
      <c r="I885" s="164"/>
      <c r="J885" s="164"/>
      <c r="K885" s="164"/>
      <c r="L885" s="164"/>
      <c r="M885" s="164"/>
      <c r="N885" s="164"/>
    </row>
    <row r="886" spans="1:14" ht="14.5" x14ac:dyDescent="0.35">
      <c r="A886" s="164"/>
      <c r="B886" s="164"/>
      <c r="C886" s="164"/>
      <c r="D886" s="164"/>
      <c r="E886" s="164"/>
      <c r="F886" s="164"/>
      <c r="G886" s="164"/>
      <c r="H886" s="164"/>
      <c r="I886" s="164"/>
      <c r="J886" s="164"/>
      <c r="K886" s="164"/>
      <c r="L886" s="164"/>
      <c r="M886" s="164"/>
      <c r="N886" s="164"/>
    </row>
    <row r="887" spans="1:14" ht="14.5" x14ac:dyDescent="0.35">
      <c r="A887" s="164"/>
      <c r="B887" s="164"/>
      <c r="C887" s="164"/>
      <c r="D887" s="164"/>
      <c r="E887" s="164"/>
      <c r="F887" s="164"/>
      <c r="G887" s="164"/>
      <c r="H887" s="164"/>
      <c r="I887" s="164"/>
      <c r="J887" s="164"/>
      <c r="K887" s="164"/>
      <c r="L887" s="164"/>
      <c r="M887" s="164"/>
      <c r="N887" s="164"/>
    </row>
    <row r="888" spans="1:14" ht="14.5" x14ac:dyDescent="0.35">
      <c r="A888" s="164"/>
      <c r="B888" s="164"/>
      <c r="C888" s="164"/>
      <c r="D888" s="164"/>
      <c r="E888" s="164"/>
      <c r="F888" s="164"/>
      <c r="G888" s="164"/>
      <c r="H888" s="164"/>
      <c r="I888" s="164"/>
      <c r="J888" s="164"/>
      <c r="K888" s="164"/>
      <c r="L888" s="164"/>
      <c r="M888" s="164"/>
      <c r="N888" s="164"/>
    </row>
    <row r="889" spans="1:14" ht="14.5" x14ac:dyDescent="0.35">
      <c r="A889" s="164"/>
      <c r="B889" s="164"/>
      <c r="C889" s="164"/>
      <c r="D889" s="164"/>
      <c r="E889" s="164"/>
      <c r="F889" s="164"/>
      <c r="G889" s="164"/>
      <c r="H889" s="164"/>
      <c r="I889" s="164"/>
      <c r="J889" s="164"/>
      <c r="K889" s="164"/>
      <c r="L889" s="164"/>
      <c r="M889" s="164"/>
      <c r="N889" s="164"/>
    </row>
    <row r="890" spans="1:14" ht="14.5" x14ac:dyDescent="0.35">
      <c r="A890" s="164"/>
      <c r="B890" s="164"/>
      <c r="C890" s="164"/>
      <c r="D890" s="164"/>
      <c r="E890" s="164"/>
      <c r="F890" s="164"/>
      <c r="G890" s="164"/>
      <c r="H890" s="164"/>
      <c r="I890" s="164"/>
      <c r="J890" s="164"/>
      <c r="K890" s="164"/>
      <c r="L890" s="164"/>
      <c r="M890" s="164"/>
      <c r="N890" s="164"/>
    </row>
    <row r="891" spans="1:14" ht="14.5" x14ac:dyDescent="0.35">
      <c r="A891" s="164"/>
      <c r="B891" s="164"/>
      <c r="C891" s="164"/>
      <c r="D891" s="164"/>
      <c r="E891" s="164"/>
      <c r="F891" s="164"/>
      <c r="G891" s="164"/>
      <c r="H891" s="164"/>
      <c r="I891" s="164"/>
      <c r="J891" s="164"/>
      <c r="K891" s="164"/>
      <c r="L891" s="164"/>
      <c r="M891" s="164"/>
      <c r="N891" s="164"/>
    </row>
    <row r="892" spans="1:14" ht="14.5" x14ac:dyDescent="0.35">
      <c r="A892" s="164"/>
      <c r="B892" s="164"/>
      <c r="C892" s="164"/>
      <c r="D892" s="164"/>
      <c r="E892" s="164"/>
      <c r="F892" s="164"/>
      <c r="G892" s="164"/>
      <c r="H892" s="164"/>
      <c r="I892" s="164"/>
      <c r="J892" s="164"/>
      <c r="K892" s="164"/>
      <c r="L892" s="164"/>
      <c r="M892" s="164"/>
      <c r="N892" s="164"/>
    </row>
    <row r="893" spans="1:14" ht="14.5" x14ac:dyDescent="0.35">
      <c r="A893" s="164"/>
      <c r="B893" s="164"/>
      <c r="C893" s="164"/>
      <c r="D893" s="164"/>
      <c r="E893" s="164"/>
      <c r="F893" s="164"/>
      <c r="G893" s="164"/>
      <c r="H893" s="164"/>
      <c r="I893" s="164"/>
      <c r="J893" s="164"/>
      <c r="K893" s="164"/>
      <c r="L893" s="164"/>
      <c r="M893" s="164"/>
      <c r="N893" s="164"/>
    </row>
    <row r="894" spans="1:14" ht="14.5" x14ac:dyDescent="0.35">
      <c r="A894" s="164"/>
      <c r="B894" s="164"/>
      <c r="C894" s="164"/>
      <c r="D894" s="164"/>
      <c r="E894" s="164"/>
      <c r="F894" s="164"/>
      <c r="G894" s="164"/>
      <c r="H894" s="164"/>
      <c r="I894" s="164"/>
      <c r="J894" s="164"/>
      <c r="K894" s="164"/>
      <c r="L894" s="164"/>
      <c r="M894" s="164"/>
      <c r="N894" s="164"/>
    </row>
    <row r="895" spans="1:14" ht="14.5" x14ac:dyDescent="0.35">
      <c r="A895" s="164"/>
      <c r="B895" s="164"/>
      <c r="C895" s="164"/>
      <c r="D895" s="164"/>
      <c r="E895" s="164"/>
      <c r="F895" s="164"/>
      <c r="G895" s="164"/>
      <c r="H895" s="164"/>
      <c r="I895" s="164"/>
      <c r="J895" s="164"/>
      <c r="K895" s="164"/>
      <c r="L895" s="164"/>
      <c r="M895" s="164"/>
      <c r="N895" s="164"/>
    </row>
    <row r="896" spans="1:14" ht="14.5" x14ac:dyDescent="0.35">
      <c r="A896" s="164"/>
      <c r="B896" s="164"/>
      <c r="C896" s="164"/>
      <c r="D896" s="164"/>
      <c r="E896" s="164"/>
      <c r="F896" s="164"/>
      <c r="G896" s="164"/>
      <c r="H896" s="164"/>
      <c r="I896" s="164"/>
      <c r="J896" s="164"/>
      <c r="K896" s="164"/>
      <c r="L896" s="164"/>
      <c r="M896" s="164"/>
      <c r="N896" s="164"/>
    </row>
    <row r="897" spans="1:14" ht="14.5" x14ac:dyDescent="0.35">
      <c r="A897" s="164"/>
      <c r="B897" s="164"/>
      <c r="C897" s="164"/>
      <c r="D897" s="164"/>
      <c r="E897" s="164"/>
      <c r="F897" s="164"/>
      <c r="G897" s="164"/>
      <c r="H897" s="164"/>
      <c r="I897" s="164"/>
      <c r="J897" s="164"/>
      <c r="K897" s="164"/>
      <c r="L897" s="164"/>
      <c r="M897" s="164"/>
      <c r="N897" s="164"/>
    </row>
    <row r="898" spans="1:14" ht="14.5" x14ac:dyDescent="0.35">
      <c r="A898" s="164"/>
      <c r="B898" s="164"/>
      <c r="C898" s="164"/>
      <c r="D898" s="164"/>
      <c r="E898" s="164"/>
      <c r="F898" s="164"/>
      <c r="G898" s="164"/>
      <c r="H898" s="164"/>
      <c r="I898" s="164"/>
      <c r="J898" s="164"/>
      <c r="K898" s="164"/>
      <c r="L898" s="164"/>
      <c r="M898" s="164"/>
      <c r="N898" s="164"/>
    </row>
    <row r="899" spans="1:14" ht="14.5" x14ac:dyDescent="0.35">
      <c r="A899" s="164"/>
      <c r="B899" s="164"/>
      <c r="C899" s="164"/>
      <c r="D899" s="164"/>
      <c r="E899" s="164"/>
      <c r="F899" s="164"/>
      <c r="G899" s="164"/>
      <c r="H899" s="164"/>
      <c r="I899" s="164"/>
      <c r="J899" s="164"/>
      <c r="K899" s="164"/>
      <c r="L899" s="164"/>
      <c r="M899" s="164"/>
      <c r="N899" s="164"/>
    </row>
    <row r="900" spans="1:14" ht="14.5" x14ac:dyDescent="0.35">
      <c r="A900" s="164"/>
      <c r="B900" s="164"/>
      <c r="C900" s="164"/>
      <c r="D900" s="164"/>
      <c r="E900" s="164"/>
      <c r="F900" s="164"/>
      <c r="G900" s="164"/>
      <c r="H900" s="164"/>
      <c r="I900" s="164"/>
      <c r="J900" s="164"/>
      <c r="K900" s="164"/>
      <c r="L900" s="164"/>
      <c r="M900" s="164"/>
      <c r="N900" s="164"/>
    </row>
    <row r="901" spans="1:14" ht="14.5" x14ac:dyDescent="0.35">
      <c r="A901" s="164"/>
      <c r="B901" s="164"/>
      <c r="C901" s="164"/>
      <c r="D901" s="164"/>
      <c r="E901" s="164"/>
      <c r="F901" s="164"/>
      <c r="G901" s="164"/>
      <c r="H901" s="164"/>
      <c r="I901" s="164"/>
      <c r="J901" s="164"/>
      <c r="K901" s="164"/>
      <c r="L901" s="164"/>
      <c r="M901" s="164"/>
      <c r="N901" s="164"/>
    </row>
    <row r="902" spans="1:14" ht="14.5" x14ac:dyDescent="0.35">
      <c r="A902" s="164"/>
      <c r="B902" s="164"/>
      <c r="C902" s="164"/>
      <c r="D902" s="164"/>
      <c r="E902" s="164"/>
      <c r="F902" s="164"/>
      <c r="G902" s="164"/>
      <c r="H902" s="164"/>
      <c r="I902" s="164"/>
      <c r="J902" s="164"/>
      <c r="K902" s="164"/>
      <c r="L902" s="164"/>
      <c r="M902" s="164"/>
      <c r="N902" s="164"/>
    </row>
    <row r="903" spans="1:14" ht="14.5" x14ac:dyDescent="0.35">
      <c r="A903" s="164"/>
      <c r="B903" s="164"/>
      <c r="C903" s="164"/>
      <c r="D903" s="164"/>
      <c r="E903" s="164"/>
      <c r="F903" s="164"/>
      <c r="G903" s="164"/>
      <c r="H903" s="164"/>
      <c r="I903" s="164"/>
      <c r="J903" s="164"/>
      <c r="K903" s="164"/>
      <c r="L903" s="164"/>
      <c r="M903" s="164"/>
      <c r="N903" s="164"/>
    </row>
    <row r="904" spans="1:14" ht="14.5" x14ac:dyDescent="0.35">
      <c r="A904" s="164"/>
      <c r="B904" s="164"/>
      <c r="C904" s="164"/>
      <c r="D904" s="164"/>
      <c r="E904" s="164"/>
      <c r="F904" s="164"/>
      <c r="G904" s="164"/>
      <c r="H904" s="164"/>
      <c r="I904" s="164"/>
      <c r="J904" s="164"/>
      <c r="K904" s="164"/>
      <c r="L904" s="164"/>
      <c r="M904" s="164"/>
      <c r="N904" s="164"/>
    </row>
    <row r="905" spans="1:14" ht="14.5" x14ac:dyDescent="0.35">
      <c r="A905" s="164"/>
      <c r="B905" s="164"/>
      <c r="C905" s="164"/>
      <c r="D905" s="164"/>
      <c r="E905" s="164"/>
      <c r="F905" s="164"/>
      <c r="G905" s="164"/>
      <c r="H905" s="164"/>
      <c r="I905" s="164"/>
      <c r="J905" s="164"/>
      <c r="K905" s="164"/>
      <c r="L905" s="164"/>
      <c r="M905" s="164"/>
      <c r="N905" s="164"/>
    </row>
    <row r="906" spans="1:14" ht="14.5" x14ac:dyDescent="0.35">
      <c r="A906" s="164"/>
      <c r="B906" s="164"/>
      <c r="C906" s="164"/>
      <c r="D906" s="164"/>
      <c r="E906" s="164"/>
      <c r="F906" s="164"/>
      <c r="G906" s="164"/>
      <c r="H906" s="164"/>
      <c r="I906" s="164"/>
      <c r="J906" s="164"/>
      <c r="K906" s="164"/>
      <c r="L906" s="164"/>
      <c r="M906" s="164"/>
      <c r="N906" s="164"/>
    </row>
    <row r="907" spans="1:14" ht="14.5" x14ac:dyDescent="0.35">
      <c r="A907" s="164"/>
      <c r="B907" s="164"/>
      <c r="C907" s="164"/>
      <c r="D907" s="164"/>
      <c r="E907" s="164"/>
      <c r="F907" s="164"/>
      <c r="G907" s="164"/>
      <c r="H907" s="164"/>
      <c r="I907" s="164"/>
      <c r="J907" s="164"/>
      <c r="K907" s="164"/>
      <c r="L907" s="164"/>
      <c r="M907" s="164"/>
      <c r="N907" s="164"/>
    </row>
    <row r="908" spans="1:14" ht="14.5" x14ac:dyDescent="0.35">
      <c r="A908" s="164"/>
      <c r="B908" s="164"/>
      <c r="C908" s="164"/>
      <c r="D908" s="164"/>
      <c r="E908" s="164"/>
      <c r="F908" s="164"/>
      <c r="G908" s="164"/>
      <c r="H908" s="164"/>
      <c r="I908" s="164"/>
      <c r="J908" s="164"/>
      <c r="K908" s="164"/>
      <c r="L908" s="164"/>
      <c r="M908" s="164"/>
      <c r="N908" s="164"/>
    </row>
    <row r="909" spans="1:14" ht="14.5" x14ac:dyDescent="0.35">
      <c r="A909" s="164"/>
      <c r="B909" s="164"/>
      <c r="C909" s="164"/>
      <c r="D909" s="164"/>
      <c r="E909" s="164"/>
      <c r="F909" s="164"/>
      <c r="G909" s="164"/>
      <c r="H909" s="164"/>
      <c r="I909" s="164"/>
      <c r="J909" s="164"/>
      <c r="K909" s="164"/>
      <c r="L909" s="164"/>
      <c r="M909" s="164"/>
      <c r="N909" s="164"/>
    </row>
    <row r="910" spans="1:14" ht="14.5" x14ac:dyDescent="0.35">
      <c r="A910" s="164"/>
      <c r="B910" s="164"/>
      <c r="C910" s="164"/>
      <c r="D910" s="164"/>
      <c r="E910" s="164"/>
      <c r="F910" s="164"/>
      <c r="G910" s="164"/>
      <c r="H910" s="164"/>
      <c r="I910" s="164"/>
      <c r="J910" s="164"/>
      <c r="K910" s="164"/>
      <c r="L910" s="164"/>
      <c r="M910" s="164"/>
      <c r="N910" s="164"/>
    </row>
    <row r="911" spans="1:14" ht="14.5" x14ac:dyDescent="0.35">
      <c r="A911" s="164"/>
      <c r="B911" s="164"/>
      <c r="C911" s="164"/>
      <c r="D911" s="164"/>
      <c r="E911" s="164"/>
      <c r="F911" s="164"/>
      <c r="G911" s="164"/>
      <c r="H911" s="164"/>
      <c r="I911" s="164"/>
      <c r="J911" s="164"/>
      <c r="K911" s="164"/>
      <c r="L911" s="164"/>
      <c r="M911" s="164"/>
      <c r="N911" s="164"/>
    </row>
    <row r="912" spans="1:14" ht="14.5" x14ac:dyDescent="0.35">
      <c r="A912" s="164"/>
      <c r="B912" s="164"/>
      <c r="C912" s="164"/>
      <c r="D912" s="164"/>
      <c r="E912" s="164"/>
      <c r="F912" s="164"/>
      <c r="G912" s="164"/>
      <c r="H912" s="164"/>
      <c r="I912" s="164"/>
      <c r="J912" s="164"/>
      <c r="K912" s="164"/>
      <c r="L912" s="164"/>
      <c r="M912" s="164"/>
      <c r="N912" s="164"/>
    </row>
    <row r="913" spans="1:14" ht="14.5" x14ac:dyDescent="0.35">
      <c r="A913" s="164"/>
      <c r="B913" s="164"/>
      <c r="C913" s="164"/>
      <c r="D913" s="164"/>
      <c r="E913" s="164"/>
      <c r="F913" s="164"/>
      <c r="G913" s="164"/>
      <c r="H913" s="164"/>
      <c r="I913" s="164"/>
      <c r="J913" s="164"/>
      <c r="K913" s="164"/>
      <c r="L913" s="164"/>
      <c r="M913" s="164"/>
      <c r="N913" s="164"/>
    </row>
    <row r="914" spans="1:14" ht="14.5" x14ac:dyDescent="0.35">
      <c r="A914" s="164"/>
      <c r="B914" s="164"/>
      <c r="C914" s="164"/>
      <c r="D914" s="164"/>
      <c r="E914" s="164"/>
      <c r="F914" s="164"/>
      <c r="G914" s="164"/>
      <c r="H914" s="164"/>
      <c r="I914" s="164"/>
      <c r="J914" s="164"/>
      <c r="K914" s="164"/>
      <c r="L914" s="164"/>
      <c r="M914" s="164"/>
      <c r="N914" s="164"/>
    </row>
    <row r="915" spans="1:14" ht="14.5" x14ac:dyDescent="0.35">
      <c r="A915" s="164"/>
      <c r="B915" s="164"/>
      <c r="C915" s="164"/>
      <c r="D915" s="164"/>
      <c r="E915" s="164"/>
      <c r="F915" s="164"/>
      <c r="G915" s="164"/>
      <c r="H915" s="164"/>
      <c r="I915" s="164"/>
      <c r="J915" s="164"/>
      <c r="K915" s="164"/>
      <c r="L915" s="164"/>
      <c r="M915" s="164"/>
      <c r="N915" s="164"/>
    </row>
    <row r="916" spans="1:14" ht="14.5" x14ac:dyDescent="0.35">
      <c r="A916" s="164"/>
      <c r="B916" s="164"/>
      <c r="C916" s="164"/>
      <c r="D916" s="164"/>
      <c r="E916" s="164"/>
      <c r="F916" s="164"/>
      <c r="G916" s="164"/>
      <c r="H916" s="164"/>
      <c r="I916" s="164"/>
      <c r="J916" s="164"/>
      <c r="K916" s="164"/>
      <c r="L916" s="164"/>
      <c r="M916" s="164"/>
      <c r="N916" s="164"/>
    </row>
    <row r="917" spans="1:14" ht="14.5" x14ac:dyDescent="0.35">
      <c r="A917" s="164"/>
      <c r="B917" s="164"/>
      <c r="C917" s="164"/>
      <c r="D917" s="164"/>
      <c r="E917" s="164"/>
      <c r="F917" s="164"/>
      <c r="G917" s="164"/>
      <c r="H917" s="164"/>
      <c r="I917" s="164"/>
      <c r="J917" s="164"/>
      <c r="K917" s="164"/>
      <c r="L917" s="164"/>
      <c r="M917" s="164"/>
      <c r="N917" s="164"/>
    </row>
    <row r="918" spans="1:14" ht="14.5" x14ac:dyDescent="0.35">
      <c r="A918" s="164"/>
      <c r="B918" s="164"/>
      <c r="C918" s="164"/>
      <c r="D918" s="164"/>
      <c r="E918" s="164"/>
      <c r="F918" s="164"/>
      <c r="G918" s="164"/>
      <c r="H918" s="164"/>
      <c r="I918" s="164"/>
      <c r="J918" s="164"/>
      <c r="K918" s="164"/>
      <c r="L918" s="164"/>
      <c r="M918" s="164"/>
      <c r="N918" s="164"/>
    </row>
    <row r="919" spans="1:14" ht="14.5" x14ac:dyDescent="0.35">
      <c r="A919" s="164"/>
      <c r="B919" s="164"/>
      <c r="C919" s="164"/>
      <c r="D919" s="164"/>
      <c r="E919" s="164"/>
      <c r="F919" s="164"/>
      <c r="G919" s="164"/>
      <c r="H919" s="164"/>
      <c r="I919" s="164"/>
      <c r="J919" s="164"/>
      <c r="K919" s="164"/>
      <c r="L919" s="164"/>
      <c r="M919" s="164"/>
      <c r="N919" s="164"/>
    </row>
    <row r="920" spans="1:14" ht="14.5" x14ac:dyDescent="0.35">
      <c r="A920" s="164"/>
      <c r="B920" s="164"/>
      <c r="C920" s="164"/>
      <c r="D920" s="164"/>
      <c r="E920" s="164"/>
      <c r="F920" s="164"/>
      <c r="G920" s="164"/>
      <c r="H920" s="164"/>
      <c r="I920" s="164"/>
      <c r="J920" s="164"/>
      <c r="K920" s="164"/>
      <c r="L920" s="164"/>
      <c r="M920" s="164"/>
      <c r="N920" s="164"/>
    </row>
    <row r="921" spans="1:14" ht="14.5" x14ac:dyDescent="0.35">
      <c r="A921" s="164"/>
      <c r="B921" s="164"/>
      <c r="C921" s="164"/>
      <c r="D921" s="164"/>
      <c r="E921" s="164"/>
      <c r="F921" s="164"/>
      <c r="G921" s="164"/>
      <c r="H921" s="164"/>
      <c r="I921" s="164"/>
      <c r="J921" s="164"/>
      <c r="K921" s="164"/>
      <c r="L921" s="164"/>
      <c r="M921" s="164"/>
      <c r="N921" s="164"/>
    </row>
    <row r="922" spans="1:14" ht="14.5" x14ac:dyDescent="0.35">
      <c r="A922" s="164"/>
      <c r="B922" s="164"/>
      <c r="C922" s="164"/>
      <c r="D922" s="164"/>
      <c r="E922" s="164"/>
      <c r="F922" s="164"/>
      <c r="G922" s="164"/>
      <c r="H922" s="164"/>
      <c r="I922" s="164"/>
      <c r="J922" s="164"/>
      <c r="K922" s="164"/>
      <c r="L922" s="164"/>
      <c r="M922" s="164"/>
      <c r="N922" s="164"/>
    </row>
    <row r="923" spans="1:14" ht="14.5" x14ac:dyDescent="0.35">
      <c r="A923" s="164"/>
      <c r="B923" s="164"/>
      <c r="C923" s="164"/>
      <c r="D923" s="164"/>
      <c r="E923" s="164"/>
      <c r="F923" s="164"/>
      <c r="G923" s="164"/>
      <c r="H923" s="164"/>
      <c r="I923" s="164"/>
      <c r="J923" s="164"/>
      <c r="K923" s="164"/>
      <c r="L923" s="164"/>
      <c r="M923" s="164"/>
      <c r="N923" s="164"/>
    </row>
    <row r="924" spans="1:14" ht="14.5" x14ac:dyDescent="0.35">
      <c r="A924" s="164"/>
      <c r="B924" s="164"/>
      <c r="C924" s="164"/>
      <c r="D924" s="164"/>
      <c r="E924" s="164"/>
      <c r="F924" s="164"/>
      <c r="G924" s="164"/>
      <c r="H924" s="164"/>
      <c r="I924" s="164"/>
      <c r="J924" s="164"/>
      <c r="K924" s="164"/>
      <c r="L924" s="164"/>
      <c r="M924" s="164"/>
      <c r="N924" s="164"/>
    </row>
    <row r="925" spans="1:14" ht="14.5" x14ac:dyDescent="0.35">
      <c r="A925" s="164"/>
      <c r="B925" s="164"/>
      <c r="C925" s="164"/>
      <c r="D925" s="164"/>
      <c r="E925" s="164"/>
      <c r="F925" s="164"/>
      <c r="G925" s="164"/>
      <c r="H925" s="164"/>
      <c r="I925" s="164"/>
      <c r="J925" s="164"/>
      <c r="K925" s="164"/>
      <c r="L925" s="164"/>
      <c r="M925" s="164"/>
      <c r="N925" s="164"/>
    </row>
    <row r="926" spans="1:14" ht="14.5" x14ac:dyDescent="0.35">
      <c r="A926" s="164"/>
      <c r="B926" s="164"/>
      <c r="C926" s="164"/>
      <c r="D926" s="164"/>
      <c r="E926" s="164"/>
      <c r="F926" s="164"/>
      <c r="G926" s="164"/>
      <c r="H926" s="164"/>
      <c r="I926" s="164"/>
      <c r="J926" s="164"/>
      <c r="K926" s="164"/>
      <c r="L926" s="164"/>
      <c r="M926" s="164"/>
      <c r="N926" s="164"/>
    </row>
    <row r="927" spans="1:14" ht="14.5" x14ac:dyDescent="0.35">
      <c r="A927" s="164"/>
      <c r="B927" s="164"/>
      <c r="C927" s="164"/>
      <c r="D927" s="164"/>
      <c r="E927" s="164"/>
      <c r="F927" s="164"/>
      <c r="G927" s="164"/>
      <c r="H927" s="164"/>
      <c r="I927" s="164"/>
      <c r="J927" s="164"/>
      <c r="K927" s="164"/>
      <c r="L927" s="164"/>
      <c r="M927" s="164"/>
      <c r="N927" s="164"/>
    </row>
    <row r="928" spans="1:14" ht="14.5" x14ac:dyDescent="0.35">
      <c r="A928" s="164"/>
      <c r="B928" s="164"/>
      <c r="C928" s="164"/>
      <c r="D928" s="164"/>
      <c r="E928" s="164"/>
      <c r="F928" s="164"/>
      <c r="G928" s="164"/>
      <c r="H928" s="164"/>
      <c r="I928" s="164"/>
      <c r="J928" s="164"/>
      <c r="K928" s="164"/>
      <c r="L928" s="164"/>
      <c r="M928" s="164"/>
      <c r="N928" s="164"/>
    </row>
    <row r="929" spans="1:14" ht="14.5" x14ac:dyDescent="0.35">
      <c r="A929" s="164"/>
      <c r="B929" s="164"/>
      <c r="C929" s="164"/>
      <c r="D929" s="164"/>
      <c r="E929" s="164"/>
      <c r="F929" s="164"/>
      <c r="G929" s="164"/>
      <c r="H929" s="164"/>
      <c r="I929" s="164"/>
      <c r="J929" s="164"/>
      <c r="K929" s="164"/>
      <c r="L929" s="164"/>
      <c r="M929" s="164"/>
      <c r="N929" s="164"/>
    </row>
    <row r="930" spans="1:14" ht="14.5" x14ac:dyDescent="0.35">
      <c r="A930" s="164"/>
      <c r="B930" s="164"/>
      <c r="C930" s="164"/>
      <c r="D930" s="164"/>
      <c r="E930" s="164"/>
      <c r="F930" s="164"/>
      <c r="G930" s="164"/>
      <c r="H930" s="164"/>
      <c r="I930" s="164"/>
      <c r="J930" s="164"/>
      <c r="K930" s="164"/>
      <c r="L930" s="164"/>
      <c r="M930" s="164"/>
      <c r="N930" s="164"/>
    </row>
    <row r="931" spans="1:14" ht="14.5" x14ac:dyDescent="0.35">
      <c r="A931" s="164"/>
      <c r="B931" s="164"/>
      <c r="C931" s="164"/>
      <c r="D931" s="164"/>
      <c r="E931" s="164"/>
      <c r="F931" s="164"/>
      <c r="G931" s="164"/>
      <c r="H931" s="164"/>
      <c r="I931" s="164"/>
      <c r="J931" s="164"/>
      <c r="K931" s="164"/>
      <c r="L931" s="164"/>
      <c r="M931" s="164"/>
      <c r="N931" s="164"/>
    </row>
    <row r="932" spans="1:14" ht="14.5" x14ac:dyDescent="0.35">
      <c r="A932" s="164"/>
      <c r="B932" s="164"/>
      <c r="C932" s="164"/>
      <c r="D932" s="164"/>
      <c r="E932" s="164"/>
      <c r="F932" s="164"/>
      <c r="G932" s="164"/>
      <c r="H932" s="164"/>
      <c r="I932" s="164"/>
      <c r="J932" s="164"/>
      <c r="K932" s="164"/>
      <c r="L932" s="164"/>
      <c r="M932" s="164"/>
      <c r="N932" s="164"/>
    </row>
    <row r="933" spans="1:14" ht="14.5" x14ac:dyDescent="0.35">
      <c r="A933" s="164"/>
      <c r="B933" s="164"/>
      <c r="C933" s="164"/>
      <c r="D933" s="164"/>
      <c r="E933" s="164"/>
      <c r="F933" s="164"/>
      <c r="G933" s="164"/>
      <c r="H933" s="164"/>
      <c r="I933" s="164"/>
      <c r="J933" s="164"/>
      <c r="K933" s="164"/>
      <c r="L933" s="164"/>
      <c r="M933" s="164"/>
      <c r="N933" s="164"/>
    </row>
    <row r="934" spans="1:14" ht="14.5" x14ac:dyDescent="0.35">
      <c r="A934" s="164"/>
      <c r="B934" s="164"/>
      <c r="C934" s="164"/>
      <c r="D934" s="164"/>
      <c r="E934" s="164"/>
      <c r="F934" s="164"/>
      <c r="G934" s="164"/>
      <c r="H934" s="164"/>
      <c r="I934" s="164"/>
      <c r="J934" s="164"/>
      <c r="K934" s="164"/>
      <c r="L934" s="164"/>
      <c r="M934" s="164"/>
      <c r="N934" s="164"/>
    </row>
    <row r="935" spans="1:14" ht="14.5" x14ac:dyDescent="0.35">
      <c r="A935" s="164"/>
      <c r="B935" s="164"/>
      <c r="C935" s="164"/>
      <c r="D935" s="164"/>
      <c r="E935" s="164"/>
      <c r="F935" s="164"/>
      <c r="G935" s="164"/>
      <c r="H935" s="164"/>
      <c r="I935" s="164"/>
      <c r="J935" s="164"/>
      <c r="K935" s="164"/>
      <c r="L935" s="164"/>
      <c r="M935" s="164"/>
      <c r="N935" s="164"/>
    </row>
    <row r="936" spans="1:14" ht="14.5" x14ac:dyDescent="0.35">
      <c r="A936" s="164"/>
      <c r="B936" s="164"/>
      <c r="C936" s="164"/>
      <c r="D936" s="164"/>
      <c r="E936" s="164"/>
      <c r="F936" s="164"/>
      <c r="G936" s="164"/>
      <c r="H936" s="164"/>
      <c r="I936" s="164"/>
      <c r="J936" s="164"/>
      <c r="K936" s="164"/>
      <c r="L936" s="164"/>
      <c r="M936" s="164"/>
      <c r="N936" s="164"/>
    </row>
    <row r="937" spans="1:14" ht="14.5" x14ac:dyDescent="0.35">
      <c r="A937" s="164"/>
      <c r="B937" s="164"/>
      <c r="C937" s="164"/>
      <c r="D937" s="164"/>
      <c r="E937" s="164"/>
      <c r="F937" s="164"/>
      <c r="G937" s="164"/>
      <c r="H937" s="164"/>
      <c r="I937" s="164"/>
      <c r="J937" s="164"/>
      <c r="K937" s="164"/>
      <c r="L937" s="164"/>
      <c r="M937" s="164"/>
      <c r="N937" s="164"/>
    </row>
    <row r="938" spans="1:14" ht="14.5" x14ac:dyDescent="0.35">
      <c r="A938" s="164"/>
      <c r="B938" s="164"/>
      <c r="C938" s="164"/>
      <c r="D938" s="164"/>
      <c r="E938" s="164"/>
      <c r="F938" s="164"/>
      <c r="G938" s="164"/>
      <c r="H938" s="164"/>
      <c r="I938" s="164"/>
      <c r="J938" s="164"/>
      <c r="K938" s="164"/>
      <c r="L938" s="164"/>
      <c r="M938" s="164"/>
      <c r="N938" s="164"/>
    </row>
    <row r="939" spans="1:14" ht="14.5" x14ac:dyDescent="0.35">
      <c r="A939" s="164"/>
      <c r="B939" s="164"/>
      <c r="C939" s="164"/>
      <c r="D939" s="164"/>
      <c r="E939" s="164"/>
      <c r="F939" s="164"/>
      <c r="G939" s="164"/>
      <c r="H939" s="164"/>
      <c r="I939" s="164"/>
      <c r="J939" s="164"/>
      <c r="K939" s="164"/>
      <c r="L939" s="164"/>
      <c r="M939" s="164"/>
      <c r="N939" s="164"/>
    </row>
    <row r="940" spans="1:14" ht="14.5" x14ac:dyDescent="0.35">
      <c r="A940" s="164"/>
      <c r="B940" s="164"/>
      <c r="C940" s="164"/>
      <c r="D940" s="164"/>
      <c r="E940" s="164"/>
      <c r="F940" s="164"/>
      <c r="G940" s="164"/>
      <c r="H940" s="164"/>
      <c r="I940" s="164"/>
      <c r="J940" s="164"/>
      <c r="K940" s="164"/>
      <c r="L940" s="164"/>
      <c r="M940" s="164"/>
      <c r="N940" s="164"/>
    </row>
    <row r="941" spans="1:14" ht="14.5" x14ac:dyDescent="0.35">
      <c r="A941" s="164"/>
      <c r="B941" s="164"/>
      <c r="C941" s="164"/>
      <c r="D941" s="164"/>
      <c r="E941" s="164"/>
      <c r="F941" s="164"/>
      <c r="G941" s="164"/>
      <c r="H941" s="164"/>
      <c r="I941" s="164"/>
      <c r="J941" s="164"/>
      <c r="K941" s="164"/>
      <c r="L941" s="164"/>
      <c r="M941" s="164"/>
      <c r="N941" s="164"/>
    </row>
    <row r="942" spans="1:14" ht="14.5" x14ac:dyDescent="0.35">
      <c r="A942" s="164"/>
      <c r="B942" s="164"/>
      <c r="C942" s="164"/>
      <c r="D942" s="164"/>
      <c r="E942" s="164"/>
      <c r="F942" s="164"/>
      <c r="G942" s="164"/>
      <c r="H942" s="164"/>
      <c r="I942" s="164"/>
      <c r="J942" s="164"/>
      <c r="K942" s="164"/>
      <c r="L942" s="164"/>
      <c r="M942" s="164"/>
      <c r="N942" s="164"/>
    </row>
    <row r="943" spans="1:14" ht="14.5" x14ac:dyDescent="0.35">
      <c r="A943" s="164"/>
      <c r="B943" s="164"/>
      <c r="C943" s="164"/>
      <c r="D943" s="164"/>
      <c r="E943" s="164"/>
      <c r="F943" s="164"/>
      <c r="G943" s="164"/>
      <c r="H943" s="164"/>
      <c r="I943" s="164"/>
      <c r="J943" s="164"/>
      <c r="K943" s="164"/>
      <c r="L943" s="164"/>
      <c r="M943" s="164"/>
      <c r="N943" s="164"/>
    </row>
    <row r="944" spans="1:14" ht="14.5" x14ac:dyDescent="0.35">
      <c r="A944" s="164"/>
      <c r="B944" s="164"/>
      <c r="C944" s="164"/>
      <c r="D944" s="164"/>
      <c r="E944" s="164"/>
      <c r="F944" s="164"/>
      <c r="G944" s="164"/>
      <c r="H944" s="164"/>
      <c r="I944" s="164"/>
      <c r="J944" s="164"/>
      <c r="K944" s="164"/>
      <c r="L944" s="164"/>
      <c r="M944" s="164"/>
      <c r="N944" s="164"/>
    </row>
    <row r="945" spans="1:14" ht="14.5" x14ac:dyDescent="0.35">
      <c r="A945" s="164"/>
      <c r="B945" s="164"/>
      <c r="C945" s="164"/>
      <c r="D945" s="164"/>
      <c r="E945" s="164"/>
      <c r="F945" s="164"/>
      <c r="G945" s="164"/>
      <c r="H945" s="164"/>
      <c r="I945" s="164"/>
      <c r="J945" s="164"/>
      <c r="K945" s="164"/>
      <c r="L945" s="164"/>
      <c r="M945" s="164"/>
      <c r="N945" s="164"/>
    </row>
    <row r="946" spans="1:14" ht="14.5" x14ac:dyDescent="0.35">
      <c r="A946" s="164"/>
      <c r="B946" s="164"/>
      <c r="C946" s="164"/>
      <c r="D946" s="164"/>
      <c r="E946" s="164"/>
      <c r="F946" s="164"/>
      <c r="G946" s="164"/>
      <c r="H946" s="164"/>
      <c r="I946" s="164"/>
      <c r="J946" s="164"/>
      <c r="K946" s="164"/>
      <c r="L946" s="164"/>
      <c r="M946" s="164"/>
      <c r="N946" s="164"/>
    </row>
    <row r="947" spans="1:14" ht="14.5" x14ac:dyDescent="0.35">
      <c r="A947" s="164"/>
      <c r="B947" s="164"/>
      <c r="C947" s="164"/>
      <c r="D947" s="164"/>
      <c r="E947" s="164"/>
      <c r="F947" s="164"/>
      <c r="G947" s="164"/>
      <c r="H947" s="164"/>
      <c r="I947" s="164"/>
      <c r="J947" s="164"/>
      <c r="K947" s="164"/>
      <c r="L947" s="164"/>
      <c r="M947" s="164"/>
      <c r="N947" s="164"/>
    </row>
    <row r="948" spans="1:14" ht="14.5" x14ac:dyDescent="0.35">
      <c r="A948" s="164"/>
      <c r="B948" s="164"/>
      <c r="C948" s="164"/>
      <c r="D948" s="164"/>
      <c r="E948" s="164"/>
      <c r="F948" s="164"/>
      <c r="G948" s="164"/>
      <c r="H948" s="164"/>
      <c r="I948" s="164"/>
      <c r="J948" s="164"/>
      <c r="K948" s="164"/>
      <c r="L948" s="164"/>
      <c r="M948" s="164"/>
      <c r="N948" s="164"/>
    </row>
    <row r="949" spans="1:14" ht="14.5" x14ac:dyDescent="0.35">
      <c r="A949" s="164"/>
      <c r="B949" s="164"/>
      <c r="C949" s="164"/>
      <c r="D949" s="164"/>
      <c r="E949" s="164"/>
      <c r="F949" s="164"/>
      <c r="G949" s="164"/>
      <c r="H949" s="164"/>
      <c r="I949" s="164"/>
      <c r="J949" s="164"/>
      <c r="K949" s="164"/>
      <c r="L949" s="164"/>
      <c r="M949" s="164"/>
      <c r="N949" s="164"/>
    </row>
    <row r="950" spans="1:14" ht="14.5" x14ac:dyDescent="0.35">
      <c r="A950" s="164"/>
      <c r="B950" s="164"/>
      <c r="C950" s="164"/>
      <c r="D950" s="164"/>
      <c r="E950" s="164"/>
      <c r="F950" s="164"/>
      <c r="G950" s="164"/>
      <c r="H950" s="164"/>
      <c r="I950" s="164"/>
      <c r="J950" s="164"/>
      <c r="K950" s="164"/>
      <c r="L950" s="164"/>
      <c r="M950" s="164"/>
      <c r="N950" s="164"/>
    </row>
    <row r="951" spans="1:14" ht="14.5" x14ac:dyDescent="0.35">
      <c r="A951" s="164"/>
      <c r="B951" s="164"/>
      <c r="C951" s="164"/>
      <c r="D951" s="164"/>
      <c r="E951" s="164"/>
      <c r="F951" s="164"/>
      <c r="G951" s="164"/>
      <c r="H951" s="164"/>
      <c r="I951" s="164"/>
      <c r="J951" s="164"/>
      <c r="K951" s="164"/>
      <c r="L951" s="164"/>
      <c r="M951" s="164"/>
      <c r="N951" s="164"/>
    </row>
    <row r="952" spans="1:14" ht="14.5" x14ac:dyDescent="0.35">
      <c r="A952" s="164"/>
      <c r="B952" s="164"/>
      <c r="C952" s="164"/>
      <c r="D952" s="164"/>
      <c r="E952" s="164"/>
      <c r="F952" s="164"/>
      <c r="G952" s="164"/>
      <c r="H952" s="164"/>
      <c r="I952" s="164"/>
      <c r="J952" s="164"/>
      <c r="K952" s="164"/>
      <c r="L952" s="164"/>
      <c r="M952" s="164"/>
      <c r="N952" s="164"/>
    </row>
    <row r="953" spans="1:14" ht="14.5" x14ac:dyDescent="0.35">
      <c r="A953" s="164"/>
      <c r="B953" s="164"/>
      <c r="C953" s="164"/>
      <c r="D953" s="164"/>
      <c r="E953" s="164"/>
      <c r="F953" s="164"/>
      <c r="G953" s="164"/>
      <c r="H953" s="164"/>
      <c r="I953" s="164"/>
      <c r="J953" s="164"/>
      <c r="K953" s="164"/>
      <c r="L953" s="164"/>
      <c r="M953" s="164"/>
      <c r="N953" s="164"/>
    </row>
    <row r="954" spans="1:14" ht="14.5" x14ac:dyDescent="0.35">
      <c r="A954" s="164"/>
      <c r="B954" s="164"/>
      <c r="C954" s="164"/>
      <c r="D954" s="164"/>
      <c r="E954" s="164"/>
      <c r="F954" s="164"/>
      <c r="G954" s="164"/>
      <c r="H954" s="164"/>
      <c r="I954" s="164"/>
      <c r="J954" s="164"/>
      <c r="K954" s="164"/>
      <c r="L954" s="164"/>
      <c r="M954" s="164"/>
      <c r="N954" s="164"/>
    </row>
    <row r="955" spans="1:14" ht="14.5" x14ac:dyDescent="0.35">
      <c r="A955" s="164"/>
      <c r="B955" s="164"/>
      <c r="C955" s="164"/>
      <c r="D955" s="164"/>
      <c r="E955" s="164"/>
      <c r="F955" s="164"/>
      <c r="G955" s="164"/>
      <c r="H955" s="164"/>
      <c r="I955" s="164"/>
      <c r="J955" s="164"/>
      <c r="K955" s="164"/>
      <c r="L955" s="164"/>
      <c r="M955" s="164"/>
      <c r="N955" s="164"/>
    </row>
    <row r="956" spans="1:14" ht="14.5" x14ac:dyDescent="0.35">
      <c r="A956" s="164"/>
      <c r="B956" s="164"/>
      <c r="C956" s="164"/>
      <c r="D956" s="164"/>
      <c r="E956" s="164"/>
      <c r="F956" s="164"/>
      <c r="G956" s="164"/>
      <c r="H956" s="164"/>
      <c r="I956" s="164"/>
      <c r="J956" s="164"/>
      <c r="K956" s="164"/>
      <c r="L956" s="164"/>
      <c r="M956" s="164"/>
      <c r="N956" s="164"/>
    </row>
    <row r="957" spans="1:14" ht="14.5" x14ac:dyDescent="0.35">
      <c r="A957" s="164"/>
      <c r="B957" s="164"/>
      <c r="C957" s="164"/>
      <c r="D957" s="164"/>
      <c r="E957" s="164"/>
      <c r="F957" s="164"/>
      <c r="G957" s="164"/>
      <c r="H957" s="164"/>
      <c r="I957" s="164"/>
      <c r="J957" s="164"/>
      <c r="K957" s="164"/>
      <c r="L957" s="164"/>
      <c r="M957" s="164"/>
      <c r="N957" s="164"/>
    </row>
    <row r="958" spans="1:14" ht="14.5" x14ac:dyDescent="0.35">
      <c r="A958" s="164"/>
      <c r="B958" s="164"/>
      <c r="C958" s="164"/>
      <c r="D958" s="164"/>
      <c r="E958" s="164"/>
      <c r="F958" s="164"/>
      <c r="G958" s="164"/>
      <c r="H958" s="164"/>
      <c r="I958" s="164"/>
      <c r="J958" s="164"/>
      <c r="K958" s="164"/>
      <c r="L958" s="164"/>
      <c r="M958" s="164"/>
      <c r="N958" s="164"/>
    </row>
    <row r="959" spans="1:14" ht="14.5" x14ac:dyDescent="0.35">
      <c r="A959" s="164"/>
      <c r="B959" s="164"/>
      <c r="C959" s="164"/>
      <c r="D959" s="164"/>
      <c r="E959" s="164"/>
      <c r="F959" s="164"/>
      <c r="G959" s="164"/>
      <c r="H959" s="164"/>
      <c r="I959" s="164"/>
      <c r="J959" s="164"/>
      <c r="K959" s="164"/>
      <c r="L959" s="164"/>
      <c r="M959" s="164"/>
      <c r="N959" s="164"/>
    </row>
    <row r="960" spans="1:14" ht="14.5" x14ac:dyDescent="0.35">
      <c r="A960" s="164"/>
      <c r="B960" s="164"/>
      <c r="C960" s="164"/>
      <c r="D960" s="164"/>
      <c r="E960" s="164"/>
      <c r="F960" s="164"/>
      <c r="G960" s="164"/>
      <c r="H960" s="164"/>
      <c r="I960" s="164"/>
      <c r="J960" s="164"/>
      <c r="K960" s="164"/>
      <c r="L960" s="164"/>
      <c r="M960" s="164"/>
      <c r="N960" s="164"/>
    </row>
    <row r="961" spans="1:14" ht="14.5" x14ac:dyDescent="0.35">
      <c r="A961" s="164"/>
      <c r="B961" s="164"/>
      <c r="C961" s="164"/>
      <c r="D961" s="164"/>
      <c r="E961" s="164"/>
      <c r="F961" s="164"/>
      <c r="G961" s="164"/>
      <c r="H961" s="164"/>
      <c r="I961" s="164"/>
      <c r="J961" s="164"/>
      <c r="K961" s="164"/>
      <c r="L961" s="164"/>
      <c r="M961" s="164"/>
      <c r="N961" s="164"/>
    </row>
    <row r="962" spans="1:14" ht="14.5" x14ac:dyDescent="0.35">
      <c r="A962" s="164"/>
      <c r="B962" s="164"/>
      <c r="C962" s="164"/>
      <c r="D962" s="164"/>
      <c r="E962" s="164"/>
      <c r="F962" s="164"/>
      <c r="G962" s="164"/>
      <c r="H962" s="164"/>
      <c r="I962" s="164"/>
      <c r="J962" s="164"/>
      <c r="K962" s="164"/>
      <c r="L962" s="164"/>
      <c r="M962" s="164"/>
      <c r="N962" s="164"/>
    </row>
    <row r="963" spans="1:14" ht="14.5" x14ac:dyDescent="0.35">
      <c r="A963" s="164"/>
      <c r="B963" s="164"/>
      <c r="C963" s="164"/>
      <c r="D963" s="164"/>
      <c r="E963" s="164"/>
      <c r="F963" s="164"/>
      <c r="G963" s="164"/>
      <c r="H963" s="164"/>
      <c r="I963" s="164"/>
      <c r="J963" s="164"/>
      <c r="K963" s="164"/>
      <c r="L963" s="164"/>
      <c r="M963" s="164"/>
      <c r="N963" s="164"/>
    </row>
    <row r="964" spans="1:14" ht="14.5" x14ac:dyDescent="0.35">
      <c r="A964" s="164"/>
      <c r="B964" s="164"/>
      <c r="C964" s="164"/>
      <c r="D964" s="164"/>
      <c r="E964" s="164"/>
      <c r="F964" s="164"/>
      <c r="G964" s="164"/>
      <c r="H964" s="164"/>
      <c r="I964" s="164"/>
      <c r="J964" s="164"/>
      <c r="K964" s="164"/>
      <c r="L964" s="164"/>
      <c r="M964" s="164"/>
      <c r="N964" s="164"/>
    </row>
    <row r="965" spans="1:14" ht="14.5" x14ac:dyDescent="0.35">
      <c r="A965" s="164"/>
      <c r="B965" s="164"/>
      <c r="C965" s="164"/>
      <c r="D965" s="164"/>
      <c r="E965" s="164"/>
      <c r="F965" s="164"/>
      <c r="G965" s="164"/>
      <c r="H965" s="164"/>
      <c r="I965" s="164"/>
      <c r="J965" s="164"/>
      <c r="K965" s="164"/>
      <c r="L965" s="164"/>
      <c r="M965" s="164"/>
      <c r="N965" s="164"/>
    </row>
    <row r="966" spans="1:14" ht="14.5" x14ac:dyDescent="0.35">
      <c r="A966" s="164"/>
      <c r="B966" s="164"/>
      <c r="C966" s="164"/>
      <c r="D966" s="164"/>
      <c r="E966" s="164"/>
      <c r="F966" s="164"/>
      <c r="G966" s="164"/>
      <c r="H966" s="164"/>
      <c r="I966" s="164"/>
      <c r="J966" s="164"/>
      <c r="K966" s="164"/>
      <c r="L966" s="164"/>
      <c r="M966" s="164"/>
      <c r="N966" s="164"/>
    </row>
    <row r="967" spans="1:14" ht="14.5" x14ac:dyDescent="0.35">
      <c r="A967" s="164"/>
      <c r="B967" s="164"/>
      <c r="C967" s="164"/>
      <c r="D967" s="164"/>
      <c r="E967" s="164"/>
      <c r="F967" s="164"/>
      <c r="G967" s="164"/>
      <c r="H967" s="164"/>
      <c r="I967" s="164"/>
      <c r="J967" s="164"/>
      <c r="K967" s="164"/>
      <c r="L967" s="164"/>
      <c r="M967" s="164"/>
      <c r="N967" s="164"/>
    </row>
    <row r="968" spans="1:14" ht="14.5" x14ac:dyDescent="0.35">
      <c r="A968" s="164"/>
      <c r="B968" s="164"/>
      <c r="C968" s="164"/>
      <c r="D968" s="164"/>
      <c r="E968" s="164"/>
      <c r="F968" s="164"/>
      <c r="G968" s="164"/>
      <c r="H968" s="164"/>
      <c r="I968" s="164"/>
      <c r="J968" s="164"/>
      <c r="K968" s="164"/>
      <c r="L968" s="164"/>
      <c r="M968" s="164"/>
      <c r="N968" s="164"/>
    </row>
    <row r="969" spans="1:14" ht="14.5" x14ac:dyDescent="0.35">
      <c r="A969" s="164"/>
      <c r="B969" s="164"/>
      <c r="C969" s="164"/>
      <c r="D969" s="164"/>
      <c r="E969" s="164"/>
      <c r="F969" s="164"/>
      <c r="G969" s="164"/>
      <c r="H969" s="164"/>
      <c r="I969" s="164"/>
      <c r="J969" s="164"/>
      <c r="K969" s="164"/>
      <c r="L969" s="164"/>
      <c r="M969" s="164"/>
      <c r="N969" s="164"/>
    </row>
    <row r="970" spans="1:14" ht="14.5" x14ac:dyDescent="0.35">
      <c r="A970" s="164"/>
      <c r="B970" s="164"/>
      <c r="C970" s="164"/>
      <c r="D970" s="164"/>
      <c r="E970" s="164"/>
      <c r="F970" s="164"/>
      <c r="G970" s="164"/>
      <c r="H970" s="164"/>
      <c r="I970" s="164"/>
      <c r="J970" s="164"/>
      <c r="K970" s="164"/>
      <c r="L970" s="164"/>
      <c r="M970" s="164"/>
      <c r="N970" s="164"/>
    </row>
    <row r="971" spans="1:14" ht="14.5" x14ac:dyDescent="0.35">
      <c r="A971" s="164"/>
      <c r="B971" s="164"/>
      <c r="C971" s="164"/>
      <c r="D971" s="164"/>
      <c r="E971" s="164"/>
      <c r="F971" s="164"/>
      <c r="G971" s="164"/>
      <c r="H971" s="164"/>
      <c r="I971" s="164"/>
      <c r="J971" s="164"/>
      <c r="K971" s="164"/>
      <c r="L971" s="164"/>
      <c r="M971" s="164"/>
      <c r="N971" s="164"/>
    </row>
    <row r="972" spans="1:14" ht="14.5" x14ac:dyDescent="0.35">
      <c r="A972" s="164"/>
      <c r="B972" s="164"/>
      <c r="C972" s="164"/>
      <c r="D972" s="164"/>
      <c r="E972" s="164"/>
      <c r="F972" s="164"/>
      <c r="G972" s="164"/>
      <c r="H972" s="164"/>
      <c r="I972" s="164"/>
      <c r="J972" s="164"/>
      <c r="K972" s="164"/>
      <c r="L972" s="164"/>
      <c r="M972" s="164"/>
      <c r="N972" s="164"/>
    </row>
    <row r="973" spans="1:14" ht="14.5" x14ac:dyDescent="0.35">
      <c r="A973" s="164"/>
      <c r="B973" s="164"/>
      <c r="C973" s="164"/>
      <c r="D973" s="164"/>
      <c r="E973" s="164"/>
      <c r="F973" s="164"/>
      <c r="G973" s="164"/>
      <c r="H973" s="164"/>
      <c r="I973" s="164"/>
      <c r="J973" s="164"/>
      <c r="K973" s="164"/>
      <c r="L973" s="164"/>
      <c r="M973" s="164"/>
      <c r="N973" s="164"/>
    </row>
    <row r="974" spans="1:14" ht="14.5" x14ac:dyDescent="0.35">
      <c r="A974" s="164"/>
      <c r="B974" s="164"/>
      <c r="C974" s="164"/>
      <c r="D974" s="164"/>
      <c r="E974" s="164"/>
      <c r="F974" s="164"/>
      <c r="G974" s="164"/>
      <c r="H974" s="164"/>
      <c r="I974" s="164"/>
      <c r="J974" s="164"/>
      <c r="K974" s="164"/>
      <c r="L974" s="164"/>
      <c r="M974" s="164"/>
      <c r="N974" s="164"/>
    </row>
    <row r="975" spans="1:14" ht="14.5" x14ac:dyDescent="0.35">
      <c r="A975" s="164"/>
      <c r="B975" s="164"/>
      <c r="C975" s="164"/>
      <c r="D975" s="164"/>
      <c r="E975" s="164"/>
      <c r="F975" s="164"/>
      <c r="G975" s="164"/>
      <c r="H975" s="164"/>
      <c r="I975" s="164"/>
      <c r="J975" s="164"/>
      <c r="K975" s="164"/>
      <c r="L975" s="164"/>
      <c r="M975" s="164"/>
      <c r="N975" s="164"/>
    </row>
    <row r="976" spans="1:14" ht="14.5" x14ac:dyDescent="0.35">
      <c r="A976" s="164"/>
      <c r="B976" s="164"/>
      <c r="C976" s="164"/>
      <c r="D976" s="164"/>
      <c r="E976" s="164"/>
      <c r="F976" s="164"/>
      <c r="G976" s="164"/>
      <c r="H976" s="164"/>
      <c r="I976" s="164"/>
      <c r="J976" s="164"/>
      <c r="K976" s="164"/>
      <c r="L976" s="164"/>
      <c r="M976" s="164"/>
      <c r="N976" s="164"/>
    </row>
    <row r="977" spans="1:14" ht="14.5" x14ac:dyDescent="0.35">
      <c r="A977" s="164"/>
      <c r="B977" s="164"/>
      <c r="C977" s="164"/>
      <c r="D977" s="164"/>
      <c r="E977" s="164"/>
      <c r="F977" s="164"/>
      <c r="G977" s="164"/>
      <c r="H977" s="164"/>
      <c r="I977" s="164"/>
      <c r="J977" s="164"/>
      <c r="K977" s="164"/>
      <c r="L977" s="164"/>
      <c r="M977" s="164"/>
      <c r="N977" s="164"/>
    </row>
    <row r="978" spans="1:14" ht="14.5" x14ac:dyDescent="0.35">
      <c r="A978" s="164"/>
      <c r="B978" s="164"/>
      <c r="C978" s="164"/>
      <c r="D978" s="164"/>
      <c r="E978" s="164"/>
      <c r="F978" s="164"/>
      <c r="G978" s="164"/>
      <c r="H978" s="164"/>
      <c r="I978" s="164"/>
      <c r="J978" s="164"/>
      <c r="K978" s="164"/>
      <c r="L978" s="164"/>
      <c r="M978" s="164"/>
      <c r="N978" s="164"/>
    </row>
    <row r="979" spans="1:14" ht="14.5" x14ac:dyDescent="0.35">
      <c r="A979" s="164"/>
      <c r="B979" s="164"/>
      <c r="C979" s="164"/>
      <c r="D979" s="164"/>
      <c r="E979" s="164"/>
      <c r="F979" s="164"/>
      <c r="G979" s="164"/>
      <c r="H979" s="164"/>
      <c r="I979" s="164"/>
      <c r="J979" s="164"/>
      <c r="K979" s="164"/>
      <c r="L979" s="164"/>
      <c r="M979" s="164"/>
      <c r="N979" s="164"/>
    </row>
    <row r="980" spans="1:14" ht="14.5" x14ac:dyDescent="0.35">
      <c r="A980" s="164"/>
      <c r="B980" s="164"/>
      <c r="C980" s="164"/>
      <c r="D980" s="164"/>
      <c r="E980" s="164"/>
      <c r="F980" s="164"/>
      <c r="G980" s="164"/>
      <c r="H980" s="164"/>
      <c r="I980" s="164"/>
      <c r="J980" s="164"/>
      <c r="K980" s="164"/>
      <c r="L980" s="164"/>
      <c r="M980" s="164"/>
      <c r="N980" s="164"/>
    </row>
    <row r="981" spans="1:14" ht="14.5" x14ac:dyDescent="0.35">
      <c r="A981" s="164"/>
      <c r="B981" s="164"/>
      <c r="C981" s="164"/>
      <c r="D981" s="164"/>
      <c r="E981" s="164"/>
      <c r="F981" s="164"/>
      <c r="G981" s="164"/>
      <c r="H981" s="164"/>
      <c r="I981" s="164"/>
      <c r="J981" s="164"/>
      <c r="K981" s="164"/>
      <c r="L981" s="164"/>
      <c r="M981" s="164"/>
      <c r="N981" s="164"/>
    </row>
    <row r="982" spans="1:14" ht="14.5" x14ac:dyDescent="0.35">
      <c r="A982" s="164"/>
      <c r="B982" s="164"/>
      <c r="C982" s="164"/>
      <c r="D982" s="164"/>
      <c r="E982" s="164"/>
      <c r="F982" s="164"/>
      <c r="G982" s="164"/>
      <c r="H982" s="164"/>
      <c r="I982" s="164"/>
      <c r="J982" s="164"/>
      <c r="K982" s="164"/>
      <c r="L982" s="164"/>
      <c r="M982" s="164"/>
      <c r="N982" s="164"/>
    </row>
    <row r="983" spans="1:14" ht="14.5" x14ac:dyDescent="0.35">
      <c r="A983" s="164"/>
      <c r="B983" s="164"/>
      <c r="C983" s="164"/>
      <c r="D983" s="164"/>
      <c r="E983" s="164"/>
      <c r="F983" s="164"/>
      <c r="G983" s="164"/>
      <c r="H983" s="164"/>
      <c r="I983" s="164"/>
      <c r="J983" s="164"/>
      <c r="K983" s="164"/>
      <c r="L983" s="164"/>
      <c r="M983" s="164"/>
      <c r="N983" s="164"/>
    </row>
    <row r="984" spans="1:14" ht="14.5" x14ac:dyDescent="0.35">
      <c r="A984" s="164"/>
      <c r="B984" s="164"/>
      <c r="C984" s="164"/>
      <c r="D984" s="164"/>
      <c r="E984" s="164"/>
      <c r="F984" s="164"/>
      <c r="G984" s="164"/>
      <c r="H984" s="164"/>
      <c r="I984" s="164"/>
      <c r="J984" s="164"/>
      <c r="K984" s="164"/>
      <c r="L984" s="164"/>
      <c r="M984" s="164"/>
      <c r="N984" s="164"/>
    </row>
    <row r="985" spans="1:14" ht="14.5" x14ac:dyDescent="0.35">
      <c r="A985" s="164"/>
      <c r="B985" s="164"/>
      <c r="C985" s="164"/>
      <c r="D985" s="164"/>
      <c r="E985" s="164"/>
      <c r="F985" s="164"/>
      <c r="G985" s="164"/>
      <c r="H985" s="164"/>
      <c r="I985" s="164"/>
      <c r="J985" s="164"/>
      <c r="K985" s="164"/>
      <c r="L985" s="164"/>
      <c r="M985" s="164"/>
      <c r="N985" s="164"/>
    </row>
    <row r="986" spans="1:14" ht="14.5" x14ac:dyDescent="0.35">
      <c r="A986" s="164"/>
      <c r="B986" s="164"/>
      <c r="C986" s="164"/>
      <c r="D986" s="164"/>
      <c r="E986" s="164"/>
      <c r="F986" s="164"/>
      <c r="G986" s="164"/>
      <c r="H986" s="164"/>
      <c r="I986" s="164"/>
      <c r="J986" s="164"/>
      <c r="K986" s="164"/>
      <c r="L986" s="164"/>
      <c r="M986" s="164"/>
      <c r="N986" s="164"/>
    </row>
    <row r="987" spans="1:14" ht="14.5" x14ac:dyDescent="0.35">
      <c r="A987" s="164"/>
      <c r="B987" s="164"/>
      <c r="C987" s="164"/>
      <c r="D987" s="164"/>
      <c r="E987" s="164"/>
      <c r="F987" s="164"/>
      <c r="G987" s="164"/>
      <c r="H987" s="164"/>
      <c r="I987" s="164"/>
      <c r="J987" s="164"/>
      <c r="K987" s="164"/>
      <c r="L987" s="164"/>
      <c r="M987" s="164"/>
      <c r="N987" s="164"/>
    </row>
    <row r="988" spans="1:14" ht="14.5" x14ac:dyDescent="0.35">
      <c r="A988" s="164"/>
      <c r="B988" s="164"/>
      <c r="C988" s="164"/>
      <c r="D988" s="164"/>
      <c r="E988" s="164"/>
      <c r="F988" s="164"/>
      <c r="G988" s="164"/>
      <c r="H988" s="164"/>
      <c r="I988" s="164"/>
      <c r="J988" s="164"/>
      <c r="K988" s="164"/>
      <c r="L988" s="164"/>
      <c r="M988" s="164"/>
      <c r="N988" s="164"/>
    </row>
    <row r="989" spans="1:14" ht="14.5" x14ac:dyDescent="0.35">
      <c r="A989" s="164"/>
      <c r="B989" s="164"/>
      <c r="C989" s="164"/>
      <c r="D989" s="164"/>
      <c r="E989" s="164"/>
      <c r="F989" s="164"/>
      <c r="G989" s="164"/>
      <c r="H989" s="164"/>
      <c r="I989" s="164"/>
      <c r="J989" s="164"/>
      <c r="K989" s="164"/>
      <c r="L989" s="164"/>
      <c r="M989" s="164"/>
      <c r="N989" s="164"/>
    </row>
    <row r="990" spans="1:14" ht="14.5" x14ac:dyDescent="0.35">
      <c r="A990" s="164"/>
      <c r="B990" s="164"/>
      <c r="C990" s="164"/>
      <c r="D990" s="164"/>
      <c r="E990" s="164"/>
      <c r="F990" s="164"/>
      <c r="G990" s="164"/>
      <c r="H990" s="164"/>
      <c r="I990" s="164"/>
      <c r="J990" s="164"/>
      <c r="K990" s="164"/>
      <c r="L990" s="164"/>
      <c r="M990" s="164"/>
      <c r="N990" s="164"/>
    </row>
    <row r="991" spans="1:14" ht="14.5" x14ac:dyDescent="0.35">
      <c r="A991" s="164"/>
      <c r="B991" s="164"/>
      <c r="C991" s="164"/>
      <c r="D991" s="164"/>
      <c r="E991" s="164"/>
      <c r="F991" s="164"/>
      <c r="G991" s="164"/>
      <c r="H991" s="164"/>
      <c r="I991" s="164"/>
      <c r="J991" s="164"/>
      <c r="K991" s="164"/>
      <c r="L991" s="164"/>
      <c r="M991" s="164"/>
      <c r="N991" s="164"/>
    </row>
    <row r="992" spans="1:14" ht="14.5" x14ac:dyDescent="0.35">
      <c r="A992" s="164"/>
      <c r="B992" s="164"/>
      <c r="C992" s="164"/>
      <c r="D992" s="164"/>
      <c r="E992" s="164"/>
      <c r="F992" s="164"/>
      <c r="G992" s="164"/>
      <c r="H992" s="164"/>
      <c r="I992" s="164"/>
      <c r="J992" s="164"/>
      <c r="K992" s="164"/>
      <c r="L992" s="164"/>
      <c r="M992" s="164"/>
      <c r="N992" s="164"/>
    </row>
    <row r="993" spans="1:14" ht="14.5" x14ac:dyDescent="0.35">
      <c r="A993" s="164"/>
      <c r="B993" s="164"/>
      <c r="C993" s="164"/>
      <c r="D993" s="164"/>
      <c r="E993" s="164"/>
      <c r="F993" s="164"/>
      <c r="G993" s="164"/>
      <c r="H993" s="164"/>
      <c r="I993" s="164"/>
      <c r="J993" s="164"/>
      <c r="K993" s="164"/>
      <c r="L993" s="164"/>
      <c r="M993" s="164"/>
      <c r="N993" s="164"/>
    </row>
    <row r="994" spans="1:14" ht="14.5" x14ac:dyDescent="0.35">
      <c r="A994" s="164"/>
      <c r="B994" s="164"/>
      <c r="C994" s="164"/>
      <c r="D994" s="164"/>
      <c r="E994" s="164"/>
      <c r="F994" s="164"/>
      <c r="G994" s="164"/>
      <c r="H994" s="164"/>
      <c r="I994" s="164"/>
      <c r="J994" s="164"/>
      <c r="K994" s="164"/>
      <c r="L994" s="164"/>
      <c r="M994" s="164"/>
      <c r="N994" s="164"/>
    </row>
    <row r="995" spans="1:14" ht="14.5" x14ac:dyDescent="0.35">
      <c r="A995" s="164"/>
      <c r="B995" s="164"/>
      <c r="C995" s="164"/>
      <c r="D995" s="164"/>
      <c r="E995" s="164"/>
      <c r="F995" s="164"/>
      <c r="G995" s="164"/>
      <c r="H995" s="164"/>
      <c r="I995" s="164"/>
      <c r="J995" s="164"/>
      <c r="K995" s="164"/>
      <c r="L995" s="164"/>
      <c r="M995" s="164"/>
      <c r="N995" s="164"/>
    </row>
    <row r="996" spans="1:14" ht="14.5" x14ac:dyDescent="0.35">
      <c r="A996" s="164"/>
      <c r="B996" s="164"/>
      <c r="C996" s="164"/>
      <c r="D996" s="164"/>
      <c r="E996" s="164"/>
      <c r="F996" s="164"/>
      <c r="G996" s="164"/>
      <c r="H996" s="164"/>
      <c r="I996" s="164"/>
      <c r="J996" s="164"/>
      <c r="K996" s="164"/>
      <c r="L996" s="164"/>
      <c r="M996" s="164"/>
      <c r="N996" s="164"/>
    </row>
    <row r="997" spans="1:14" ht="14.5" x14ac:dyDescent="0.35">
      <c r="A997" s="164"/>
      <c r="B997" s="164"/>
      <c r="C997" s="164"/>
      <c r="D997" s="164"/>
      <c r="E997" s="164"/>
      <c r="F997" s="164"/>
      <c r="G997" s="164"/>
      <c r="H997" s="164"/>
      <c r="I997" s="164"/>
      <c r="J997" s="164"/>
      <c r="K997" s="164"/>
      <c r="L997" s="164"/>
      <c r="M997" s="164"/>
      <c r="N997" s="164"/>
    </row>
    <row r="998" spans="1:14" ht="14.5" x14ac:dyDescent="0.35">
      <c r="A998" s="164"/>
      <c r="B998" s="164"/>
      <c r="C998" s="164"/>
      <c r="D998" s="164"/>
      <c r="E998" s="164"/>
      <c r="F998" s="164"/>
      <c r="G998" s="164"/>
      <c r="H998" s="164"/>
      <c r="I998" s="164"/>
      <c r="J998" s="164"/>
      <c r="K998" s="164"/>
      <c r="L998" s="164"/>
      <c r="M998" s="164"/>
      <c r="N998" s="164"/>
    </row>
    <row r="999" spans="1:14" ht="14.5" x14ac:dyDescent="0.35">
      <c r="A999" s="164"/>
      <c r="B999" s="164"/>
      <c r="C999" s="164"/>
      <c r="D999" s="164"/>
      <c r="E999" s="164"/>
      <c r="F999" s="164"/>
      <c r="G999" s="164"/>
      <c r="H999" s="164"/>
      <c r="I999" s="164"/>
      <c r="J999" s="164"/>
      <c r="K999" s="164"/>
      <c r="L999" s="164"/>
      <c r="M999" s="164"/>
      <c r="N999" s="164"/>
    </row>
    <row r="1000" spans="1:14" ht="14.5" x14ac:dyDescent="0.35">
      <c r="A1000" s="164"/>
      <c r="B1000" s="164"/>
      <c r="C1000" s="164"/>
      <c r="D1000" s="164"/>
      <c r="E1000" s="164"/>
      <c r="F1000" s="164"/>
      <c r="G1000" s="164"/>
      <c r="H1000" s="164"/>
      <c r="I1000" s="164"/>
      <c r="J1000" s="164"/>
      <c r="K1000" s="164"/>
      <c r="L1000" s="164"/>
      <c r="M1000" s="164"/>
      <c r="N1000" s="164"/>
    </row>
    <row r="1001" spans="1:14" ht="14.5" x14ac:dyDescent="0.35">
      <c r="A1001" s="164"/>
      <c r="B1001" s="164"/>
      <c r="C1001" s="164"/>
      <c r="D1001" s="164"/>
      <c r="E1001" s="164"/>
      <c r="F1001" s="164"/>
      <c r="G1001" s="164"/>
      <c r="H1001" s="164"/>
      <c r="I1001" s="164"/>
      <c r="J1001" s="164"/>
      <c r="K1001" s="164"/>
      <c r="L1001" s="164"/>
      <c r="M1001" s="164"/>
      <c r="N1001" s="164"/>
    </row>
    <row r="1002" spans="1:14" ht="14.5" x14ac:dyDescent="0.35">
      <c r="A1002" s="164"/>
      <c r="B1002" s="164"/>
      <c r="C1002" s="164"/>
      <c r="D1002" s="164"/>
      <c r="E1002" s="164"/>
      <c r="F1002" s="164"/>
      <c r="G1002" s="164"/>
      <c r="H1002" s="164"/>
      <c r="I1002" s="164"/>
      <c r="J1002" s="164"/>
      <c r="K1002" s="164"/>
      <c r="L1002" s="164"/>
      <c r="M1002" s="164"/>
      <c r="N1002" s="164"/>
    </row>
    <row r="1003" spans="1:14" ht="14.5" x14ac:dyDescent="0.35">
      <c r="A1003" s="164"/>
      <c r="B1003" s="164"/>
      <c r="C1003" s="164"/>
      <c r="D1003" s="164"/>
      <c r="E1003" s="164"/>
      <c r="F1003" s="164"/>
      <c r="G1003" s="164"/>
      <c r="H1003" s="164"/>
      <c r="I1003" s="164"/>
      <c r="J1003" s="164"/>
      <c r="K1003" s="164"/>
      <c r="L1003" s="164"/>
      <c r="M1003" s="164"/>
      <c r="N1003" s="164"/>
    </row>
    <row r="1004" spans="1:14" ht="14.5" x14ac:dyDescent="0.35">
      <c r="A1004" s="164"/>
      <c r="B1004" s="164"/>
      <c r="C1004" s="164"/>
      <c r="D1004" s="164"/>
      <c r="E1004" s="164"/>
      <c r="F1004" s="164"/>
      <c r="G1004" s="164"/>
      <c r="H1004" s="164"/>
      <c r="I1004" s="164"/>
      <c r="J1004" s="164"/>
      <c r="K1004" s="164"/>
      <c r="L1004" s="164"/>
      <c r="M1004" s="164"/>
      <c r="N1004" s="164"/>
    </row>
    <row r="1005" spans="1:14" ht="14.5" x14ac:dyDescent="0.35">
      <c r="A1005" s="164"/>
      <c r="B1005" s="164"/>
      <c r="C1005" s="164"/>
      <c r="D1005" s="164"/>
      <c r="E1005" s="164"/>
      <c r="F1005" s="164"/>
      <c r="G1005" s="164"/>
      <c r="H1005" s="164"/>
      <c r="I1005" s="164"/>
      <c r="J1005" s="164"/>
      <c r="K1005" s="164"/>
      <c r="L1005" s="164"/>
      <c r="M1005" s="164"/>
      <c r="N1005" s="164"/>
    </row>
    <row r="1006" spans="1:14" ht="14.5" x14ac:dyDescent="0.35">
      <c r="A1006" s="164"/>
      <c r="B1006" s="164"/>
      <c r="C1006" s="164"/>
      <c r="D1006" s="164"/>
      <c r="E1006" s="164"/>
      <c r="F1006" s="164"/>
      <c r="G1006" s="164"/>
      <c r="H1006" s="164"/>
      <c r="I1006" s="164"/>
      <c r="J1006" s="164"/>
      <c r="K1006" s="164"/>
      <c r="L1006" s="164"/>
      <c r="M1006" s="164"/>
      <c r="N1006" s="164"/>
    </row>
    <row r="1007" spans="1:14" ht="14.5" x14ac:dyDescent="0.35">
      <c r="A1007" s="164"/>
      <c r="B1007" s="164"/>
      <c r="C1007" s="164"/>
      <c r="D1007" s="164"/>
      <c r="E1007" s="164"/>
      <c r="F1007" s="164"/>
      <c r="G1007" s="164"/>
      <c r="H1007" s="164"/>
      <c r="I1007" s="164"/>
      <c r="J1007" s="164"/>
      <c r="K1007" s="164"/>
      <c r="L1007" s="164"/>
      <c r="M1007" s="164"/>
      <c r="N1007" s="164"/>
    </row>
    <row r="1008" spans="1:14" ht="14.5" x14ac:dyDescent="0.35">
      <c r="A1008" s="164"/>
      <c r="B1008" s="164"/>
      <c r="C1008" s="164"/>
      <c r="D1008" s="164"/>
      <c r="E1008" s="164"/>
      <c r="F1008" s="164"/>
      <c r="G1008" s="164"/>
      <c r="H1008" s="164"/>
      <c r="I1008" s="164"/>
      <c r="J1008" s="164"/>
      <c r="K1008" s="164"/>
      <c r="L1008" s="164"/>
      <c r="M1008" s="164"/>
      <c r="N1008" s="164"/>
    </row>
    <row r="1009" spans="1:14" ht="14.5" x14ac:dyDescent="0.35">
      <c r="A1009" s="164"/>
      <c r="B1009" s="164"/>
      <c r="C1009" s="164"/>
      <c r="D1009" s="164"/>
      <c r="E1009" s="164"/>
      <c r="F1009" s="164"/>
      <c r="G1009" s="164"/>
      <c r="H1009" s="164"/>
      <c r="I1009" s="164"/>
      <c r="J1009" s="164"/>
      <c r="K1009" s="164"/>
      <c r="L1009" s="164"/>
      <c r="M1009" s="164"/>
      <c r="N1009" s="164"/>
    </row>
    <row r="1010" spans="1:14" ht="14.5" x14ac:dyDescent="0.35">
      <c r="A1010" s="164"/>
      <c r="B1010" s="164"/>
      <c r="C1010" s="164"/>
      <c r="D1010" s="164"/>
      <c r="E1010" s="164"/>
      <c r="F1010" s="164"/>
      <c r="G1010" s="164"/>
      <c r="H1010" s="164"/>
      <c r="I1010" s="164"/>
      <c r="J1010" s="164"/>
      <c r="K1010" s="164"/>
      <c r="L1010" s="164"/>
      <c r="M1010" s="164"/>
      <c r="N1010" s="164"/>
    </row>
    <row r="1011" spans="1:14" ht="14.5" x14ac:dyDescent="0.35">
      <c r="A1011" s="164"/>
      <c r="B1011" s="164"/>
      <c r="C1011" s="164"/>
      <c r="D1011" s="164"/>
      <c r="E1011" s="164"/>
      <c r="F1011" s="164"/>
      <c r="G1011" s="164"/>
      <c r="H1011" s="164"/>
      <c r="I1011" s="164"/>
      <c r="J1011" s="164"/>
      <c r="K1011" s="164"/>
      <c r="L1011" s="164"/>
      <c r="M1011" s="164"/>
      <c r="N1011" s="164"/>
    </row>
    <row r="1012" spans="1:14" ht="14.5" x14ac:dyDescent="0.35">
      <c r="A1012" s="164"/>
      <c r="B1012" s="164"/>
      <c r="C1012" s="164"/>
      <c r="D1012" s="164"/>
      <c r="E1012" s="164"/>
      <c r="F1012" s="164"/>
      <c r="G1012" s="164"/>
      <c r="H1012" s="164"/>
      <c r="I1012" s="164"/>
      <c r="J1012" s="164"/>
      <c r="K1012" s="164"/>
      <c r="L1012" s="164"/>
      <c r="M1012" s="164"/>
      <c r="N1012" s="164"/>
    </row>
    <row r="1013" spans="1:14" ht="14.5" x14ac:dyDescent="0.35">
      <c r="A1013" s="164"/>
      <c r="B1013" s="164"/>
      <c r="C1013" s="164"/>
      <c r="D1013" s="164"/>
      <c r="E1013" s="164"/>
      <c r="F1013" s="164"/>
      <c r="G1013" s="164"/>
      <c r="H1013" s="164"/>
      <c r="I1013" s="164"/>
      <c r="J1013" s="164"/>
      <c r="K1013" s="164"/>
      <c r="L1013" s="164"/>
      <c r="M1013" s="164"/>
      <c r="N1013" s="164"/>
    </row>
    <row r="1014" spans="1:14" ht="14.5" x14ac:dyDescent="0.35">
      <c r="A1014" s="164"/>
      <c r="B1014" s="164"/>
      <c r="C1014" s="164"/>
      <c r="D1014" s="164"/>
      <c r="E1014" s="164"/>
      <c r="F1014" s="164"/>
      <c r="G1014" s="164"/>
      <c r="H1014" s="164"/>
      <c r="I1014" s="164"/>
      <c r="J1014" s="164"/>
      <c r="K1014" s="164"/>
      <c r="L1014" s="164"/>
      <c r="M1014" s="164"/>
      <c r="N1014"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F9D8-999F-4564-A9FA-9D4AC01EF4B0}">
  <dimension ref="A1:P1007"/>
  <sheetViews>
    <sheetView showGridLines="0" view="pageBreakPreview" zoomScaleNormal="100" zoomScaleSheetLayoutView="80" workbookViewId="0">
      <selection activeCell="A54" sqref="A54"/>
    </sheetView>
  </sheetViews>
  <sheetFormatPr defaultColWidth="14.453125" defaultRowHeight="15" customHeight="1" x14ac:dyDescent="0.35"/>
  <cols>
    <col min="1" max="1" width="85.81640625" style="382" customWidth="1"/>
    <col min="2" max="2" width="21.81640625" style="382" customWidth="1"/>
    <col min="3" max="3" width="21.6328125" style="382" bestFit="1" customWidth="1"/>
    <col min="4" max="4" width="68.453125" style="382" customWidth="1"/>
    <col min="5" max="5" width="9.1796875" style="382" customWidth="1"/>
    <col min="6" max="6" width="14.1796875" style="382" bestFit="1" customWidth="1"/>
    <col min="7" max="15" width="9.1796875" style="382" customWidth="1"/>
    <col min="16" max="16384" width="14.453125" style="382"/>
  </cols>
  <sheetData>
    <row r="1" spans="1:15" ht="14.5" x14ac:dyDescent="0.35">
      <c r="A1" s="163" t="str">
        <f>SOCE!A1</f>
        <v>L&amp;T ELECTROLYSERS LIMITED</v>
      </c>
      <c r="B1" s="164"/>
      <c r="C1" s="164"/>
      <c r="D1" s="164"/>
      <c r="E1" s="164"/>
      <c r="F1" s="164"/>
      <c r="G1" s="164"/>
      <c r="H1" s="164"/>
      <c r="I1" s="164"/>
      <c r="J1" s="164"/>
      <c r="K1" s="164"/>
      <c r="L1" s="164"/>
      <c r="M1" s="164"/>
      <c r="N1" s="164"/>
      <c r="O1" s="164"/>
    </row>
    <row r="2" spans="1:15" ht="14.5" x14ac:dyDescent="0.35">
      <c r="A2" s="163" t="str">
        <f>'21'!A2</f>
        <v>Notes forming part of financial statement</v>
      </c>
      <c r="B2" s="164"/>
      <c r="C2" s="164"/>
      <c r="D2" s="164"/>
      <c r="E2" s="164"/>
      <c r="F2" s="164"/>
      <c r="G2" s="164"/>
      <c r="H2" s="164"/>
      <c r="I2" s="164"/>
      <c r="J2" s="164"/>
      <c r="K2" s="164"/>
      <c r="L2" s="164"/>
      <c r="M2" s="164"/>
      <c r="N2" s="164"/>
      <c r="O2" s="164"/>
    </row>
    <row r="3" spans="1:15" ht="14.5" x14ac:dyDescent="0.35">
      <c r="A3" s="164"/>
      <c r="B3" s="164"/>
      <c r="C3" s="164"/>
      <c r="D3" s="164"/>
      <c r="E3" s="164"/>
      <c r="F3" s="164"/>
      <c r="G3" s="164"/>
      <c r="H3" s="164"/>
      <c r="I3" s="164"/>
      <c r="J3" s="164"/>
      <c r="K3" s="164"/>
      <c r="L3" s="164"/>
      <c r="M3" s="164"/>
      <c r="N3" s="164"/>
      <c r="O3" s="164"/>
    </row>
    <row r="4" spans="1:15" ht="14.5" x14ac:dyDescent="0.35">
      <c r="A4" s="285" t="s">
        <v>423</v>
      </c>
      <c r="B4" s="164"/>
      <c r="C4" s="164"/>
      <c r="D4" s="164"/>
      <c r="E4" s="164"/>
      <c r="F4" s="164"/>
      <c r="G4" s="164"/>
      <c r="H4" s="164"/>
      <c r="I4" s="164"/>
      <c r="J4" s="164"/>
      <c r="K4" s="164"/>
      <c r="L4" s="164"/>
      <c r="M4" s="164"/>
      <c r="N4" s="164"/>
      <c r="O4" s="164"/>
    </row>
    <row r="5" spans="1:15" ht="14.5" x14ac:dyDescent="0.35">
      <c r="A5" s="285"/>
      <c r="B5" s="164"/>
      <c r="C5" s="412" t="str">
        <f>'22'!C5</f>
        <v>( Amt in Rs.)</v>
      </c>
      <c r="D5" s="164"/>
      <c r="E5" s="164"/>
      <c r="F5" s="164"/>
      <c r="G5" s="164"/>
      <c r="H5" s="164"/>
      <c r="I5" s="164"/>
      <c r="J5" s="164"/>
      <c r="K5" s="164"/>
      <c r="L5" s="164"/>
      <c r="M5" s="164"/>
      <c r="N5" s="164"/>
      <c r="O5" s="164"/>
    </row>
    <row r="6" spans="1:15" s="388" customFormat="1" ht="46.75" customHeight="1" x14ac:dyDescent="0.35">
      <c r="A6" s="612" t="s">
        <v>3</v>
      </c>
      <c r="B6" s="414" t="str">
        <f>'22'!B6</f>
        <v>For the year ended 
March 31, 2026</v>
      </c>
      <c r="C6" s="414" t="str">
        <f>'22'!C6</f>
        <v>For the year ended March 31, 2025</v>
      </c>
      <c r="D6" s="171"/>
      <c r="E6" s="171"/>
      <c r="F6" s="171"/>
      <c r="G6" s="171"/>
      <c r="H6" s="171"/>
      <c r="I6" s="171"/>
      <c r="J6" s="171"/>
      <c r="K6" s="171"/>
      <c r="L6" s="171"/>
      <c r="M6" s="171"/>
      <c r="N6" s="171"/>
      <c r="O6" s="171"/>
    </row>
    <row r="7" spans="1:15" s="388" customFormat="1" ht="14.5" x14ac:dyDescent="0.35">
      <c r="A7" s="612"/>
      <c r="B7" s="445"/>
      <c r="C7" s="445"/>
      <c r="D7" s="171"/>
      <c r="E7" s="171"/>
      <c r="F7" s="171"/>
      <c r="G7" s="171"/>
      <c r="H7" s="171"/>
      <c r="I7" s="171"/>
      <c r="J7" s="171"/>
      <c r="K7" s="171"/>
      <c r="L7" s="171"/>
      <c r="M7" s="171"/>
      <c r="N7" s="171"/>
      <c r="O7" s="171"/>
    </row>
    <row r="8" spans="1:15" ht="14.5" x14ac:dyDescent="0.35">
      <c r="A8" s="598" t="s">
        <v>424</v>
      </c>
      <c r="B8" s="421"/>
      <c r="C8" s="609"/>
      <c r="D8" s="164"/>
      <c r="E8" s="164"/>
      <c r="F8" s="611"/>
      <c r="G8" s="164"/>
      <c r="H8" s="164"/>
      <c r="I8" s="164"/>
      <c r="J8" s="164"/>
      <c r="K8" s="164"/>
      <c r="L8" s="164"/>
      <c r="M8" s="164"/>
      <c r="N8" s="164"/>
      <c r="O8" s="164"/>
    </row>
    <row r="9" spans="1:15" ht="14.5" x14ac:dyDescent="0.35">
      <c r="A9" s="598" t="s">
        <v>425</v>
      </c>
      <c r="B9" s="421"/>
      <c r="C9" s="609"/>
      <c r="D9" s="164"/>
      <c r="E9" s="164"/>
      <c r="F9" s="611"/>
      <c r="G9" s="164"/>
      <c r="H9" s="164"/>
      <c r="I9" s="164"/>
      <c r="J9" s="164"/>
      <c r="K9" s="164"/>
      <c r="L9" s="164"/>
      <c r="M9" s="164"/>
      <c r="N9" s="164"/>
      <c r="O9" s="164"/>
    </row>
    <row r="10" spans="1:15" ht="14.5" x14ac:dyDescent="0.35">
      <c r="A10" s="598" t="s">
        <v>426</v>
      </c>
      <c r="B10" s="421"/>
      <c r="C10" s="609"/>
      <c r="D10" s="164"/>
      <c r="E10" s="164"/>
      <c r="F10" s="164"/>
      <c r="G10" s="164"/>
      <c r="H10" s="164"/>
      <c r="I10" s="164"/>
      <c r="J10" s="164"/>
      <c r="K10" s="164"/>
      <c r="L10" s="164"/>
      <c r="M10" s="164"/>
      <c r="N10" s="164"/>
      <c r="O10" s="164"/>
    </row>
    <row r="11" spans="1:15" ht="14.5" x14ac:dyDescent="0.35">
      <c r="A11" s="598" t="s">
        <v>427</v>
      </c>
      <c r="B11" s="421"/>
      <c r="C11" s="609"/>
      <c r="D11" s="164"/>
      <c r="E11" s="613"/>
      <c r="F11" s="164"/>
      <c r="G11" s="164"/>
      <c r="H11" s="164"/>
      <c r="I11" s="164"/>
      <c r="J11" s="164"/>
      <c r="K11" s="164"/>
      <c r="L11" s="164"/>
      <c r="M11" s="164"/>
      <c r="N11" s="164"/>
      <c r="O11" s="164"/>
    </row>
    <row r="12" spans="1:15" ht="14.5" x14ac:dyDescent="0.35">
      <c r="A12" s="598" t="s">
        <v>428</v>
      </c>
      <c r="B12" s="421"/>
      <c r="C12" s="609"/>
      <c r="D12" s="164"/>
      <c r="E12" s="164"/>
      <c r="F12" s="164"/>
      <c r="G12" s="164"/>
      <c r="H12" s="164"/>
      <c r="I12" s="164"/>
      <c r="J12" s="164"/>
      <c r="K12" s="164"/>
      <c r="L12" s="164"/>
      <c r="M12" s="164"/>
      <c r="N12" s="164"/>
      <c r="O12" s="164"/>
    </row>
    <row r="13" spans="1:15" ht="14.5" x14ac:dyDescent="0.35">
      <c r="A13" s="598" t="s">
        <v>429</v>
      </c>
      <c r="B13" s="421"/>
      <c r="C13" s="609"/>
      <c r="D13" s="164"/>
      <c r="E13" s="164"/>
      <c r="F13" s="164"/>
      <c r="G13" s="164"/>
      <c r="H13" s="164"/>
      <c r="I13" s="164"/>
      <c r="J13" s="164"/>
      <c r="K13" s="164"/>
      <c r="L13" s="164"/>
      <c r="M13" s="164"/>
      <c r="N13" s="164"/>
      <c r="O13" s="164"/>
    </row>
    <row r="14" spans="1:15" ht="14.5" x14ac:dyDescent="0.35">
      <c r="A14" s="598" t="s">
        <v>430</v>
      </c>
      <c r="B14" s="421"/>
      <c r="C14" s="609"/>
      <c r="D14" s="164"/>
      <c r="E14" s="164"/>
      <c r="F14" s="164"/>
      <c r="G14" s="164"/>
      <c r="H14" s="164"/>
      <c r="I14" s="164"/>
      <c r="J14" s="164"/>
      <c r="K14" s="164"/>
      <c r="L14" s="164"/>
      <c r="M14" s="164"/>
      <c r="N14" s="164"/>
      <c r="O14" s="164"/>
    </row>
    <row r="15" spans="1:15" ht="14.5" x14ac:dyDescent="0.35">
      <c r="A15" s="598" t="s">
        <v>431</v>
      </c>
      <c r="B15" s="421"/>
      <c r="C15" s="609"/>
      <c r="D15" s="164"/>
      <c r="E15" s="164"/>
      <c r="F15" s="164"/>
      <c r="G15" s="164"/>
      <c r="H15" s="164"/>
      <c r="I15" s="164"/>
      <c r="J15" s="164"/>
      <c r="K15" s="164"/>
      <c r="L15" s="164"/>
      <c r="M15" s="164"/>
      <c r="N15" s="164"/>
      <c r="O15" s="164"/>
    </row>
    <row r="16" spans="1:15" ht="14.5" x14ac:dyDescent="0.35">
      <c r="A16" s="598" t="s">
        <v>432</v>
      </c>
      <c r="B16" s="421"/>
      <c r="C16" s="609"/>
      <c r="D16" s="164"/>
      <c r="E16" s="164"/>
      <c r="F16" s="164"/>
      <c r="G16" s="164"/>
      <c r="H16" s="164"/>
      <c r="I16" s="164"/>
      <c r="J16" s="164"/>
      <c r="K16" s="164"/>
      <c r="L16" s="164"/>
      <c r="M16" s="164"/>
      <c r="N16" s="164"/>
      <c r="O16" s="164"/>
    </row>
    <row r="17" spans="1:15" ht="14.5" x14ac:dyDescent="0.35">
      <c r="A17" s="598" t="s">
        <v>433</v>
      </c>
      <c r="B17" s="421"/>
      <c r="C17" s="609"/>
      <c r="D17" s="164"/>
      <c r="E17" s="164"/>
      <c r="F17" s="164"/>
      <c r="G17" s="164"/>
      <c r="H17" s="164"/>
      <c r="I17" s="164"/>
      <c r="J17" s="164"/>
      <c r="K17" s="164"/>
      <c r="L17" s="164"/>
      <c r="M17" s="164"/>
      <c r="N17" s="164"/>
      <c r="O17" s="164"/>
    </row>
    <row r="18" spans="1:15" ht="14.5" x14ac:dyDescent="0.35">
      <c r="A18" s="598" t="s">
        <v>434</v>
      </c>
      <c r="B18" s="421"/>
      <c r="C18" s="609"/>
      <c r="D18" s="164"/>
      <c r="E18" s="164"/>
      <c r="F18" s="164"/>
      <c r="G18" s="164"/>
      <c r="H18" s="164"/>
      <c r="I18" s="164"/>
      <c r="J18" s="164"/>
      <c r="K18" s="164"/>
      <c r="L18" s="164"/>
      <c r="M18" s="164"/>
      <c r="N18" s="164"/>
      <c r="O18" s="164"/>
    </row>
    <row r="19" spans="1:15" ht="14.5" x14ac:dyDescent="0.35">
      <c r="A19" s="598" t="s">
        <v>435</v>
      </c>
      <c r="B19" s="421"/>
      <c r="C19" s="609"/>
      <c r="D19" s="164"/>
      <c r="E19" s="164"/>
      <c r="F19" s="164"/>
      <c r="G19" s="164"/>
      <c r="H19" s="164"/>
      <c r="I19" s="164"/>
      <c r="J19" s="164"/>
      <c r="K19" s="164"/>
      <c r="L19" s="164"/>
      <c r="M19" s="164"/>
      <c r="N19" s="164"/>
      <c r="O19" s="164"/>
    </row>
    <row r="20" spans="1:15" ht="14.5" x14ac:dyDescent="0.35">
      <c r="A20" s="602" t="s">
        <v>436</v>
      </c>
      <c r="B20" s="421"/>
      <c r="C20" s="609"/>
      <c r="D20" s="164"/>
      <c r="E20" s="164"/>
      <c r="F20" s="164"/>
      <c r="G20" s="164"/>
      <c r="H20" s="164"/>
      <c r="I20" s="164"/>
      <c r="J20" s="164"/>
      <c r="K20" s="164"/>
      <c r="L20" s="164"/>
      <c r="M20" s="164"/>
      <c r="N20" s="164"/>
      <c r="O20" s="164"/>
    </row>
    <row r="21" spans="1:15" ht="14.5" x14ac:dyDescent="0.35">
      <c r="A21" s="598" t="s">
        <v>437</v>
      </c>
      <c r="B21" s="421"/>
      <c r="C21" s="609"/>
      <c r="D21" s="164"/>
      <c r="E21" s="164"/>
      <c r="F21" s="164"/>
      <c r="G21" s="164"/>
      <c r="H21" s="164"/>
      <c r="I21" s="164"/>
      <c r="J21" s="164"/>
      <c r="K21" s="164"/>
      <c r="L21" s="164"/>
      <c r="M21" s="164"/>
      <c r="N21" s="164"/>
      <c r="O21" s="164"/>
    </row>
    <row r="22" spans="1:15" ht="14.5" x14ac:dyDescent="0.35">
      <c r="A22" s="598" t="s">
        <v>438</v>
      </c>
      <c r="B22" s="421"/>
      <c r="C22" s="609"/>
      <c r="D22" s="164"/>
      <c r="E22" s="164"/>
      <c r="F22" s="164"/>
      <c r="G22" s="164"/>
      <c r="H22" s="164"/>
      <c r="I22" s="164"/>
      <c r="J22" s="164"/>
      <c r="K22" s="164"/>
      <c r="L22" s="164"/>
      <c r="M22" s="164"/>
      <c r="N22" s="164"/>
      <c r="O22" s="164"/>
    </row>
    <row r="23" spans="1:15" ht="14.5" x14ac:dyDescent="0.35">
      <c r="A23" s="598" t="s">
        <v>439</v>
      </c>
      <c r="B23" s="421"/>
      <c r="C23" s="609"/>
      <c r="D23" s="164"/>
      <c r="E23" s="164"/>
      <c r="F23" s="164"/>
      <c r="G23" s="164"/>
      <c r="H23" s="164"/>
      <c r="I23" s="164"/>
      <c r="J23" s="164"/>
      <c r="K23" s="164"/>
      <c r="L23" s="164"/>
      <c r="M23" s="164"/>
      <c r="N23" s="164"/>
      <c r="O23" s="164"/>
    </row>
    <row r="24" spans="1:15" ht="14.5" x14ac:dyDescent="0.35">
      <c r="A24" s="598" t="s">
        <v>440</v>
      </c>
      <c r="B24" s="421"/>
      <c r="C24" s="609"/>
      <c r="D24" s="164"/>
      <c r="E24" s="164"/>
      <c r="F24" s="164"/>
      <c r="G24" s="164"/>
      <c r="H24" s="164"/>
      <c r="I24" s="164"/>
      <c r="J24" s="164"/>
      <c r="K24" s="164"/>
      <c r="L24" s="164"/>
      <c r="M24" s="164"/>
      <c r="N24" s="164"/>
      <c r="O24" s="164"/>
    </row>
    <row r="25" spans="1:15" ht="14.5" x14ac:dyDescent="0.35">
      <c r="A25" s="598" t="s">
        <v>441</v>
      </c>
      <c r="B25" s="421"/>
      <c r="C25" s="609"/>
      <c r="D25" s="164"/>
      <c r="E25" s="164"/>
      <c r="F25" s="164"/>
      <c r="G25" s="164"/>
      <c r="H25" s="164"/>
      <c r="I25" s="164"/>
      <c r="J25" s="164"/>
      <c r="K25" s="164"/>
      <c r="L25" s="164"/>
      <c r="M25" s="164"/>
      <c r="N25" s="164"/>
      <c r="O25" s="164"/>
    </row>
    <row r="26" spans="1:15" ht="14.5" x14ac:dyDescent="0.35">
      <c r="A26" s="598" t="s">
        <v>442</v>
      </c>
      <c r="B26" s="421"/>
      <c r="C26" s="609"/>
      <c r="D26" s="164"/>
      <c r="E26" s="164"/>
      <c r="F26" s="164"/>
      <c r="G26" s="164"/>
      <c r="H26" s="164"/>
      <c r="I26" s="164"/>
      <c r="J26" s="164"/>
      <c r="K26" s="164"/>
      <c r="L26" s="164"/>
      <c r="M26" s="164"/>
      <c r="N26" s="164"/>
      <c r="O26" s="164"/>
    </row>
    <row r="27" spans="1:15" ht="14.5" x14ac:dyDescent="0.35">
      <c r="A27" s="598" t="s">
        <v>443</v>
      </c>
      <c r="B27" s="421"/>
      <c r="C27" s="609"/>
      <c r="D27" s="164"/>
      <c r="E27" s="164"/>
      <c r="F27" s="164"/>
      <c r="G27" s="164"/>
      <c r="H27" s="164"/>
      <c r="I27" s="164"/>
      <c r="J27" s="164"/>
      <c r="K27" s="164"/>
      <c r="L27" s="164"/>
      <c r="M27" s="164"/>
      <c r="N27" s="164"/>
      <c r="O27" s="164"/>
    </row>
    <row r="28" spans="1:15" ht="14.5" x14ac:dyDescent="0.35">
      <c r="A28" s="598"/>
      <c r="B28" s="421"/>
      <c r="C28" s="609"/>
      <c r="D28" s="164"/>
      <c r="E28" s="164"/>
      <c r="F28" s="164"/>
      <c r="G28" s="164"/>
      <c r="H28" s="164"/>
      <c r="I28" s="164"/>
      <c r="J28" s="164"/>
      <c r="K28" s="164"/>
      <c r="L28" s="164"/>
      <c r="M28" s="164"/>
      <c r="N28" s="164"/>
      <c r="O28" s="164"/>
    </row>
    <row r="29" spans="1:15" ht="14.5" x14ac:dyDescent="0.35">
      <c r="A29" s="599" t="s">
        <v>213</v>
      </c>
      <c r="B29" s="448">
        <f>SUM(B7:B28)</f>
        <v>0</v>
      </c>
      <c r="C29" s="449">
        <f>SUM(C8:C27)</f>
        <v>0</v>
      </c>
      <c r="D29" s="164"/>
      <c r="E29" s="164"/>
      <c r="F29" s="164"/>
      <c r="G29" s="164"/>
      <c r="H29" s="164"/>
      <c r="I29" s="164"/>
      <c r="J29" s="164"/>
      <c r="K29" s="164"/>
      <c r="L29" s="164"/>
      <c r="M29" s="164"/>
      <c r="N29" s="164"/>
      <c r="O29" s="164"/>
    </row>
    <row r="30" spans="1:15" ht="14.5" x14ac:dyDescent="0.35">
      <c r="A30" s="164"/>
      <c r="B30" s="611"/>
      <c r="C30" s="611"/>
      <c r="D30" s="164"/>
      <c r="E30" s="164"/>
      <c r="F30" s="164"/>
      <c r="G30" s="164"/>
      <c r="H30" s="164"/>
      <c r="I30" s="164"/>
      <c r="J30" s="164"/>
      <c r="K30" s="164"/>
      <c r="L30" s="164"/>
      <c r="M30" s="164"/>
      <c r="N30" s="164"/>
      <c r="O30" s="164"/>
    </row>
    <row r="31" spans="1:15" ht="14.5" x14ac:dyDescent="0.35">
      <c r="A31" s="164"/>
      <c r="B31" s="164"/>
      <c r="C31" s="496"/>
      <c r="D31" s="164"/>
      <c r="E31" s="164"/>
      <c r="F31" s="164"/>
      <c r="G31" s="164"/>
      <c r="H31" s="164"/>
      <c r="I31" s="164"/>
      <c r="J31" s="164"/>
      <c r="K31" s="164"/>
      <c r="L31" s="164"/>
      <c r="M31" s="164"/>
      <c r="N31" s="164"/>
      <c r="O31" s="164"/>
    </row>
    <row r="32" spans="1:15" ht="14.5" x14ac:dyDescent="0.35">
      <c r="A32" s="164" t="s">
        <v>444</v>
      </c>
      <c r="B32" s="399"/>
      <c r="C32" s="496"/>
      <c r="D32" s="164"/>
      <c r="E32" s="164"/>
      <c r="F32" s="164"/>
      <c r="G32" s="164"/>
      <c r="H32" s="164"/>
      <c r="I32" s="164"/>
      <c r="J32" s="164"/>
      <c r="K32" s="164"/>
      <c r="L32" s="164"/>
      <c r="M32" s="164"/>
      <c r="N32" s="164"/>
      <c r="O32" s="164"/>
    </row>
    <row r="33" spans="1:15" ht="14.5" x14ac:dyDescent="0.35">
      <c r="A33" s="164" t="s">
        <v>445</v>
      </c>
      <c r="B33" s="164"/>
      <c r="C33" s="496"/>
      <c r="D33" s="164"/>
      <c r="E33" s="164"/>
      <c r="F33" s="164"/>
      <c r="G33" s="164"/>
      <c r="H33" s="164"/>
      <c r="I33" s="164"/>
      <c r="J33" s="164"/>
      <c r="K33" s="164"/>
      <c r="L33" s="164"/>
      <c r="M33" s="164"/>
      <c r="N33" s="164"/>
      <c r="O33" s="164"/>
    </row>
    <row r="34" spans="1:15" ht="14.5" x14ac:dyDescent="0.35">
      <c r="A34" s="164" t="s">
        <v>446</v>
      </c>
      <c r="B34" s="164"/>
      <c r="C34" s="496"/>
      <c r="D34" s="164"/>
      <c r="E34" s="164"/>
      <c r="F34" s="164"/>
      <c r="G34" s="164"/>
      <c r="H34" s="164"/>
      <c r="I34" s="164"/>
      <c r="J34" s="164"/>
      <c r="K34" s="164"/>
      <c r="L34" s="164"/>
      <c r="M34" s="164"/>
      <c r="N34" s="164"/>
      <c r="O34" s="164"/>
    </row>
    <row r="35" spans="1:15" ht="14.5" x14ac:dyDescent="0.35">
      <c r="A35" s="164" t="s">
        <v>447</v>
      </c>
      <c r="B35" s="164"/>
      <c r="C35" s="496"/>
      <c r="D35" s="164"/>
      <c r="E35" s="164"/>
      <c r="F35" s="164"/>
      <c r="G35" s="164"/>
      <c r="H35" s="164"/>
      <c r="I35" s="164"/>
      <c r="J35" s="164"/>
      <c r="K35" s="164"/>
      <c r="L35" s="164"/>
      <c r="M35" s="164"/>
      <c r="N35" s="164"/>
      <c r="O35" s="164"/>
    </row>
    <row r="36" spans="1:15" ht="14.5" x14ac:dyDescent="0.35">
      <c r="A36" s="164" t="s">
        <v>448</v>
      </c>
      <c r="B36" s="164"/>
      <c r="C36" s="496"/>
      <c r="D36" s="164"/>
      <c r="E36" s="164"/>
      <c r="F36" s="164"/>
      <c r="G36" s="164"/>
      <c r="H36" s="164"/>
      <c r="I36" s="164"/>
      <c r="J36" s="164"/>
      <c r="K36" s="164"/>
      <c r="L36" s="164"/>
      <c r="M36" s="164"/>
      <c r="N36" s="164"/>
      <c r="O36" s="164"/>
    </row>
    <row r="37" spans="1:15" ht="14.5" x14ac:dyDescent="0.35">
      <c r="A37" s="164" t="s">
        <v>449</v>
      </c>
      <c r="B37" s="164"/>
      <c r="C37" s="496"/>
      <c r="D37" s="164"/>
      <c r="E37" s="164"/>
      <c r="F37" s="164"/>
      <c r="G37" s="164"/>
      <c r="H37" s="164"/>
      <c r="I37" s="164"/>
      <c r="J37" s="164"/>
      <c r="K37" s="164"/>
      <c r="L37" s="164"/>
      <c r="M37" s="164"/>
      <c r="N37" s="164"/>
      <c r="O37" s="164"/>
    </row>
    <row r="38" spans="1:15" ht="14.5" x14ac:dyDescent="0.35">
      <c r="A38" s="164" t="s">
        <v>450</v>
      </c>
      <c r="B38" s="164"/>
      <c r="C38" s="496"/>
      <c r="D38" s="164"/>
      <c r="E38" s="164"/>
      <c r="F38" s="164"/>
      <c r="G38" s="164"/>
      <c r="H38" s="164"/>
      <c r="I38" s="164"/>
      <c r="J38" s="164"/>
      <c r="K38" s="164"/>
      <c r="L38" s="164"/>
      <c r="M38" s="164"/>
      <c r="N38" s="164"/>
      <c r="O38" s="164"/>
    </row>
    <row r="39" spans="1:15" ht="14.5" x14ac:dyDescent="0.35">
      <c r="A39" s="164" t="s">
        <v>451</v>
      </c>
      <c r="B39" s="164"/>
      <c r="C39" s="496"/>
      <c r="D39" s="164"/>
      <c r="E39" s="164"/>
      <c r="F39" s="164"/>
      <c r="G39" s="164"/>
      <c r="H39" s="164"/>
      <c r="I39" s="164"/>
      <c r="J39" s="164"/>
      <c r="K39" s="164"/>
      <c r="L39" s="164"/>
      <c r="M39" s="164"/>
      <c r="N39" s="164"/>
      <c r="O39" s="164"/>
    </row>
    <row r="40" spans="1:15" ht="14.5" x14ac:dyDescent="0.35">
      <c r="A40" s="164" t="s">
        <v>452</v>
      </c>
      <c r="B40" s="164"/>
      <c r="C40" s="496"/>
      <c r="D40" s="164"/>
      <c r="E40" s="164"/>
      <c r="F40" s="164"/>
      <c r="G40" s="164"/>
      <c r="H40" s="164"/>
      <c r="I40" s="164"/>
      <c r="J40" s="164"/>
      <c r="K40" s="164"/>
      <c r="L40" s="164"/>
      <c r="M40" s="164"/>
      <c r="N40" s="164"/>
      <c r="O40" s="164"/>
    </row>
    <row r="41" spans="1:15" ht="14.5" x14ac:dyDescent="0.35">
      <c r="A41" s="164" t="s">
        <v>453</v>
      </c>
      <c r="B41" s="164"/>
      <c r="C41" s="496"/>
      <c r="D41" s="164"/>
      <c r="E41" s="164"/>
      <c r="F41" s="164"/>
      <c r="G41" s="164"/>
      <c r="H41" s="164"/>
      <c r="I41" s="164"/>
      <c r="J41" s="164"/>
      <c r="K41" s="164"/>
      <c r="L41" s="164"/>
      <c r="M41" s="164"/>
      <c r="N41" s="164"/>
      <c r="O41" s="164"/>
    </row>
    <row r="42" spans="1:15" ht="14.5" x14ac:dyDescent="0.35">
      <c r="D42" s="164"/>
      <c r="E42" s="164"/>
      <c r="F42" s="164"/>
      <c r="G42" s="164"/>
      <c r="H42" s="164"/>
      <c r="I42" s="164"/>
      <c r="J42" s="164"/>
      <c r="K42" s="164"/>
      <c r="L42" s="164"/>
      <c r="M42" s="164"/>
      <c r="N42" s="164"/>
      <c r="O42" s="164"/>
    </row>
    <row r="43" spans="1:15" ht="14.5" x14ac:dyDescent="0.35">
      <c r="D43" s="164"/>
      <c r="E43" s="164"/>
      <c r="F43" s="164"/>
      <c r="G43" s="164"/>
      <c r="H43" s="164"/>
      <c r="I43" s="164"/>
      <c r="J43" s="164"/>
      <c r="K43" s="164"/>
      <c r="L43" s="164"/>
      <c r="M43" s="164"/>
      <c r="N43" s="164"/>
      <c r="O43" s="164"/>
    </row>
    <row r="44" spans="1:15" ht="14.5" x14ac:dyDescent="0.35">
      <c r="A44" s="446" t="s">
        <v>437</v>
      </c>
      <c r="D44" s="164"/>
      <c r="E44" s="164"/>
      <c r="F44" s="164"/>
      <c r="G44" s="164"/>
      <c r="H44" s="164"/>
      <c r="I44" s="164"/>
      <c r="J44" s="164"/>
      <c r="K44" s="164"/>
      <c r="L44" s="164"/>
      <c r="M44" s="164"/>
      <c r="N44" s="164"/>
      <c r="O44" s="164"/>
    </row>
    <row r="45" spans="1:15" ht="14.5" x14ac:dyDescent="0.35">
      <c r="A45" s="446" t="s">
        <v>432</v>
      </c>
      <c r="B45" s="164"/>
      <c r="D45" s="164"/>
      <c r="E45" s="164"/>
      <c r="F45" s="164"/>
      <c r="G45" s="164"/>
      <c r="H45" s="164"/>
      <c r="I45" s="164"/>
      <c r="J45" s="164"/>
      <c r="K45" s="164"/>
      <c r="L45" s="164"/>
      <c r="M45" s="164"/>
      <c r="N45" s="164"/>
      <c r="O45" s="164"/>
    </row>
    <row r="46" spans="1:15" ht="14.5" x14ac:dyDescent="0.35">
      <c r="A46" s="614" t="s">
        <v>436</v>
      </c>
      <c r="B46" s="164"/>
      <c r="C46" s="164"/>
      <c r="D46" s="164"/>
      <c r="E46" s="164"/>
      <c r="F46" s="164"/>
      <c r="G46" s="164"/>
      <c r="H46" s="164"/>
      <c r="I46" s="164"/>
      <c r="J46" s="164"/>
      <c r="K46" s="164"/>
      <c r="L46" s="164"/>
      <c r="M46" s="164"/>
      <c r="N46" s="164"/>
      <c r="O46" s="164"/>
    </row>
    <row r="47" spans="1:15" ht="14.5" x14ac:dyDescent="0.35">
      <c r="A47" s="446" t="s">
        <v>441</v>
      </c>
      <c r="B47" s="164"/>
      <c r="C47" s="164"/>
      <c r="D47" s="164"/>
      <c r="E47" s="164"/>
      <c r="F47" s="164"/>
      <c r="G47" s="164"/>
      <c r="H47" s="164"/>
      <c r="I47" s="164"/>
      <c r="J47" s="164"/>
      <c r="K47" s="164"/>
      <c r="L47" s="164"/>
      <c r="M47" s="164"/>
      <c r="N47" s="164"/>
      <c r="O47" s="164"/>
    </row>
    <row r="48" spans="1:15" ht="14.5" x14ac:dyDescent="0.35">
      <c r="A48" s="446" t="s">
        <v>438</v>
      </c>
      <c r="B48" s="164"/>
      <c r="C48" s="164"/>
      <c r="D48" s="164"/>
      <c r="E48" s="164"/>
      <c r="F48" s="164"/>
      <c r="G48" s="164"/>
      <c r="H48" s="164"/>
      <c r="I48" s="164"/>
      <c r="J48" s="164"/>
      <c r="K48" s="164"/>
      <c r="L48" s="164"/>
      <c r="M48" s="164"/>
      <c r="N48" s="164"/>
      <c r="O48" s="164"/>
    </row>
    <row r="49" spans="1:15" ht="14.5" x14ac:dyDescent="0.35">
      <c r="A49" s="446" t="s">
        <v>431</v>
      </c>
      <c r="B49" s="164"/>
      <c r="C49" s="164"/>
      <c r="D49" s="164"/>
      <c r="E49" s="164"/>
      <c r="F49" s="164"/>
      <c r="G49" s="164"/>
      <c r="H49" s="164"/>
      <c r="I49" s="164"/>
      <c r="J49" s="164"/>
      <c r="K49" s="164"/>
      <c r="L49" s="164"/>
      <c r="M49" s="164"/>
      <c r="N49" s="164"/>
      <c r="O49" s="164"/>
    </row>
    <row r="50" spans="1:15" ht="14.5" x14ac:dyDescent="0.35">
      <c r="A50" s="446" t="s">
        <v>443</v>
      </c>
      <c r="B50" s="164"/>
      <c r="C50" s="164"/>
      <c r="D50" s="164"/>
      <c r="E50" s="164"/>
      <c r="F50" s="164"/>
      <c r="G50" s="164"/>
      <c r="H50" s="164"/>
      <c r="I50" s="164"/>
      <c r="J50" s="164"/>
      <c r="K50" s="164"/>
      <c r="L50" s="164"/>
      <c r="M50" s="164"/>
      <c r="N50" s="164"/>
      <c r="O50" s="164"/>
    </row>
    <row r="51" spans="1:15" ht="14.5" x14ac:dyDescent="0.35">
      <c r="A51" s="446" t="s">
        <v>430</v>
      </c>
      <c r="B51" s="164"/>
      <c r="C51" s="164"/>
      <c r="D51" s="164"/>
      <c r="E51" s="164"/>
      <c r="F51" s="164"/>
      <c r="G51" s="164"/>
      <c r="H51" s="164"/>
      <c r="I51" s="164"/>
      <c r="J51" s="164"/>
      <c r="K51" s="164"/>
      <c r="L51" s="164"/>
      <c r="M51" s="164"/>
      <c r="N51" s="164"/>
      <c r="O51" s="164"/>
    </row>
    <row r="52" spans="1:15" ht="14.5" x14ac:dyDescent="0.35">
      <c r="A52" s="164"/>
      <c r="B52" s="164"/>
      <c r="C52" s="164"/>
      <c r="D52" s="164"/>
      <c r="E52" s="164"/>
      <c r="F52" s="164"/>
      <c r="G52" s="164"/>
      <c r="H52" s="164"/>
      <c r="I52" s="164"/>
      <c r="J52" s="164"/>
      <c r="K52" s="164"/>
      <c r="L52" s="164"/>
      <c r="M52" s="164"/>
      <c r="N52" s="164"/>
      <c r="O52" s="164"/>
    </row>
    <row r="53" spans="1:15" ht="14.5" x14ac:dyDescent="0.35">
      <c r="A53" s="164"/>
      <c r="B53" s="164"/>
      <c r="C53" s="164"/>
      <c r="D53" s="164"/>
      <c r="E53" s="164"/>
      <c r="F53" s="164"/>
      <c r="G53" s="164"/>
      <c r="H53" s="164"/>
      <c r="I53" s="164"/>
      <c r="J53" s="164"/>
      <c r="K53" s="164"/>
      <c r="L53" s="164"/>
      <c r="M53" s="164"/>
      <c r="N53" s="164"/>
      <c r="O53" s="164"/>
    </row>
    <row r="54" spans="1:15" ht="14.5" x14ac:dyDescent="0.35">
      <c r="A54" s="164"/>
      <c r="B54" s="164"/>
      <c r="C54" s="164"/>
      <c r="D54" s="164"/>
      <c r="E54" s="164"/>
      <c r="F54" s="164"/>
      <c r="G54" s="164"/>
      <c r="H54" s="164"/>
      <c r="I54" s="164"/>
      <c r="J54" s="164"/>
      <c r="K54" s="164"/>
      <c r="L54" s="164"/>
      <c r="M54" s="164"/>
      <c r="N54" s="164"/>
      <c r="O54" s="164"/>
    </row>
    <row r="55" spans="1:15" ht="14.5" x14ac:dyDescent="0.35">
      <c r="A55" s="164"/>
      <c r="B55" s="164"/>
      <c r="C55" s="164"/>
      <c r="D55" s="164"/>
      <c r="E55" s="164"/>
      <c r="F55" s="164"/>
      <c r="G55" s="164"/>
      <c r="H55" s="164"/>
      <c r="I55" s="164"/>
      <c r="J55" s="164"/>
      <c r="K55" s="164"/>
      <c r="L55" s="164"/>
      <c r="M55" s="164"/>
      <c r="N55" s="164"/>
      <c r="O55" s="164"/>
    </row>
    <row r="56" spans="1:15" ht="14.5" x14ac:dyDescent="0.35">
      <c r="A56" s="164"/>
      <c r="B56" s="164"/>
      <c r="C56" s="164"/>
      <c r="D56" s="164"/>
      <c r="E56" s="164"/>
      <c r="F56" s="164"/>
      <c r="G56" s="164"/>
      <c r="H56" s="164"/>
      <c r="I56" s="164"/>
      <c r="J56" s="164"/>
      <c r="K56" s="164"/>
      <c r="L56" s="164"/>
      <c r="M56" s="164"/>
      <c r="N56" s="164"/>
      <c r="O56" s="164"/>
    </row>
    <row r="57" spans="1:15" ht="14.5" x14ac:dyDescent="0.35">
      <c r="A57" s="164"/>
      <c r="B57" s="164"/>
      <c r="C57" s="164"/>
      <c r="D57" s="164"/>
      <c r="E57" s="164"/>
      <c r="F57" s="164"/>
      <c r="G57" s="164"/>
      <c r="H57" s="164"/>
      <c r="I57" s="164"/>
      <c r="J57" s="164"/>
      <c r="K57" s="164"/>
      <c r="L57" s="164"/>
      <c r="M57" s="164"/>
      <c r="N57" s="164"/>
      <c r="O57" s="164"/>
    </row>
    <row r="58" spans="1:15" ht="14.5" x14ac:dyDescent="0.35">
      <c r="A58" s="164"/>
      <c r="B58" s="164"/>
      <c r="C58" s="164"/>
      <c r="D58" s="164"/>
      <c r="E58" s="164"/>
      <c r="F58" s="164"/>
      <c r="G58" s="164"/>
      <c r="H58" s="164"/>
      <c r="I58" s="164"/>
      <c r="J58" s="164"/>
      <c r="K58" s="164"/>
      <c r="L58" s="164"/>
      <c r="M58" s="164"/>
      <c r="N58" s="164"/>
      <c r="O58" s="164"/>
    </row>
    <row r="59" spans="1:15" ht="14.5" x14ac:dyDescent="0.35">
      <c r="A59" s="164"/>
      <c r="B59" s="164"/>
      <c r="C59" s="164"/>
      <c r="D59" s="164"/>
      <c r="E59" s="164"/>
      <c r="F59" s="164"/>
      <c r="G59" s="164"/>
      <c r="H59" s="164"/>
      <c r="I59" s="164"/>
      <c r="J59" s="164"/>
      <c r="K59" s="164"/>
      <c r="L59" s="164"/>
      <c r="M59" s="164"/>
      <c r="N59" s="164"/>
      <c r="O59" s="164"/>
    </row>
    <row r="60" spans="1:15" ht="14.5" x14ac:dyDescent="0.35">
      <c r="A60" s="164"/>
      <c r="B60" s="164"/>
      <c r="C60" s="164"/>
      <c r="D60" s="164"/>
      <c r="E60" s="164"/>
      <c r="F60" s="164"/>
      <c r="G60" s="164"/>
      <c r="H60" s="164"/>
      <c r="I60" s="164"/>
      <c r="J60" s="164"/>
      <c r="K60" s="164"/>
      <c r="L60" s="164"/>
      <c r="M60" s="164"/>
      <c r="N60" s="164"/>
      <c r="O60" s="164"/>
    </row>
    <row r="61" spans="1:15" ht="14.5" x14ac:dyDescent="0.35">
      <c r="A61" s="164"/>
      <c r="B61" s="164"/>
      <c r="C61" s="164"/>
      <c r="D61" s="164"/>
      <c r="E61" s="164"/>
      <c r="F61" s="164"/>
      <c r="G61" s="164"/>
      <c r="H61" s="164"/>
      <c r="I61" s="164"/>
      <c r="J61" s="164"/>
      <c r="K61" s="164"/>
      <c r="L61" s="164"/>
      <c r="M61" s="164"/>
      <c r="N61" s="164"/>
      <c r="O61" s="164"/>
    </row>
    <row r="62" spans="1:15" ht="14.5" x14ac:dyDescent="0.35">
      <c r="A62" s="164"/>
      <c r="B62" s="164"/>
      <c r="C62" s="164"/>
      <c r="D62" s="164"/>
      <c r="E62" s="164"/>
      <c r="F62" s="164"/>
      <c r="G62" s="164"/>
      <c r="H62" s="164"/>
      <c r="I62" s="164"/>
      <c r="J62" s="164"/>
      <c r="K62" s="164"/>
      <c r="L62" s="164"/>
      <c r="M62" s="164"/>
      <c r="N62" s="164"/>
      <c r="O62" s="164"/>
    </row>
    <row r="63" spans="1:15" ht="14.5" x14ac:dyDescent="0.35">
      <c r="A63" s="164"/>
      <c r="B63" s="164"/>
      <c r="C63" s="164"/>
      <c r="D63" s="164"/>
      <c r="E63" s="164"/>
      <c r="F63" s="164"/>
      <c r="G63" s="164"/>
      <c r="H63" s="164"/>
      <c r="I63" s="164"/>
      <c r="J63" s="164"/>
      <c r="K63" s="164"/>
      <c r="L63" s="164"/>
      <c r="M63" s="164"/>
      <c r="N63" s="164"/>
      <c r="O63" s="164"/>
    </row>
    <row r="64" spans="1:15" ht="14.5" x14ac:dyDescent="0.35">
      <c r="A64" s="164"/>
      <c r="B64" s="164"/>
      <c r="C64" s="164"/>
      <c r="D64" s="164"/>
      <c r="E64" s="164"/>
      <c r="F64" s="164"/>
      <c r="G64" s="164"/>
      <c r="H64" s="164"/>
      <c r="I64" s="164"/>
      <c r="J64" s="164"/>
      <c r="K64" s="164"/>
      <c r="L64" s="164"/>
      <c r="M64" s="164"/>
      <c r="N64" s="164"/>
      <c r="O64" s="164"/>
    </row>
    <row r="65" spans="1:15" ht="14.5" x14ac:dyDescent="0.35">
      <c r="A65" s="164"/>
      <c r="B65" s="164"/>
      <c r="C65" s="164"/>
      <c r="D65" s="164"/>
      <c r="E65" s="164"/>
      <c r="F65" s="164"/>
      <c r="G65" s="164"/>
      <c r="H65" s="164"/>
      <c r="I65" s="164"/>
      <c r="J65" s="164"/>
      <c r="K65" s="164"/>
      <c r="L65" s="164"/>
      <c r="M65" s="164"/>
      <c r="N65" s="164"/>
      <c r="O65" s="164"/>
    </row>
    <row r="66" spans="1:15" ht="14.5" x14ac:dyDescent="0.35">
      <c r="A66" s="164"/>
      <c r="B66" s="164"/>
      <c r="C66" s="164"/>
      <c r="D66" s="164"/>
      <c r="E66" s="164"/>
      <c r="F66" s="164"/>
      <c r="G66" s="164"/>
      <c r="H66" s="164"/>
      <c r="I66" s="164"/>
      <c r="J66" s="164"/>
      <c r="K66" s="164"/>
      <c r="L66" s="164"/>
      <c r="M66" s="164"/>
      <c r="N66" s="164"/>
      <c r="O66" s="164"/>
    </row>
    <row r="67" spans="1:15" ht="14.5" x14ac:dyDescent="0.35">
      <c r="A67" s="164"/>
      <c r="B67" s="164"/>
      <c r="C67" s="164"/>
      <c r="D67" s="164"/>
      <c r="E67" s="164"/>
      <c r="F67" s="164"/>
      <c r="G67" s="164"/>
      <c r="H67" s="164"/>
      <c r="I67" s="164"/>
      <c r="J67" s="164"/>
      <c r="K67" s="164"/>
      <c r="L67" s="164"/>
      <c r="M67" s="164"/>
      <c r="N67" s="164"/>
      <c r="O67" s="164"/>
    </row>
    <row r="68" spans="1:15" ht="14.5" x14ac:dyDescent="0.35">
      <c r="A68" s="164"/>
      <c r="B68" s="164"/>
      <c r="C68" s="164"/>
      <c r="D68" s="164"/>
      <c r="E68" s="164"/>
      <c r="F68" s="164"/>
      <c r="G68" s="164"/>
      <c r="H68" s="164"/>
      <c r="I68" s="164"/>
      <c r="J68" s="164"/>
      <c r="K68" s="164"/>
      <c r="L68" s="164"/>
      <c r="M68" s="164"/>
      <c r="N68" s="164"/>
      <c r="O68" s="164"/>
    </row>
    <row r="69" spans="1:15" ht="14.5" x14ac:dyDescent="0.35">
      <c r="A69" s="164"/>
      <c r="B69" s="164"/>
      <c r="C69" s="164"/>
      <c r="D69" s="164"/>
      <c r="E69" s="164"/>
      <c r="F69" s="164"/>
      <c r="G69" s="164"/>
      <c r="H69" s="164"/>
      <c r="I69" s="164"/>
      <c r="J69" s="164"/>
      <c r="K69" s="164"/>
      <c r="L69" s="164"/>
      <c r="M69" s="164"/>
      <c r="N69" s="164"/>
      <c r="O69" s="164"/>
    </row>
    <row r="70" spans="1:15" ht="14.5" x14ac:dyDescent="0.35">
      <c r="A70" s="164"/>
      <c r="B70" s="164"/>
      <c r="C70" s="164"/>
      <c r="D70" s="164"/>
      <c r="E70" s="164"/>
      <c r="F70" s="164"/>
      <c r="G70" s="164"/>
      <c r="H70" s="164"/>
      <c r="I70" s="164"/>
      <c r="J70" s="164"/>
      <c r="K70" s="164"/>
      <c r="L70" s="164"/>
      <c r="M70" s="164"/>
      <c r="N70" s="164"/>
      <c r="O70" s="164"/>
    </row>
    <row r="71" spans="1:15" ht="14.5" x14ac:dyDescent="0.35">
      <c r="A71" s="164"/>
      <c r="B71" s="164"/>
      <c r="C71" s="164"/>
      <c r="D71" s="164"/>
      <c r="E71" s="164"/>
      <c r="F71" s="164"/>
      <c r="G71" s="164"/>
      <c r="H71" s="164"/>
      <c r="I71" s="164"/>
      <c r="J71" s="164"/>
      <c r="K71" s="164"/>
      <c r="L71" s="164"/>
      <c r="M71" s="164"/>
      <c r="N71" s="164"/>
      <c r="O71" s="164"/>
    </row>
    <row r="72" spans="1:15" ht="14.5" x14ac:dyDescent="0.35">
      <c r="A72" s="164"/>
      <c r="B72" s="164"/>
      <c r="C72" s="164"/>
      <c r="D72" s="164"/>
      <c r="E72" s="164"/>
      <c r="F72" s="164"/>
      <c r="G72" s="164"/>
      <c r="H72" s="164"/>
      <c r="I72" s="164"/>
      <c r="J72" s="164"/>
      <c r="K72" s="164"/>
      <c r="L72" s="164"/>
      <c r="M72" s="164"/>
      <c r="N72" s="164"/>
      <c r="O72" s="164"/>
    </row>
    <row r="73" spans="1:15" ht="14.5" x14ac:dyDescent="0.35">
      <c r="A73" s="164"/>
      <c r="B73" s="164"/>
      <c r="C73" s="164"/>
      <c r="D73" s="164"/>
      <c r="E73" s="164"/>
      <c r="F73" s="164"/>
      <c r="G73" s="164"/>
      <c r="H73" s="164"/>
      <c r="I73" s="164"/>
      <c r="J73" s="164"/>
      <c r="K73" s="164"/>
      <c r="L73" s="164"/>
      <c r="M73" s="164"/>
      <c r="N73" s="164"/>
      <c r="O73" s="164"/>
    </row>
    <row r="74" spans="1:15" ht="14.5" x14ac:dyDescent="0.35">
      <c r="A74" s="164"/>
      <c r="B74" s="164"/>
      <c r="C74" s="164"/>
      <c r="D74" s="164"/>
      <c r="E74" s="164"/>
      <c r="F74" s="164"/>
      <c r="G74" s="164"/>
      <c r="H74" s="164"/>
      <c r="I74" s="164"/>
      <c r="J74" s="164"/>
      <c r="K74" s="164"/>
      <c r="L74" s="164"/>
      <c r="M74" s="164"/>
      <c r="N74" s="164"/>
      <c r="O74" s="164"/>
    </row>
    <row r="75" spans="1:15" ht="14.5" x14ac:dyDescent="0.35">
      <c r="A75" s="164"/>
      <c r="B75" s="164"/>
      <c r="C75" s="164"/>
      <c r="D75" s="164"/>
      <c r="E75" s="164"/>
      <c r="F75" s="164"/>
      <c r="G75" s="164"/>
      <c r="H75" s="164"/>
      <c r="I75" s="164"/>
      <c r="J75" s="164"/>
      <c r="K75" s="164"/>
      <c r="L75" s="164"/>
      <c r="M75" s="164"/>
      <c r="N75" s="164"/>
      <c r="O75" s="164"/>
    </row>
    <row r="76" spans="1:15" ht="14.5" x14ac:dyDescent="0.35">
      <c r="A76" s="164"/>
      <c r="B76" s="164"/>
      <c r="C76" s="164"/>
      <c r="D76" s="164"/>
      <c r="E76" s="164"/>
      <c r="F76" s="164"/>
      <c r="G76" s="164"/>
      <c r="H76" s="164"/>
      <c r="I76" s="164"/>
      <c r="J76" s="164"/>
      <c r="K76" s="164"/>
      <c r="L76" s="164"/>
      <c r="M76" s="164"/>
      <c r="N76" s="164"/>
      <c r="O76" s="164"/>
    </row>
    <row r="77" spans="1:15" ht="14.5" x14ac:dyDescent="0.35">
      <c r="A77" s="164"/>
      <c r="B77" s="164"/>
      <c r="C77" s="164"/>
      <c r="D77" s="164"/>
      <c r="E77" s="164"/>
      <c r="F77" s="164"/>
      <c r="G77" s="164"/>
      <c r="H77" s="164"/>
      <c r="I77" s="164"/>
      <c r="J77" s="164"/>
      <c r="K77" s="164"/>
      <c r="L77" s="164"/>
      <c r="M77" s="164"/>
      <c r="N77" s="164"/>
      <c r="O77" s="164"/>
    </row>
    <row r="78" spans="1:15" ht="14.5" x14ac:dyDescent="0.35">
      <c r="A78" s="164"/>
      <c r="B78" s="164"/>
      <c r="C78" s="164"/>
      <c r="D78" s="164"/>
      <c r="E78" s="164"/>
      <c r="F78" s="164"/>
      <c r="G78" s="164"/>
      <c r="H78" s="164"/>
      <c r="I78" s="164"/>
      <c r="J78" s="164"/>
      <c r="K78" s="164"/>
      <c r="L78" s="164"/>
      <c r="M78" s="164"/>
      <c r="N78" s="164"/>
      <c r="O78" s="164"/>
    </row>
    <row r="79" spans="1:15" ht="14.5" x14ac:dyDescent="0.35">
      <c r="A79" s="164"/>
      <c r="B79" s="164"/>
      <c r="C79" s="164"/>
      <c r="D79" s="164"/>
      <c r="E79" s="164"/>
      <c r="F79" s="164"/>
      <c r="G79" s="164"/>
      <c r="H79" s="164"/>
      <c r="I79" s="164"/>
      <c r="J79" s="164"/>
      <c r="K79" s="164"/>
      <c r="L79" s="164"/>
      <c r="M79" s="164"/>
      <c r="N79" s="164"/>
      <c r="O79" s="164"/>
    </row>
    <row r="80" spans="1:15" ht="14.5" x14ac:dyDescent="0.35">
      <c r="A80" s="164"/>
      <c r="B80" s="164"/>
      <c r="C80" s="164"/>
      <c r="D80" s="164"/>
      <c r="E80" s="164"/>
      <c r="F80" s="164"/>
      <c r="G80" s="164"/>
      <c r="H80" s="164"/>
      <c r="I80" s="164"/>
      <c r="J80" s="164"/>
      <c r="K80" s="164"/>
      <c r="L80" s="164"/>
      <c r="M80" s="164"/>
      <c r="N80" s="164"/>
      <c r="O80" s="164"/>
    </row>
    <row r="81" spans="1:15" ht="14.5" x14ac:dyDescent="0.35">
      <c r="A81" s="164"/>
      <c r="B81" s="164"/>
      <c r="C81" s="164"/>
      <c r="D81" s="164"/>
      <c r="E81" s="164"/>
      <c r="F81" s="164"/>
      <c r="G81" s="164"/>
      <c r="H81" s="164"/>
      <c r="I81" s="164"/>
      <c r="J81" s="164"/>
      <c r="K81" s="164"/>
      <c r="L81" s="164"/>
      <c r="M81" s="164"/>
      <c r="N81" s="164"/>
      <c r="O81" s="164"/>
    </row>
    <row r="82" spans="1:15" ht="14.5" x14ac:dyDescent="0.35">
      <c r="A82" s="164"/>
      <c r="B82" s="164"/>
      <c r="C82" s="164"/>
      <c r="D82" s="164"/>
      <c r="E82" s="164"/>
      <c r="F82" s="164"/>
      <c r="G82" s="164"/>
      <c r="H82" s="164"/>
      <c r="I82" s="164"/>
      <c r="J82" s="164"/>
      <c r="K82" s="164"/>
      <c r="L82" s="164"/>
      <c r="M82" s="164"/>
      <c r="N82" s="164"/>
      <c r="O82" s="164"/>
    </row>
    <row r="83" spans="1:15" ht="14.5" x14ac:dyDescent="0.35">
      <c r="A83" s="164"/>
      <c r="B83" s="164"/>
      <c r="C83" s="164"/>
      <c r="D83" s="164"/>
      <c r="E83" s="164"/>
      <c r="F83" s="164"/>
      <c r="G83" s="164"/>
      <c r="H83" s="164"/>
      <c r="I83" s="164"/>
      <c r="J83" s="164"/>
      <c r="K83" s="164"/>
      <c r="L83" s="164"/>
      <c r="M83" s="164"/>
      <c r="N83" s="164"/>
      <c r="O83" s="164"/>
    </row>
    <row r="84" spans="1:15" ht="14.5" x14ac:dyDescent="0.35">
      <c r="A84" s="164"/>
      <c r="B84" s="164"/>
      <c r="C84" s="164"/>
      <c r="D84" s="164"/>
      <c r="E84" s="164"/>
      <c r="F84" s="164"/>
      <c r="G84" s="164"/>
      <c r="H84" s="164"/>
      <c r="I84" s="164"/>
      <c r="J84" s="164"/>
      <c r="K84" s="164"/>
      <c r="L84" s="164"/>
      <c r="M84" s="164"/>
      <c r="N84" s="164"/>
      <c r="O84" s="164"/>
    </row>
    <row r="85" spans="1:15" ht="14.5" x14ac:dyDescent="0.35">
      <c r="A85" s="164"/>
      <c r="B85" s="164"/>
      <c r="C85" s="164"/>
      <c r="D85" s="164"/>
      <c r="E85" s="164"/>
      <c r="F85" s="164"/>
      <c r="G85" s="164"/>
      <c r="H85" s="164"/>
      <c r="I85" s="164"/>
      <c r="J85" s="164"/>
      <c r="K85" s="164"/>
      <c r="L85" s="164"/>
      <c r="M85" s="164"/>
      <c r="N85" s="164"/>
      <c r="O85" s="164"/>
    </row>
    <row r="86" spans="1:15" ht="14.5" x14ac:dyDescent="0.35">
      <c r="A86" s="164"/>
      <c r="B86" s="164"/>
      <c r="C86" s="164"/>
      <c r="D86" s="164"/>
      <c r="E86" s="164"/>
      <c r="F86" s="164"/>
      <c r="G86" s="164"/>
      <c r="H86" s="164"/>
      <c r="I86" s="164"/>
      <c r="J86" s="164"/>
      <c r="K86" s="164"/>
      <c r="L86" s="164"/>
      <c r="M86" s="164"/>
      <c r="N86" s="164"/>
      <c r="O86" s="164"/>
    </row>
    <row r="87" spans="1:15" ht="14.5" x14ac:dyDescent="0.35">
      <c r="A87" s="164"/>
      <c r="B87" s="164"/>
      <c r="C87" s="164"/>
      <c r="D87" s="164"/>
      <c r="E87" s="164"/>
      <c r="F87" s="164"/>
      <c r="G87" s="164"/>
      <c r="H87" s="164"/>
      <c r="I87" s="164"/>
      <c r="J87" s="164"/>
      <c r="K87" s="164"/>
      <c r="L87" s="164"/>
      <c r="M87" s="164"/>
      <c r="N87" s="164"/>
      <c r="O87" s="164"/>
    </row>
    <row r="88" spans="1:15" ht="14.5" x14ac:dyDescent="0.35">
      <c r="A88" s="164"/>
      <c r="B88" s="164"/>
      <c r="C88" s="164"/>
      <c r="D88" s="164"/>
      <c r="E88" s="164"/>
      <c r="F88" s="164"/>
      <c r="G88" s="164"/>
      <c r="H88" s="164"/>
      <c r="I88" s="164"/>
      <c r="J88" s="164"/>
      <c r="K88" s="164"/>
      <c r="L88" s="164"/>
      <c r="M88" s="164"/>
      <c r="N88" s="164"/>
      <c r="O88" s="164"/>
    </row>
    <row r="89" spans="1:15" ht="14.5" x14ac:dyDescent="0.35">
      <c r="A89" s="164"/>
      <c r="B89" s="164"/>
      <c r="C89" s="164"/>
      <c r="D89" s="164"/>
      <c r="E89" s="164"/>
      <c r="F89" s="164"/>
      <c r="G89" s="164"/>
      <c r="H89" s="164"/>
      <c r="I89" s="164"/>
      <c r="J89" s="164"/>
      <c r="K89" s="164"/>
      <c r="L89" s="164"/>
      <c r="M89" s="164"/>
      <c r="N89" s="164"/>
      <c r="O89" s="164"/>
    </row>
    <row r="90" spans="1:15" ht="14.5" x14ac:dyDescent="0.35">
      <c r="A90" s="164"/>
      <c r="B90" s="164"/>
      <c r="C90" s="164"/>
      <c r="D90" s="164"/>
      <c r="E90" s="164"/>
      <c r="F90" s="164"/>
      <c r="G90" s="164"/>
      <c r="H90" s="164"/>
      <c r="I90" s="164"/>
      <c r="J90" s="164"/>
      <c r="K90" s="164"/>
      <c r="L90" s="164"/>
      <c r="M90" s="164"/>
      <c r="N90" s="164"/>
      <c r="O90" s="164"/>
    </row>
    <row r="91" spans="1:15" ht="14.5" x14ac:dyDescent="0.35">
      <c r="A91" s="164"/>
      <c r="B91" s="164"/>
      <c r="C91" s="164"/>
      <c r="D91" s="164"/>
      <c r="E91" s="164"/>
      <c r="F91" s="164"/>
      <c r="G91" s="164"/>
      <c r="H91" s="164"/>
      <c r="I91" s="164"/>
      <c r="J91" s="164"/>
      <c r="K91" s="164"/>
      <c r="L91" s="164"/>
      <c r="M91" s="164"/>
      <c r="N91" s="164"/>
      <c r="O91" s="164"/>
    </row>
    <row r="92" spans="1:15" ht="14.5" x14ac:dyDescent="0.35">
      <c r="A92" s="164"/>
      <c r="B92" s="164"/>
      <c r="C92" s="164"/>
      <c r="D92" s="164"/>
      <c r="E92" s="164"/>
      <c r="F92" s="164"/>
      <c r="G92" s="164"/>
      <c r="H92" s="164"/>
      <c r="I92" s="164"/>
      <c r="J92" s="164"/>
      <c r="K92" s="164"/>
      <c r="L92" s="164"/>
      <c r="M92" s="164"/>
      <c r="N92" s="164"/>
      <c r="O92" s="164"/>
    </row>
    <row r="93" spans="1:15" ht="14.5" x14ac:dyDescent="0.35">
      <c r="A93" s="164"/>
      <c r="B93" s="164"/>
      <c r="C93" s="164"/>
      <c r="D93" s="164"/>
      <c r="E93" s="164"/>
      <c r="F93" s="164"/>
      <c r="G93" s="164"/>
      <c r="H93" s="164"/>
      <c r="I93" s="164"/>
      <c r="J93" s="164"/>
      <c r="K93" s="164"/>
      <c r="L93" s="164"/>
      <c r="M93" s="164"/>
      <c r="N93" s="164"/>
      <c r="O93" s="164"/>
    </row>
    <row r="94" spans="1:15" ht="14.5" x14ac:dyDescent="0.35">
      <c r="A94" s="164"/>
      <c r="B94" s="164"/>
      <c r="C94" s="164"/>
      <c r="D94" s="164"/>
      <c r="E94" s="164"/>
      <c r="F94" s="164"/>
      <c r="G94" s="164"/>
      <c r="H94" s="164"/>
      <c r="I94" s="164"/>
      <c r="J94" s="164"/>
      <c r="K94" s="164"/>
      <c r="L94" s="164"/>
      <c r="M94" s="164"/>
      <c r="N94" s="164"/>
      <c r="O94" s="164"/>
    </row>
    <row r="95" spans="1:15" ht="14.5" x14ac:dyDescent="0.35">
      <c r="A95" s="164"/>
      <c r="B95" s="164"/>
      <c r="C95" s="164"/>
      <c r="D95" s="164"/>
      <c r="E95" s="164"/>
      <c r="F95" s="164"/>
      <c r="G95" s="164"/>
      <c r="H95" s="164"/>
      <c r="I95" s="164"/>
      <c r="J95" s="164"/>
      <c r="K95" s="164"/>
      <c r="L95" s="164"/>
      <c r="M95" s="164"/>
      <c r="N95" s="164"/>
      <c r="O95" s="164"/>
    </row>
    <row r="96" spans="1:15" ht="14.5" x14ac:dyDescent="0.35">
      <c r="A96" s="164"/>
      <c r="B96" s="164"/>
      <c r="C96" s="164"/>
      <c r="D96" s="164"/>
      <c r="E96" s="164"/>
      <c r="F96" s="164"/>
      <c r="G96" s="164"/>
      <c r="H96" s="164"/>
      <c r="I96" s="164"/>
      <c r="J96" s="164"/>
      <c r="K96" s="164"/>
      <c r="L96" s="164"/>
      <c r="M96" s="164"/>
      <c r="N96" s="164"/>
      <c r="O96" s="164"/>
    </row>
    <row r="97" spans="1:15" ht="14.5" x14ac:dyDescent="0.35">
      <c r="A97" s="164"/>
      <c r="B97" s="164"/>
      <c r="C97" s="164"/>
      <c r="D97" s="164"/>
      <c r="E97" s="164"/>
      <c r="F97" s="164"/>
      <c r="G97" s="164"/>
      <c r="H97" s="164"/>
      <c r="I97" s="164"/>
      <c r="J97" s="164"/>
      <c r="K97" s="164"/>
      <c r="L97" s="164"/>
      <c r="M97" s="164"/>
      <c r="N97" s="164"/>
      <c r="O97" s="164"/>
    </row>
    <row r="98" spans="1:15" ht="14.5" x14ac:dyDescent="0.35">
      <c r="A98" s="164"/>
      <c r="B98" s="164"/>
      <c r="C98" s="164"/>
      <c r="D98" s="164"/>
      <c r="E98" s="164"/>
      <c r="F98" s="164"/>
      <c r="G98" s="164"/>
      <c r="H98" s="164"/>
      <c r="I98" s="164"/>
      <c r="J98" s="164"/>
      <c r="K98" s="164"/>
      <c r="L98" s="164"/>
      <c r="M98" s="164"/>
      <c r="N98" s="164"/>
      <c r="O98" s="164"/>
    </row>
    <row r="99" spans="1:15" ht="14.5" x14ac:dyDescent="0.35">
      <c r="A99" s="164"/>
      <c r="B99" s="164"/>
      <c r="C99" s="164"/>
      <c r="D99" s="164"/>
      <c r="E99" s="164"/>
      <c r="F99" s="164"/>
      <c r="G99" s="164"/>
      <c r="H99" s="164"/>
      <c r="I99" s="164"/>
      <c r="J99" s="164"/>
      <c r="K99" s="164"/>
      <c r="L99" s="164"/>
      <c r="M99" s="164"/>
      <c r="N99" s="164"/>
      <c r="O99" s="164"/>
    </row>
    <row r="100" spans="1:15" ht="14.5" x14ac:dyDescent="0.35">
      <c r="A100" s="164"/>
      <c r="B100" s="164"/>
      <c r="C100" s="164"/>
      <c r="D100" s="164"/>
      <c r="E100" s="164"/>
      <c r="F100" s="164"/>
      <c r="G100" s="164"/>
      <c r="H100" s="164"/>
      <c r="I100" s="164"/>
      <c r="J100" s="164"/>
      <c r="K100" s="164"/>
      <c r="L100" s="164"/>
      <c r="M100" s="164"/>
      <c r="N100" s="164"/>
      <c r="O100" s="164"/>
    </row>
    <row r="101" spans="1:15" ht="14.5" x14ac:dyDescent="0.35">
      <c r="A101" s="164"/>
      <c r="B101" s="164"/>
      <c r="C101" s="164"/>
      <c r="D101" s="164"/>
      <c r="E101" s="164"/>
      <c r="F101" s="164"/>
      <c r="G101" s="164"/>
      <c r="H101" s="164"/>
      <c r="I101" s="164"/>
      <c r="J101" s="164"/>
      <c r="K101" s="164"/>
      <c r="L101" s="164"/>
      <c r="M101" s="164"/>
      <c r="N101" s="164"/>
      <c r="O101" s="164"/>
    </row>
    <row r="102" spans="1:15" ht="14.5" x14ac:dyDescent="0.35">
      <c r="A102" s="164"/>
      <c r="B102" s="164"/>
      <c r="C102" s="164"/>
      <c r="D102" s="164"/>
      <c r="E102" s="164"/>
      <c r="F102" s="164"/>
      <c r="G102" s="164"/>
      <c r="H102" s="164"/>
      <c r="I102" s="164"/>
      <c r="J102" s="164"/>
      <c r="K102" s="164"/>
      <c r="L102" s="164"/>
      <c r="M102" s="164"/>
      <c r="N102" s="164"/>
      <c r="O102" s="164"/>
    </row>
    <row r="103" spans="1:15" ht="14.5" x14ac:dyDescent="0.35">
      <c r="A103" s="164"/>
      <c r="B103" s="164"/>
      <c r="C103" s="164"/>
      <c r="D103" s="164"/>
      <c r="E103" s="164"/>
      <c r="F103" s="164"/>
      <c r="G103" s="164"/>
      <c r="H103" s="164"/>
      <c r="I103" s="164"/>
      <c r="J103" s="164"/>
      <c r="K103" s="164"/>
      <c r="L103" s="164"/>
      <c r="M103" s="164"/>
      <c r="N103" s="164"/>
      <c r="O103" s="164"/>
    </row>
    <row r="104" spans="1:15" ht="14.5" x14ac:dyDescent="0.35">
      <c r="A104" s="164"/>
      <c r="B104" s="164"/>
      <c r="C104" s="164"/>
      <c r="D104" s="164"/>
      <c r="E104" s="164"/>
      <c r="F104" s="164"/>
      <c r="G104" s="164"/>
      <c r="H104" s="164"/>
      <c r="I104" s="164"/>
      <c r="J104" s="164"/>
      <c r="K104" s="164"/>
      <c r="L104" s="164"/>
      <c r="M104" s="164"/>
      <c r="N104" s="164"/>
      <c r="O104" s="164"/>
    </row>
    <row r="105" spans="1:15" ht="14.5" x14ac:dyDescent="0.35">
      <c r="A105" s="164"/>
      <c r="B105" s="164"/>
      <c r="C105" s="164"/>
      <c r="D105" s="164"/>
      <c r="E105" s="164"/>
      <c r="F105" s="164"/>
      <c r="G105" s="164"/>
      <c r="H105" s="164"/>
      <c r="I105" s="164"/>
      <c r="J105" s="164"/>
      <c r="K105" s="164"/>
      <c r="L105" s="164"/>
      <c r="M105" s="164"/>
      <c r="N105" s="164"/>
      <c r="O105" s="164"/>
    </row>
    <row r="106" spans="1:15" ht="14.5" x14ac:dyDescent="0.35">
      <c r="A106" s="164"/>
      <c r="B106" s="164"/>
      <c r="C106" s="164"/>
      <c r="D106" s="164"/>
      <c r="E106" s="164"/>
      <c r="F106" s="164"/>
      <c r="G106" s="164"/>
      <c r="H106" s="164"/>
      <c r="I106" s="164"/>
      <c r="J106" s="164"/>
      <c r="K106" s="164"/>
      <c r="L106" s="164"/>
      <c r="M106" s="164"/>
      <c r="N106" s="164"/>
      <c r="O106" s="164"/>
    </row>
    <row r="107" spans="1:15" ht="14.5" x14ac:dyDescent="0.35">
      <c r="A107" s="164"/>
      <c r="B107" s="164"/>
      <c r="C107" s="164"/>
      <c r="D107" s="164"/>
      <c r="E107" s="164"/>
      <c r="F107" s="164"/>
      <c r="G107" s="164"/>
      <c r="H107" s="164"/>
      <c r="I107" s="164"/>
      <c r="J107" s="164"/>
      <c r="K107" s="164"/>
      <c r="L107" s="164"/>
      <c r="M107" s="164"/>
      <c r="N107" s="164"/>
      <c r="O107" s="164"/>
    </row>
    <row r="108" spans="1:15" ht="14.5" x14ac:dyDescent="0.35">
      <c r="A108" s="164"/>
      <c r="B108" s="164"/>
      <c r="C108" s="164"/>
      <c r="D108" s="164"/>
      <c r="E108" s="164"/>
      <c r="F108" s="164"/>
      <c r="G108" s="164"/>
      <c r="H108" s="164"/>
      <c r="I108" s="164"/>
      <c r="J108" s="164"/>
      <c r="K108" s="164"/>
      <c r="L108" s="164"/>
      <c r="M108" s="164"/>
      <c r="N108" s="164"/>
      <c r="O108" s="164"/>
    </row>
    <row r="109" spans="1:15" ht="14.5" x14ac:dyDescent="0.35">
      <c r="A109" s="164"/>
      <c r="B109" s="164"/>
      <c r="C109" s="164"/>
      <c r="D109" s="164"/>
      <c r="E109" s="164"/>
      <c r="F109" s="164"/>
      <c r="G109" s="164"/>
      <c r="H109" s="164"/>
      <c r="I109" s="164"/>
      <c r="J109" s="164"/>
      <c r="K109" s="164"/>
      <c r="L109" s="164"/>
      <c r="M109" s="164"/>
      <c r="N109" s="164"/>
      <c r="O109" s="164"/>
    </row>
    <row r="110" spans="1:15" ht="14.5" x14ac:dyDescent="0.35">
      <c r="A110" s="164"/>
      <c r="B110" s="164"/>
      <c r="C110" s="164"/>
      <c r="D110" s="164"/>
      <c r="E110" s="164"/>
      <c r="F110" s="164"/>
      <c r="G110" s="164"/>
      <c r="H110" s="164"/>
      <c r="I110" s="164"/>
      <c r="J110" s="164"/>
      <c r="K110" s="164"/>
      <c r="L110" s="164"/>
      <c r="M110" s="164"/>
      <c r="N110" s="164"/>
      <c r="O110" s="164"/>
    </row>
    <row r="111" spans="1:15" ht="14.5" x14ac:dyDescent="0.35">
      <c r="A111" s="164"/>
      <c r="B111" s="164"/>
      <c r="C111" s="164"/>
      <c r="D111" s="164"/>
      <c r="E111" s="164"/>
      <c r="F111" s="164"/>
      <c r="G111" s="164"/>
      <c r="H111" s="164"/>
      <c r="I111" s="164"/>
      <c r="J111" s="164"/>
      <c r="K111" s="164"/>
      <c r="L111" s="164"/>
      <c r="M111" s="164"/>
      <c r="N111" s="164"/>
      <c r="O111" s="164"/>
    </row>
    <row r="112" spans="1:15" ht="14.5" x14ac:dyDescent="0.35">
      <c r="A112" s="164"/>
      <c r="B112" s="164"/>
      <c r="C112" s="164"/>
      <c r="D112" s="164"/>
      <c r="E112" s="164"/>
      <c r="F112" s="164"/>
      <c r="G112" s="164"/>
      <c r="H112" s="164"/>
      <c r="I112" s="164"/>
      <c r="J112" s="164"/>
      <c r="K112" s="164"/>
      <c r="L112" s="164"/>
      <c r="M112" s="164"/>
      <c r="N112" s="164"/>
      <c r="O112" s="164"/>
    </row>
    <row r="113" spans="1:15" ht="14.5" x14ac:dyDescent="0.35">
      <c r="A113" s="164"/>
      <c r="B113" s="164"/>
      <c r="C113" s="164"/>
      <c r="D113" s="164"/>
      <c r="E113" s="164"/>
      <c r="F113" s="164"/>
      <c r="G113" s="164"/>
      <c r="H113" s="164"/>
      <c r="I113" s="164"/>
      <c r="J113" s="164"/>
      <c r="K113" s="164"/>
      <c r="L113" s="164"/>
      <c r="M113" s="164"/>
      <c r="N113" s="164"/>
      <c r="O113" s="164"/>
    </row>
    <row r="114" spans="1:15" ht="14.5" x14ac:dyDescent="0.35">
      <c r="A114" s="164"/>
      <c r="B114" s="164"/>
      <c r="C114" s="164"/>
      <c r="D114" s="164"/>
      <c r="E114" s="164"/>
      <c r="F114" s="164"/>
      <c r="G114" s="164"/>
      <c r="H114" s="164"/>
      <c r="I114" s="164"/>
      <c r="J114" s="164"/>
      <c r="K114" s="164"/>
      <c r="L114" s="164"/>
      <c r="M114" s="164"/>
      <c r="N114" s="164"/>
      <c r="O114" s="164"/>
    </row>
    <row r="115" spans="1:15" ht="14.5" x14ac:dyDescent="0.35">
      <c r="A115" s="164"/>
      <c r="B115" s="164"/>
      <c r="C115" s="164"/>
      <c r="D115" s="164"/>
      <c r="E115" s="164"/>
      <c r="F115" s="164"/>
      <c r="G115" s="164"/>
      <c r="H115" s="164"/>
      <c r="I115" s="164"/>
      <c r="J115" s="164"/>
      <c r="K115" s="164"/>
      <c r="L115" s="164"/>
      <c r="M115" s="164"/>
      <c r="N115" s="164"/>
      <c r="O115" s="164"/>
    </row>
    <row r="116" spans="1:15" ht="14.5" x14ac:dyDescent="0.35">
      <c r="A116" s="164"/>
      <c r="B116" s="164"/>
      <c r="C116" s="164"/>
      <c r="D116" s="164"/>
      <c r="E116" s="164"/>
      <c r="F116" s="164"/>
      <c r="G116" s="164"/>
      <c r="H116" s="164"/>
      <c r="I116" s="164"/>
      <c r="J116" s="164"/>
      <c r="K116" s="164"/>
      <c r="L116" s="164"/>
      <c r="M116" s="164"/>
      <c r="N116" s="164"/>
      <c r="O116" s="164"/>
    </row>
    <row r="117" spans="1:15" ht="14.5" x14ac:dyDescent="0.35">
      <c r="A117" s="164"/>
      <c r="B117" s="164"/>
      <c r="C117" s="164"/>
      <c r="D117" s="164"/>
      <c r="E117" s="164"/>
      <c r="F117" s="164"/>
      <c r="G117" s="164"/>
      <c r="H117" s="164"/>
      <c r="I117" s="164"/>
      <c r="J117" s="164"/>
      <c r="K117" s="164"/>
      <c r="L117" s="164"/>
      <c r="M117" s="164"/>
      <c r="N117" s="164"/>
      <c r="O117" s="164"/>
    </row>
    <row r="118" spans="1:15" ht="14.5" x14ac:dyDescent="0.35">
      <c r="A118" s="164"/>
      <c r="B118" s="164"/>
      <c r="C118" s="164"/>
      <c r="D118" s="164"/>
      <c r="E118" s="164"/>
      <c r="F118" s="164"/>
      <c r="G118" s="164"/>
      <c r="H118" s="164"/>
      <c r="I118" s="164"/>
      <c r="J118" s="164"/>
      <c r="K118" s="164"/>
      <c r="L118" s="164"/>
      <c r="M118" s="164"/>
      <c r="N118" s="164"/>
      <c r="O118" s="164"/>
    </row>
    <row r="119" spans="1:15" ht="14.5" x14ac:dyDescent="0.35">
      <c r="A119" s="164"/>
      <c r="B119" s="164"/>
      <c r="C119" s="164"/>
      <c r="D119" s="164"/>
      <c r="E119" s="164"/>
      <c r="F119" s="164"/>
      <c r="G119" s="164"/>
      <c r="H119" s="164"/>
      <c r="I119" s="164"/>
      <c r="J119" s="164"/>
      <c r="K119" s="164"/>
      <c r="L119" s="164"/>
      <c r="M119" s="164"/>
      <c r="N119" s="164"/>
      <c r="O119" s="164"/>
    </row>
    <row r="120" spans="1:15" ht="14.5" x14ac:dyDescent="0.35">
      <c r="A120" s="164"/>
      <c r="B120" s="164"/>
      <c r="C120" s="164"/>
      <c r="D120" s="164"/>
      <c r="E120" s="164"/>
      <c r="F120" s="164"/>
      <c r="G120" s="164"/>
      <c r="H120" s="164"/>
      <c r="I120" s="164"/>
      <c r="J120" s="164"/>
      <c r="K120" s="164"/>
      <c r="L120" s="164"/>
      <c r="M120" s="164"/>
      <c r="N120" s="164"/>
      <c r="O120" s="164"/>
    </row>
    <row r="121" spans="1:15" ht="14.5" x14ac:dyDescent="0.35">
      <c r="A121" s="164"/>
      <c r="B121" s="164"/>
      <c r="C121" s="164"/>
      <c r="D121" s="164"/>
      <c r="E121" s="164"/>
      <c r="F121" s="164"/>
      <c r="G121" s="164"/>
      <c r="H121" s="164"/>
      <c r="I121" s="164"/>
      <c r="J121" s="164"/>
      <c r="K121" s="164"/>
      <c r="L121" s="164"/>
      <c r="M121" s="164"/>
      <c r="N121" s="164"/>
      <c r="O121" s="164"/>
    </row>
    <row r="122" spans="1:15" ht="14.5" x14ac:dyDescent="0.35">
      <c r="A122" s="164"/>
      <c r="B122" s="164"/>
      <c r="C122" s="164"/>
      <c r="D122" s="164"/>
      <c r="E122" s="164"/>
      <c r="F122" s="164"/>
      <c r="G122" s="164"/>
      <c r="H122" s="164"/>
      <c r="I122" s="164"/>
      <c r="J122" s="164"/>
      <c r="K122" s="164"/>
      <c r="L122" s="164"/>
      <c r="M122" s="164"/>
      <c r="N122" s="164"/>
      <c r="O122" s="164"/>
    </row>
    <row r="123" spans="1:15" ht="14.5" x14ac:dyDescent="0.35">
      <c r="A123" s="164"/>
      <c r="B123" s="164"/>
      <c r="C123" s="164"/>
      <c r="D123" s="164"/>
      <c r="E123" s="164"/>
      <c r="F123" s="164"/>
      <c r="G123" s="164"/>
      <c r="H123" s="164"/>
      <c r="I123" s="164"/>
      <c r="J123" s="164"/>
      <c r="K123" s="164"/>
      <c r="L123" s="164"/>
      <c r="M123" s="164"/>
      <c r="N123" s="164"/>
      <c r="O123" s="164"/>
    </row>
    <row r="124" spans="1:15" ht="14.5" x14ac:dyDescent="0.35">
      <c r="A124" s="164"/>
      <c r="B124" s="164"/>
      <c r="C124" s="164"/>
      <c r="D124" s="164"/>
      <c r="E124" s="164"/>
      <c r="F124" s="164"/>
      <c r="G124" s="164"/>
      <c r="H124" s="164"/>
      <c r="I124" s="164"/>
      <c r="J124" s="164"/>
      <c r="K124" s="164"/>
      <c r="L124" s="164"/>
      <c r="M124" s="164"/>
      <c r="N124" s="164"/>
      <c r="O124" s="164"/>
    </row>
    <row r="125" spans="1:15" ht="14.5" x14ac:dyDescent="0.35">
      <c r="A125" s="164"/>
      <c r="B125" s="164"/>
      <c r="C125" s="164"/>
      <c r="D125" s="164"/>
      <c r="E125" s="164"/>
      <c r="F125" s="164"/>
      <c r="G125" s="164"/>
      <c r="H125" s="164"/>
      <c r="I125" s="164"/>
      <c r="J125" s="164"/>
      <c r="K125" s="164"/>
      <c r="L125" s="164"/>
      <c r="M125" s="164"/>
      <c r="N125" s="164"/>
      <c r="O125" s="164"/>
    </row>
    <row r="126" spans="1:15" ht="14.5" x14ac:dyDescent="0.35">
      <c r="A126" s="164"/>
      <c r="B126" s="164"/>
      <c r="C126" s="164"/>
      <c r="D126" s="164"/>
      <c r="E126" s="164"/>
      <c r="F126" s="164"/>
      <c r="G126" s="164"/>
      <c r="H126" s="164"/>
      <c r="I126" s="164"/>
      <c r="J126" s="164"/>
      <c r="K126" s="164"/>
      <c r="L126" s="164"/>
      <c r="M126" s="164"/>
      <c r="N126" s="164"/>
      <c r="O126" s="164"/>
    </row>
    <row r="127" spans="1:15" ht="14.5" x14ac:dyDescent="0.35">
      <c r="A127" s="164"/>
      <c r="B127" s="164"/>
      <c r="C127" s="164"/>
      <c r="D127" s="164"/>
      <c r="E127" s="164"/>
      <c r="F127" s="164"/>
      <c r="G127" s="164"/>
      <c r="H127" s="164"/>
      <c r="I127" s="164"/>
      <c r="J127" s="164"/>
      <c r="K127" s="164"/>
      <c r="L127" s="164"/>
      <c r="M127" s="164"/>
      <c r="N127" s="164"/>
      <c r="O127" s="164"/>
    </row>
    <row r="128" spans="1:15" ht="14.5" x14ac:dyDescent="0.35">
      <c r="A128" s="164"/>
      <c r="B128" s="164"/>
      <c r="C128" s="164"/>
      <c r="D128" s="164"/>
      <c r="E128" s="164"/>
      <c r="F128" s="164"/>
      <c r="G128" s="164"/>
      <c r="H128" s="164"/>
      <c r="I128" s="164"/>
      <c r="J128" s="164"/>
      <c r="K128" s="164"/>
      <c r="L128" s="164"/>
      <c r="M128" s="164"/>
      <c r="N128" s="164"/>
      <c r="O128" s="164"/>
    </row>
    <row r="129" spans="1:15" ht="14.5" x14ac:dyDescent="0.35">
      <c r="A129" s="164"/>
      <c r="B129" s="164"/>
      <c r="C129" s="164"/>
      <c r="D129" s="164"/>
      <c r="E129" s="164"/>
      <c r="F129" s="164"/>
      <c r="G129" s="164"/>
      <c r="H129" s="164"/>
      <c r="I129" s="164"/>
      <c r="J129" s="164"/>
      <c r="K129" s="164"/>
      <c r="L129" s="164"/>
      <c r="M129" s="164"/>
      <c r="N129" s="164"/>
      <c r="O129" s="164"/>
    </row>
    <row r="130" spans="1:15" ht="14.5" x14ac:dyDescent="0.35">
      <c r="A130" s="164"/>
      <c r="B130" s="164"/>
      <c r="C130" s="164"/>
      <c r="D130" s="164"/>
      <c r="E130" s="164"/>
      <c r="F130" s="164"/>
      <c r="G130" s="164"/>
      <c r="H130" s="164"/>
      <c r="I130" s="164"/>
      <c r="J130" s="164"/>
      <c r="K130" s="164"/>
      <c r="L130" s="164"/>
      <c r="M130" s="164"/>
      <c r="N130" s="164"/>
      <c r="O130" s="164"/>
    </row>
    <row r="131" spans="1:15" ht="14.5" x14ac:dyDescent="0.35">
      <c r="A131" s="164"/>
      <c r="B131" s="164"/>
      <c r="C131" s="164"/>
      <c r="D131" s="164"/>
      <c r="E131" s="164"/>
      <c r="F131" s="164"/>
      <c r="G131" s="164"/>
      <c r="H131" s="164"/>
      <c r="I131" s="164"/>
      <c r="J131" s="164"/>
      <c r="K131" s="164"/>
      <c r="L131" s="164"/>
      <c r="M131" s="164"/>
      <c r="N131" s="164"/>
      <c r="O131" s="164"/>
    </row>
    <row r="132" spans="1:15" ht="14.5" x14ac:dyDescent="0.35">
      <c r="A132" s="164"/>
      <c r="B132" s="164"/>
      <c r="C132" s="164"/>
      <c r="D132" s="164"/>
      <c r="E132" s="164"/>
      <c r="F132" s="164"/>
      <c r="G132" s="164"/>
      <c r="H132" s="164"/>
      <c r="I132" s="164"/>
      <c r="J132" s="164"/>
      <c r="K132" s="164"/>
      <c r="L132" s="164"/>
      <c r="M132" s="164"/>
      <c r="N132" s="164"/>
      <c r="O132" s="164"/>
    </row>
    <row r="133" spans="1:15" ht="14.5" x14ac:dyDescent="0.35">
      <c r="A133" s="164"/>
      <c r="B133" s="164"/>
      <c r="C133" s="164"/>
      <c r="D133" s="164"/>
      <c r="E133" s="164"/>
      <c r="F133" s="164"/>
      <c r="G133" s="164"/>
      <c r="H133" s="164"/>
      <c r="I133" s="164"/>
      <c r="J133" s="164"/>
      <c r="K133" s="164"/>
      <c r="L133" s="164"/>
      <c r="M133" s="164"/>
      <c r="N133" s="164"/>
      <c r="O133" s="164"/>
    </row>
    <row r="134" spans="1:15" ht="14.5" x14ac:dyDescent="0.35">
      <c r="A134" s="164"/>
      <c r="B134" s="164"/>
      <c r="C134" s="164"/>
      <c r="D134" s="164"/>
      <c r="E134" s="164"/>
      <c r="F134" s="164"/>
      <c r="G134" s="164"/>
      <c r="H134" s="164"/>
      <c r="I134" s="164"/>
      <c r="J134" s="164"/>
      <c r="K134" s="164"/>
      <c r="L134" s="164"/>
      <c r="M134" s="164"/>
      <c r="N134" s="164"/>
      <c r="O134" s="164"/>
    </row>
    <row r="135" spans="1:15" ht="14.5" x14ac:dyDescent="0.35">
      <c r="A135" s="164"/>
      <c r="B135" s="164"/>
      <c r="C135" s="164"/>
      <c r="D135" s="164"/>
      <c r="E135" s="164"/>
      <c r="F135" s="164"/>
      <c r="G135" s="164"/>
      <c r="H135" s="164"/>
      <c r="I135" s="164"/>
      <c r="J135" s="164"/>
      <c r="K135" s="164"/>
      <c r="L135" s="164"/>
      <c r="M135" s="164"/>
      <c r="N135" s="164"/>
      <c r="O135" s="164"/>
    </row>
    <row r="136" spans="1:15" ht="14.5" x14ac:dyDescent="0.35">
      <c r="A136" s="164"/>
      <c r="B136" s="164"/>
      <c r="C136" s="164"/>
      <c r="D136" s="164"/>
      <c r="E136" s="164"/>
      <c r="F136" s="164"/>
      <c r="G136" s="164"/>
      <c r="H136" s="164"/>
      <c r="I136" s="164"/>
      <c r="J136" s="164"/>
      <c r="K136" s="164"/>
      <c r="L136" s="164"/>
      <c r="M136" s="164"/>
      <c r="N136" s="164"/>
      <c r="O136" s="164"/>
    </row>
    <row r="137" spans="1:15" ht="14.5" x14ac:dyDescent="0.35">
      <c r="A137" s="164"/>
      <c r="B137" s="164"/>
      <c r="C137" s="164"/>
      <c r="D137" s="164"/>
      <c r="E137" s="164"/>
      <c r="F137" s="164"/>
      <c r="G137" s="164"/>
      <c r="H137" s="164"/>
      <c r="I137" s="164"/>
      <c r="J137" s="164"/>
      <c r="K137" s="164"/>
      <c r="L137" s="164"/>
      <c r="M137" s="164"/>
      <c r="N137" s="164"/>
      <c r="O137" s="164"/>
    </row>
    <row r="138" spans="1:15" ht="14.5" x14ac:dyDescent="0.35">
      <c r="A138" s="164"/>
      <c r="B138" s="164"/>
      <c r="C138" s="164"/>
      <c r="D138" s="164"/>
      <c r="E138" s="164"/>
      <c r="F138" s="164"/>
      <c r="G138" s="164"/>
      <c r="H138" s="164"/>
      <c r="I138" s="164"/>
      <c r="J138" s="164"/>
      <c r="K138" s="164"/>
      <c r="L138" s="164"/>
      <c r="M138" s="164"/>
      <c r="N138" s="164"/>
      <c r="O138" s="164"/>
    </row>
    <row r="139" spans="1:15" ht="14.5" x14ac:dyDescent="0.35">
      <c r="A139" s="164"/>
      <c r="B139" s="164"/>
      <c r="C139" s="164"/>
      <c r="D139" s="164"/>
      <c r="E139" s="164"/>
      <c r="F139" s="164"/>
      <c r="G139" s="164"/>
      <c r="H139" s="164"/>
      <c r="I139" s="164"/>
      <c r="J139" s="164"/>
      <c r="K139" s="164"/>
      <c r="L139" s="164"/>
      <c r="M139" s="164"/>
      <c r="N139" s="164"/>
      <c r="O139" s="164"/>
    </row>
    <row r="140" spans="1:15" ht="14.5" x14ac:dyDescent="0.35">
      <c r="A140" s="164"/>
      <c r="B140" s="164"/>
      <c r="C140" s="164"/>
      <c r="D140" s="164"/>
      <c r="E140" s="164"/>
      <c r="F140" s="164"/>
      <c r="G140" s="164"/>
      <c r="H140" s="164"/>
      <c r="I140" s="164"/>
      <c r="J140" s="164"/>
      <c r="K140" s="164"/>
      <c r="L140" s="164"/>
      <c r="M140" s="164"/>
      <c r="N140" s="164"/>
      <c r="O140" s="164"/>
    </row>
    <row r="141" spans="1:15" ht="14.5" x14ac:dyDescent="0.35">
      <c r="A141" s="164"/>
      <c r="B141" s="164"/>
      <c r="C141" s="164"/>
      <c r="D141" s="164"/>
      <c r="E141" s="164"/>
      <c r="F141" s="164"/>
      <c r="G141" s="164"/>
      <c r="H141" s="164"/>
      <c r="I141" s="164"/>
      <c r="J141" s="164"/>
      <c r="K141" s="164"/>
      <c r="L141" s="164"/>
      <c r="M141" s="164"/>
      <c r="N141" s="164"/>
      <c r="O141" s="164"/>
    </row>
    <row r="142" spans="1:15" ht="14.5" x14ac:dyDescent="0.35">
      <c r="A142" s="164"/>
      <c r="B142" s="164"/>
      <c r="C142" s="164"/>
      <c r="D142" s="164"/>
      <c r="E142" s="164"/>
      <c r="F142" s="164"/>
      <c r="G142" s="164"/>
      <c r="H142" s="164"/>
      <c r="I142" s="164"/>
      <c r="J142" s="164"/>
      <c r="K142" s="164"/>
      <c r="L142" s="164"/>
      <c r="M142" s="164"/>
      <c r="N142" s="164"/>
      <c r="O142" s="164"/>
    </row>
    <row r="143" spans="1:15" ht="14.5" x14ac:dyDescent="0.35">
      <c r="A143" s="164"/>
      <c r="B143" s="164"/>
      <c r="C143" s="164"/>
      <c r="D143" s="164"/>
      <c r="E143" s="164"/>
      <c r="F143" s="164"/>
      <c r="G143" s="164"/>
      <c r="H143" s="164"/>
      <c r="I143" s="164"/>
      <c r="J143" s="164"/>
      <c r="K143" s="164"/>
      <c r="L143" s="164"/>
      <c r="M143" s="164"/>
      <c r="N143" s="164"/>
      <c r="O143" s="164"/>
    </row>
    <row r="144" spans="1:15" ht="14.5" x14ac:dyDescent="0.35">
      <c r="A144" s="164"/>
      <c r="B144" s="164"/>
      <c r="C144" s="164"/>
      <c r="D144" s="164"/>
      <c r="E144" s="164"/>
      <c r="F144" s="164"/>
      <c r="G144" s="164"/>
      <c r="H144" s="164"/>
      <c r="I144" s="164"/>
      <c r="J144" s="164"/>
      <c r="K144" s="164"/>
      <c r="L144" s="164"/>
      <c r="M144" s="164"/>
      <c r="N144" s="164"/>
      <c r="O144" s="164"/>
    </row>
    <row r="145" spans="1:15" ht="14.5" x14ac:dyDescent="0.35">
      <c r="A145" s="164"/>
      <c r="B145" s="164"/>
      <c r="C145" s="164"/>
      <c r="D145" s="164"/>
      <c r="E145" s="164"/>
      <c r="F145" s="164"/>
      <c r="G145" s="164"/>
      <c r="H145" s="164"/>
      <c r="I145" s="164"/>
      <c r="J145" s="164"/>
      <c r="K145" s="164"/>
      <c r="L145" s="164"/>
      <c r="M145" s="164"/>
      <c r="N145" s="164"/>
      <c r="O145" s="164"/>
    </row>
    <row r="146" spans="1:15" ht="14.5" x14ac:dyDescent="0.35">
      <c r="A146" s="164"/>
      <c r="B146" s="164"/>
      <c r="C146" s="164"/>
      <c r="D146" s="164"/>
      <c r="E146" s="164"/>
      <c r="F146" s="164"/>
      <c r="G146" s="164"/>
      <c r="H146" s="164"/>
      <c r="I146" s="164"/>
      <c r="J146" s="164"/>
      <c r="K146" s="164"/>
      <c r="L146" s="164"/>
      <c r="M146" s="164"/>
      <c r="N146" s="164"/>
      <c r="O146" s="164"/>
    </row>
    <row r="147" spans="1:15" ht="14.5" x14ac:dyDescent="0.35">
      <c r="A147" s="164"/>
      <c r="B147" s="164"/>
      <c r="C147" s="164"/>
      <c r="D147" s="164"/>
      <c r="E147" s="164"/>
      <c r="F147" s="164"/>
      <c r="G147" s="164"/>
      <c r="H147" s="164"/>
      <c r="I147" s="164"/>
      <c r="J147" s="164"/>
      <c r="K147" s="164"/>
      <c r="L147" s="164"/>
      <c r="M147" s="164"/>
      <c r="N147" s="164"/>
      <c r="O147" s="164"/>
    </row>
    <row r="148" spans="1:15" ht="14.5" x14ac:dyDescent="0.35">
      <c r="A148" s="164"/>
      <c r="B148" s="164"/>
      <c r="C148" s="164"/>
      <c r="D148" s="164"/>
      <c r="E148" s="164"/>
      <c r="F148" s="164"/>
      <c r="G148" s="164"/>
      <c r="H148" s="164"/>
      <c r="I148" s="164"/>
      <c r="J148" s="164"/>
      <c r="K148" s="164"/>
      <c r="L148" s="164"/>
      <c r="M148" s="164"/>
      <c r="N148" s="164"/>
      <c r="O148" s="164"/>
    </row>
    <row r="149" spans="1:15" ht="14.5" x14ac:dyDescent="0.35">
      <c r="A149" s="164"/>
      <c r="B149" s="164"/>
      <c r="C149" s="164"/>
      <c r="D149" s="164"/>
      <c r="E149" s="164"/>
      <c r="F149" s="164"/>
      <c r="G149" s="164"/>
      <c r="H149" s="164"/>
      <c r="I149" s="164"/>
      <c r="J149" s="164"/>
      <c r="K149" s="164"/>
      <c r="L149" s="164"/>
      <c r="M149" s="164"/>
      <c r="N149" s="164"/>
      <c r="O149" s="164"/>
    </row>
    <row r="150" spans="1:15" ht="14.5" x14ac:dyDescent="0.35">
      <c r="A150" s="164"/>
      <c r="B150" s="164"/>
      <c r="C150" s="164"/>
      <c r="D150" s="164"/>
      <c r="E150" s="164"/>
      <c r="F150" s="164"/>
      <c r="G150" s="164"/>
      <c r="H150" s="164"/>
      <c r="I150" s="164"/>
      <c r="J150" s="164"/>
      <c r="K150" s="164"/>
      <c r="L150" s="164"/>
      <c r="M150" s="164"/>
      <c r="N150" s="164"/>
      <c r="O150" s="164"/>
    </row>
    <row r="151" spans="1:15" ht="14.5" x14ac:dyDescent="0.35">
      <c r="A151" s="164"/>
      <c r="B151" s="164"/>
      <c r="C151" s="164"/>
      <c r="D151" s="164"/>
      <c r="E151" s="164"/>
      <c r="F151" s="164"/>
      <c r="G151" s="164"/>
      <c r="H151" s="164"/>
      <c r="I151" s="164"/>
      <c r="J151" s="164"/>
      <c r="K151" s="164"/>
      <c r="L151" s="164"/>
      <c r="M151" s="164"/>
      <c r="N151" s="164"/>
      <c r="O151" s="164"/>
    </row>
    <row r="152" spans="1:15" ht="14.5" x14ac:dyDescent="0.35">
      <c r="A152" s="164"/>
      <c r="B152" s="164"/>
      <c r="C152" s="164"/>
      <c r="D152" s="164"/>
      <c r="E152" s="164"/>
      <c r="F152" s="164"/>
      <c r="G152" s="164"/>
      <c r="H152" s="164"/>
      <c r="I152" s="164"/>
      <c r="J152" s="164"/>
      <c r="K152" s="164"/>
      <c r="L152" s="164"/>
      <c r="M152" s="164"/>
      <c r="N152" s="164"/>
      <c r="O152" s="164"/>
    </row>
    <row r="153" spans="1:15" ht="14.5" x14ac:dyDescent="0.35">
      <c r="A153" s="164"/>
      <c r="B153" s="164"/>
      <c r="C153" s="164"/>
      <c r="D153" s="164"/>
      <c r="E153" s="164"/>
      <c r="F153" s="164"/>
      <c r="G153" s="164"/>
      <c r="H153" s="164"/>
      <c r="I153" s="164"/>
      <c r="J153" s="164"/>
      <c r="K153" s="164"/>
      <c r="L153" s="164"/>
      <c r="M153" s="164"/>
      <c r="N153" s="164"/>
      <c r="O153" s="164"/>
    </row>
    <row r="154" spans="1:15" ht="14.5" x14ac:dyDescent="0.35">
      <c r="A154" s="164"/>
      <c r="B154" s="164"/>
      <c r="C154" s="164"/>
      <c r="D154" s="164"/>
      <c r="E154" s="164"/>
      <c r="F154" s="164"/>
      <c r="G154" s="164"/>
      <c r="H154" s="164"/>
      <c r="I154" s="164"/>
      <c r="J154" s="164"/>
      <c r="K154" s="164"/>
      <c r="L154" s="164"/>
      <c r="M154" s="164"/>
      <c r="N154" s="164"/>
      <c r="O154" s="164"/>
    </row>
    <row r="155" spans="1:15" ht="14.5" x14ac:dyDescent="0.35">
      <c r="A155" s="164"/>
      <c r="B155" s="164"/>
      <c r="C155" s="164"/>
      <c r="D155" s="164"/>
      <c r="E155" s="164"/>
      <c r="F155" s="164"/>
      <c r="G155" s="164"/>
      <c r="H155" s="164"/>
      <c r="I155" s="164"/>
      <c r="J155" s="164"/>
      <c r="K155" s="164"/>
      <c r="L155" s="164"/>
      <c r="M155" s="164"/>
      <c r="N155" s="164"/>
      <c r="O155" s="164"/>
    </row>
    <row r="156" spans="1:15" ht="14.5" x14ac:dyDescent="0.35">
      <c r="A156" s="164"/>
      <c r="B156" s="164"/>
      <c r="C156" s="164"/>
      <c r="D156" s="164"/>
      <c r="E156" s="164"/>
      <c r="F156" s="164"/>
      <c r="G156" s="164"/>
      <c r="H156" s="164"/>
      <c r="I156" s="164"/>
      <c r="J156" s="164"/>
      <c r="K156" s="164"/>
      <c r="L156" s="164"/>
      <c r="M156" s="164"/>
      <c r="N156" s="164"/>
      <c r="O156" s="164"/>
    </row>
    <row r="157" spans="1:15" ht="14.5" x14ac:dyDescent="0.35">
      <c r="A157" s="164"/>
      <c r="B157" s="164"/>
      <c r="C157" s="164"/>
      <c r="D157" s="164"/>
      <c r="E157" s="164"/>
      <c r="F157" s="164"/>
      <c r="G157" s="164"/>
      <c r="H157" s="164"/>
      <c r="I157" s="164"/>
      <c r="J157" s="164"/>
      <c r="K157" s="164"/>
      <c r="L157" s="164"/>
      <c r="M157" s="164"/>
      <c r="N157" s="164"/>
      <c r="O157" s="164"/>
    </row>
    <row r="158" spans="1:15" ht="14.5" x14ac:dyDescent="0.35">
      <c r="A158" s="164"/>
      <c r="B158" s="164"/>
      <c r="C158" s="164"/>
      <c r="D158" s="164"/>
      <c r="E158" s="164"/>
      <c r="F158" s="164"/>
      <c r="G158" s="164"/>
      <c r="H158" s="164"/>
      <c r="I158" s="164"/>
      <c r="J158" s="164"/>
      <c r="K158" s="164"/>
      <c r="L158" s="164"/>
      <c r="M158" s="164"/>
      <c r="N158" s="164"/>
      <c r="O158" s="164"/>
    </row>
    <row r="159" spans="1:15" ht="14.5" x14ac:dyDescent="0.35">
      <c r="A159" s="164"/>
      <c r="B159" s="164"/>
      <c r="C159" s="164"/>
      <c r="D159" s="164"/>
      <c r="E159" s="164"/>
      <c r="F159" s="164"/>
      <c r="G159" s="164"/>
      <c r="H159" s="164"/>
      <c r="I159" s="164"/>
      <c r="J159" s="164"/>
      <c r="K159" s="164"/>
      <c r="L159" s="164"/>
      <c r="M159" s="164"/>
      <c r="N159" s="164"/>
      <c r="O159" s="164"/>
    </row>
    <row r="160" spans="1:15" ht="14.5" x14ac:dyDescent="0.35">
      <c r="A160" s="164"/>
      <c r="B160" s="164"/>
      <c r="C160" s="164"/>
      <c r="D160" s="164"/>
      <c r="E160" s="164"/>
      <c r="F160" s="164"/>
      <c r="G160" s="164"/>
      <c r="H160" s="164"/>
      <c r="I160" s="164"/>
      <c r="J160" s="164"/>
      <c r="K160" s="164"/>
      <c r="L160" s="164"/>
      <c r="M160" s="164"/>
      <c r="N160" s="164"/>
      <c r="O160" s="164"/>
    </row>
    <row r="161" spans="1:15" ht="14.5" x14ac:dyDescent="0.35">
      <c r="A161" s="164"/>
      <c r="B161" s="164"/>
      <c r="C161" s="164"/>
      <c r="D161" s="164"/>
      <c r="E161" s="164"/>
      <c r="F161" s="164"/>
      <c r="G161" s="164"/>
      <c r="H161" s="164"/>
      <c r="I161" s="164"/>
      <c r="J161" s="164"/>
      <c r="K161" s="164"/>
      <c r="L161" s="164"/>
      <c r="M161" s="164"/>
      <c r="N161" s="164"/>
      <c r="O161" s="164"/>
    </row>
    <row r="162" spans="1:15" ht="14.5" x14ac:dyDescent="0.35">
      <c r="A162" s="164"/>
      <c r="B162" s="164"/>
      <c r="C162" s="164"/>
      <c r="D162" s="164"/>
      <c r="E162" s="164"/>
      <c r="F162" s="164"/>
      <c r="G162" s="164"/>
      <c r="H162" s="164"/>
      <c r="I162" s="164"/>
      <c r="J162" s="164"/>
      <c r="K162" s="164"/>
      <c r="L162" s="164"/>
      <c r="M162" s="164"/>
      <c r="N162" s="164"/>
      <c r="O162" s="164"/>
    </row>
    <row r="163" spans="1:15" ht="14.5" x14ac:dyDescent="0.35">
      <c r="A163" s="164"/>
      <c r="B163" s="164"/>
      <c r="C163" s="164"/>
      <c r="D163" s="164"/>
      <c r="E163" s="164"/>
      <c r="F163" s="164"/>
      <c r="G163" s="164"/>
      <c r="H163" s="164"/>
      <c r="I163" s="164"/>
      <c r="J163" s="164"/>
      <c r="K163" s="164"/>
      <c r="L163" s="164"/>
      <c r="M163" s="164"/>
      <c r="N163" s="164"/>
      <c r="O163" s="164"/>
    </row>
    <row r="164" spans="1:15" ht="14.5" x14ac:dyDescent="0.35">
      <c r="A164" s="164"/>
      <c r="B164" s="164"/>
      <c r="C164" s="164"/>
      <c r="D164" s="164"/>
      <c r="E164" s="164"/>
      <c r="F164" s="164"/>
      <c r="G164" s="164"/>
      <c r="H164" s="164"/>
      <c r="I164" s="164"/>
      <c r="J164" s="164"/>
      <c r="K164" s="164"/>
      <c r="L164" s="164"/>
      <c r="M164" s="164"/>
      <c r="N164" s="164"/>
      <c r="O164" s="164"/>
    </row>
    <row r="165" spans="1:15" ht="14.5" x14ac:dyDescent="0.35">
      <c r="A165" s="164"/>
      <c r="B165" s="164"/>
      <c r="C165" s="164"/>
      <c r="D165" s="164"/>
      <c r="E165" s="164"/>
      <c r="F165" s="164"/>
      <c r="G165" s="164"/>
      <c r="H165" s="164"/>
      <c r="I165" s="164"/>
      <c r="J165" s="164"/>
      <c r="K165" s="164"/>
      <c r="L165" s="164"/>
      <c r="M165" s="164"/>
      <c r="N165" s="164"/>
      <c r="O165" s="164"/>
    </row>
    <row r="166" spans="1:15" ht="14.5" x14ac:dyDescent="0.35">
      <c r="A166" s="164"/>
      <c r="B166" s="164"/>
      <c r="C166" s="164"/>
      <c r="D166" s="164"/>
      <c r="E166" s="164"/>
      <c r="F166" s="164"/>
      <c r="G166" s="164"/>
      <c r="H166" s="164"/>
      <c r="I166" s="164"/>
      <c r="J166" s="164"/>
      <c r="K166" s="164"/>
      <c r="L166" s="164"/>
      <c r="M166" s="164"/>
      <c r="N166" s="164"/>
      <c r="O166" s="164"/>
    </row>
    <row r="167" spans="1:15" ht="14.5" x14ac:dyDescent="0.35">
      <c r="A167" s="164"/>
      <c r="B167" s="164"/>
      <c r="C167" s="164"/>
      <c r="D167" s="164"/>
      <c r="E167" s="164"/>
      <c r="F167" s="164"/>
      <c r="G167" s="164"/>
      <c r="H167" s="164"/>
      <c r="I167" s="164"/>
      <c r="J167" s="164"/>
      <c r="K167" s="164"/>
      <c r="L167" s="164"/>
      <c r="M167" s="164"/>
      <c r="N167" s="164"/>
      <c r="O167" s="164"/>
    </row>
    <row r="168" spans="1:15" ht="14.5" x14ac:dyDescent="0.35">
      <c r="A168" s="164"/>
      <c r="B168" s="164"/>
      <c r="C168" s="164"/>
      <c r="D168" s="164"/>
      <c r="E168" s="164"/>
      <c r="F168" s="164"/>
      <c r="G168" s="164"/>
      <c r="H168" s="164"/>
      <c r="I168" s="164"/>
      <c r="J168" s="164"/>
      <c r="K168" s="164"/>
      <c r="L168" s="164"/>
      <c r="M168" s="164"/>
      <c r="N168" s="164"/>
      <c r="O168" s="164"/>
    </row>
    <row r="169" spans="1:15" ht="14.5" x14ac:dyDescent="0.35">
      <c r="A169" s="164"/>
      <c r="B169" s="164"/>
      <c r="C169" s="164"/>
      <c r="D169" s="164"/>
      <c r="E169" s="164"/>
      <c r="F169" s="164"/>
      <c r="G169" s="164"/>
      <c r="H169" s="164"/>
      <c r="I169" s="164"/>
      <c r="J169" s="164"/>
      <c r="K169" s="164"/>
      <c r="L169" s="164"/>
      <c r="M169" s="164"/>
      <c r="N169" s="164"/>
      <c r="O169" s="164"/>
    </row>
    <row r="170" spans="1:15" ht="14.5" x14ac:dyDescent="0.35">
      <c r="A170" s="164"/>
      <c r="B170" s="164"/>
      <c r="C170" s="164"/>
      <c r="D170" s="164"/>
      <c r="E170" s="164"/>
      <c r="F170" s="164"/>
      <c r="G170" s="164"/>
      <c r="H170" s="164"/>
      <c r="I170" s="164"/>
      <c r="J170" s="164"/>
      <c r="K170" s="164"/>
      <c r="L170" s="164"/>
      <c r="M170" s="164"/>
      <c r="N170" s="164"/>
      <c r="O170" s="164"/>
    </row>
    <row r="171" spans="1:15" ht="14.5" x14ac:dyDescent="0.35">
      <c r="A171" s="164"/>
      <c r="B171" s="164"/>
      <c r="C171" s="164"/>
      <c r="D171" s="164"/>
      <c r="E171" s="164"/>
      <c r="F171" s="164"/>
      <c r="G171" s="164"/>
      <c r="H171" s="164"/>
      <c r="I171" s="164"/>
      <c r="J171" s="164"/>
      <c r="K171" s="164"/>
      <c r="L171" s="164"/>
      <c r="M171" s="164"/>
      <c r="N171" s="164"/>
      <c r="O171" s="164"/>
    </row>
    <row r="172" spans="1:15" ht="14.5" x14ac:dyDescent="0.35">
      <c r="A172" s="164"/>
      <c r="B172" s="164"/>
      <c r="C172" s="164"/>
      <c r="D172" s="164"/>
      <c r="E172" s="164"/>
      <c r="F172" s="164"/>
      <c r="G172" s="164"/>
      <c r="H172" s="164"/>
      <c r="I172" s="164"/>
      <c r="J172" s="164"/>
      <c r="K172" s="164"/>
      <c r="L172" s="164"/>
      <c r="M172" s="164"/>
      <c r="N172" s="164"/>
      <c r="O172" s="164"/>
    </row>
    <row r="173" spans="1:15" ht="14.5" x14ac:dyDescent="0.35">
      <c r="A173" s="164"/>
      <c r="B173" s="164"/>
      <c r="C173" s="164"/>
      <c r="D173" s="164"/>
      <c r="E173" s="164"/>
      <c r="F173" s="164"/>
      <c r="G173" s="164"/>
      <c r="H173" s="164"/>
      <c r="I173" s="164"/>
      <c r="J173" s="164"/>
      <c r="K173" s="164"/>
      <c r="L173" s="164"/>
      <c r="M173" s="164"/>
      <c r="N173" s="164"/>
      <c r="O173" s="164"/>
    </row>
    <row r="174" spans="1:15" ht="14.5" x14ac:dyDescent="0.35">
      <c r="A174" s="164"/>
      <c r="B174" s="164"/>
      <c r="C174" s="164"/>
      <c r="D174" s="164"/>
      <c r="E174" s="164"/>
      <c r="F174" s="164"/>
      <c r="G174" s="164"/>
      <c r="H174" s="164"/>
      <c r="I174" s="164"/>
      <c r="J174" s="164"/>
      <c r="K174" s="164"/>
      <c r="L174" s="164"/>
      <c r="M174" s="164"/>
      <c r="N174" s="164"/>
      <c r="O174" s="164"/>
    </row>
    <row r="175" spans="1:15" ht="14.5" x14ac:dyDescent="0.35">
      <c r="A175" s="164"/>
      <c r="B175" s="164"/>
      <c r="C175" s="164"/>
      <c r="D175" s="164"/>
      <c r="E175" s="164"/>
      <c r="F175" s="164"/>
      <c r="G175" s="164"/>
      <c r="H175" s="164"/>
      <c r="I175" s="164"/>
      <c r="J175" s="164"/>
      <c r="K175" s="164"/>
      <c r="L175" s="164"/>
      <c r="M175" s="164"/>
      <c r="N175" s="164"/>
      <c r="O175" s="164"/>
    </row>
    <row r="176" spans="1:15" ht="14.5" x14ac:dyDescent="0.35">
      <c r="A176" s="164"/>
      <c r="B176" s="164"/>
      <c r="C176" s="164"/>
      <c r="D176" s="164"/>
      <c r="E176" s="164"/>
      <c r="F176" s="164"/>
      <c r="G176" s="164"/>
      <c r="H176" s="164"/>
      <c r="I176" s="164"/>
      <c r="J176" s="164"/>
      <c r="K176" s="164"/>
      <c r="L176" s="164"/>
      <c r="M176" s="164"/>
      <c r="N176" s="164"/>
      <c r="O176" s="164"/>
    </row>
    <row r="177" spans="1:15" ht="14.5" x14ac:dyDescent="0.35">
      <c r="A177" s="164"/>
      <c r="B177" s="164"/>
      <c r="C177" s="164"/>
      <c r="D177" s="164"/>
      <c r="E177" s="164"/>
      <c r="F177" s="164"/>
      <c r="G177" s="164"/>
      <c r="H177" s="164"/>
      <c r="I177" s="164"/>
      <c r="J177" s="164"/>
      <c r="K177" s="164"/>
      <c r="L177" s="164"/>
      <c r="M177" s="164"/>
      <c r="N177" s="164"/>
      <c r="O177" s="164"/>
    </row>
    <row r="178" spans="1:15" ht="14.5" x14ac:dyDescent="0.35">
      <c r="A178" s="164"/>
      <c r="B178" s="164"/>
      <c r="C178" s="164"/>
      <c r="D178" s="164"/>
      <c r="E178" s="164"/>
      <c r="F178" s="164"/>
      <c r="G178" s="164"/>
      <c r="H178" s="164"/>
      <c r="I178" s="164"/>
      <c r="J178" s="164"/>
      <c r="K178" s="164"/>
      <c r="L178" s="164"/>
      <c r="M178" s="164"/>
      <c r="N178" s="164"/>
      <c r="O178" s="164"/>
    </row>
    <row r="179" spans="1:15" ht="14.5" x14ac:dyDescent="0.35">
      <c r="A179" s="164"/>
      <c r="B179" s="164"/>
      <c r="C179" s="164"/>
      <c r="D179" s="164"/>
      <c r="E179" s="164"/>
      <c r="F179" s="164"/>
      <c r="G179" s="164"/>
      <c r="H179" s="164"/>
      <c r="I179" s="164"/>
      <c r="J179" s="164"/>
      <c r="K179" s="164"/>
      <c r="L179" s="164"/>
      <c r="M179" s="164"/>
      <c r="N179" s="164"/>
      <c r="O179" s="164"/>
    </row>
    <row r="180" spans="1:15" ht="14.5" x14ac:dyDescent="0.35">
      <c r="A180" s="164"/>
      <c r="B180" s="164"/>
      <c r="C180" s="164"/>
      <c r="D180" s="164"/>
      <c r="E180" s="164"/>
      <c r="F180" s="164"/>
      <c r="G180" s="164"/>
      <c r="H180" s="164"/>
      <c r="I180" s="164"/>
      <c r="J180" s="164"/>
      <c r="K180" s="164"/>
      <c r="L180" s="164"/>
      <c r="M180" s="164"/>
      <c r="N180" s="164"/>
      <c r="O180" s="164"/>
    </row>
    <row r="181" spans="1:15" ht="14.5" x14ac:dyDescent="0.35">
      <c r="A181" s="164"/>
      <c r="B181" s="164"/>
      <c r="C181" s="164"/>
      <c r="D181" s="164"/>
      <c r="E181" s="164"/>
      <c r="F181" s="164"/>
      <c r="G181" s="164"/>
      <c r="H181" s="164"/>
      <c r="I181" s="164"/>
      <c r="J181" s="164"/>
      <c r="K181" s="164"/>
      <c r="L181" s="164"/>
      <c r="M181" s="164"/>
      <c r="N181" s="164"/>
      <c r="O181" s="164"/>
    </row>
    <row r="182" spans="1:15" ht="14.5" x14ac:dyDescent="0.35">
      <c r="A182" s="164"/>
      <c r="B182" s="164"/>
      <c r="C182" s="164"/>
      <c r="D182" s="164"/>
      <c r="E182" s="164"/>
      <c r="F182" s="164"/>
      <c r="G182" s="164"/>
      <c r="H182" s="164"/>
      <c r="I182" s="164"/>
      <c r="J182" s="164"/>
      <c r="K182" s="164"/>
      <c r="L182" s="164"/>
      <c r="M182" s="164"/>
      <c r="N182" s="164"/>
      <c r="O182" s="164"/>
    </row>
    <row r="183" spans="1:15" ht="14.5" x14ac:dyDescent="0.35">
      <c r="A183" s="164"/>
      <c r="B183" s="164"/>
      <c r="C183" s="164"/>
      <c r="D183" s="164"/>
      <c r="E183" s="164"/>
      <c r="F183" s="164"/>
      <c r="G183" s="164"/>
      <c r="H183" s="164"/>
      <c r="I183" s="164"/>
      <c r="J183" s="164"/>
      <c r="K183" s="164"/>
      <c r="L183" s="164"/>
      <c r="M183" s="164"/>
      <c r="N183" s="164"/>
      <c r="O183" s="164"/>
    </row>
    <row r="184" spans="1:15" ht="14.5" x14ac:dyDescent="0.35">
      <c r="A184" s="164"/>
      <c r="B184" s="164"/>
      <c r="C184" s="164"/>
      <c r="D184" s="164"/>
      <c r="E184" s="164"/>
      <c r="F184" s="164"/>
      <c r="G184" s="164"/>
      <c r="H184" s="164"/>
      <c r="I184" s="164"/>
      <c r="J184" s="164"/>
      <c r="K184" s="164"/>
      <c r="L184" s="164"/>
      <c r="M184" s="164"/>
      <c r="N184" s="164"/>
      <c r="O184" s="164"/>
    </row>
    <row r="185" spans="1:15" ht="14.5" x14ac:dyDescent="0.35">
      <c r="A185" s="164"/>
      <c r="B185" s="164"/>
      <c r="C185" s="164"/>
      <c r="D185" s="164"/>
      <c r="E185" s="164"/>
      <c r="F185" s="164"/>
      <c r="G185" s="164"/>
      <c r="H185" s="164"/>
      <c r="I185" s="164"/>
      <c r="J185" s="164"/>
      <c r="K185" s="164"/>
      <c r="L185" s="164"/>
      <c r="M185" s="164"/>
      <c r="N185" s="164"/>
      <c r="O185" s="164"/>
    </row>
    <row r="186" spans="1:15" ht="14.5" x14ac:dyDescent="0.35">
      <c r="A186" s="164"/>
      <c r="B186" s="164"/>
      <c r="C186" s="164"/>
      <c r="D186" s="164"/>
      <c r="E186" s="164"/>
      <c r="F186" s="164"/>
      <c r="G186" s="164"/>
      <c r="H186" s="164"/>
      <c r="I186" s="164"/>
      <c r="J186" s="164"/>
      <c r="K186" s="164"/>
      <c r="L186" s="164"/>
      <c r="M186" s="164"/>
      <c r="N186" s="164"/>
      <c r="O186" s="164"/>
    </row>
    <row r="187" spans="1:15" ht="14.5" x14ac:dyDescent="0.35">
      <c r="A187" s="164"/>
      <c r="B187" s="164"/>
      <c r="C187" s="164"/>
      <c r="D187" s="164"/>
      <c r="E187" s="164"/>
      <c r="F187" s="164"/>
      <c r="G187" s="164"/>
      <c r="H187" s="164"/>
      <c r="I187" s="164"/>
      <c r="J187" s="164"/>
      <c r="K187" s="164"/>
      <c r="L187" s="164"/>
      <c r="M187" s="164"/>
      <c r="N187" s="164"/>
      <c r="O187" s="164"/>
    </row>
    <row r="188" spans="1:15" ht="14.5" x14ac:dyDescent="0.35">
      <c r="A188" s="164"/>
      <c r="B188" s="164"/>
      <c r="C188" s="164"/>
      <c r="D188" s="164"/>
      <c r="E188" s="164"/>
      <c r="F188" s="164"/>
      <c r="G188" s="164"/>
      <c r="H188" s="164"/>
      <c r="I188" s="164"/>
      <c r="J188" s="164"/>
      <c r="K188" s="164"/>
      <c r="L188" s="164"/>
      <c r="M188" s="164"/>
      <c r="N188" s="164"/>
      <c r="O188" s="164"/>
    </row>
    <row r="189" spans="1:15" ht="14.5" x14ac:dyDescent="0.35">
      <c r="A189" s="164"/>
      <c r="B189" s="164"/>
      <c r="C189" s="164"/>
      <c r="D189" s="164"/>
      <c r="E189" s="164"/>
      <c r="F189" s="164"/>
      <c r="G189" s="164"/>
      <c r="H189" s="164"/>
      <c r="I189" s="164"/>
      <c r="J189" s="164"/>
      <c r="K189" s="164"/>
      <c r="L189" s="164"/>
      <c r="M189" s="164"/>
      <c r="N189" s="164"/>
      <c r="O189" s="164"/>
    </row>
    <row r="190" spans="1:15" ht="14.5" x14ac:dyDescent="0.35">
      <c r="A190" s="164"/>
      <c r="B190" s="164"/>
      <c r="C190" s="164"/>
      <c r="D190" s="164"/>
      <c r="E190" s="164"/>
      <c r="F190" s="164"/>
      <c r="G190" s="164"/>
      <c r="H190" s="164"/>
      <c r="I190" s="164"/>
      <c r="J190" s="164"/>
      <c r="K190" s="164"/>
      <c r="L190" s="164"/>
      <c r="M190" s="164"/>
      <c r="N190" s="164"/>
      <c r="O190" s="164"/>
    </row>
    <row r="191" spans="1:15" ht="14.5" x14ac:dyDescent="0.35">
      <c r="A191" s="164"/>
      <c r="B191" s="164"/>
      <c r="C191" s="164"/>
      <c r="D191" s="164"/>
      <c r="E191" s="164"/>
      <c r="F191" s="164"/>
      <c r="G191" s="164"/>
      <c r="H191" s="164"/>
      <c r="I191" s="164"/>
      <c r="J191" s="164"/>
      <c r="K191" s="164"/>
      <c r="L191" s="164"/>
      <c r="M191" s="164"/>
      <c r="N191" s="164"/>
      <c r="O191" s="164"/>
    </row>
    <row r="192" spans="1:15" ht="14.5" x14ac:dyDescent="0.35">
      <c r="A192" s="164"/>
      <c r="B192" s="164"/>
      <c r="C192" s="164"/>
      <c r="D192" s="164"/>
      <c r="E192" s="164"/>
      <c r="F192" s="164"/>
      <c r="G192" s="164"/>
      <c r="H192" s="164"/>
      <c r="I192" s="164"/>
      <c r="J192" s="164"/>
      <c r="K192" s="164"/>
      <c r="L192" s="164"/>
      <c r="M192" s="164"/>
      <c r="N192" s="164"/>
      <c r="O192" s="164"/>
    </row>
    <row r="193" spans="1:15" ht="14.5" x14ac:dyDescent="0.35">
      <c r="A193" s="164"/>
      <c r="B193" s="164"/>
      <c r="C193" s="164"/>
      <c r="D193" s="164"/>
      <c r="E193" s="164"/>
      <c r="F193" s="164"/>
      <c r="G193" s="164"/>
      <c r="H193" s="164"/>
      <c r="I193" s="164"/>
      <c r="J193" s="164"/>
      <c r="K193" s="164"/>
      <c r="L193" s="164"/>
      <c r="M193" s="164"/>
      <c r="N193" s="164"/>
      <c r="O193" s="164"/>
    </row>
    <row r="194" spans="1:15" ht="14.5" x14ac:dyDescent="0.35">
      <c r="A194" s="164"/>
      <c r="B194" s="164"/>
      <c r="C194" s="164"/>
      <c r="D194" s="164"/>
      <c r="E194" s="164"/>
      <c r="F194" s="164"/>
      <c r="G194" s="164"/>
      <c r="H194" s="164"/>
      <c r="I194" s="164"/>
      <c r="J194" s="164"/>
      <c r="K194" s="164"/>
      <c r="L194" s="164"/>
      <c r="M194" s="164"/>
      <c r="N194" s="164"/>
      <c r="O194" s="164"/>
    </row>
    <row r="195" spans="1:15" ht="14.5" x14ac:dyDescent="0.35">
      <c r="A195" s="164"/>
      <c r="B195" s="164"/>
      <c r="C195" s="164"/>
      <c r="D195" s="164"/>
      <c r="E195" s="164"/>
      <c r="F195" s="164"/>
      <c r="G195" s="164"/>
      <c r="H195" s="164"/>
      <c r="I195" s="164"/>
      <c r="J195" s="164"/>
      <c r="K195" s="164"/>
      <c r="L195" s="164"/>
      <c r="M195" s="164"/>
      <c r="N195" s="164"/>
      <c r="O195" s="164"/>
    </row>
    <row r="196" spans="1:15" ht="14.5" x14ac:dyDescent="0.35">
      <c r="A196" s="164"/>
      <c r="B196" s="164"/>
      <c r="C196" s="164"/>
      <c r="D196" s="164"/>
      <c r="E196" s="164"/>
      <c r="F196" s="164"/>
      <c r="G196" s="164"/>
      <c r="H196" s="164"/>
      <c r="I196" s="164"/>
      <c r="J196" s="164"/>
      <c r="K196" s="164"/>
      <c r="L196" s="164"/>
      <c r="M196" s="164"/>
      <c r="N196" s="164"/>
      <c r="O196" s="164"/>
    </row>
    <row r="197" spans="1:15" ht="14.5" x14ac:dyDescent="0.35">
      <c r="A197" s="164"/>
      <c r="B197" s="164"/>
      <c r="C197" s="164"/>
      <c r="D197" s="164"/>
      <c r="E197" s="164"/>
      <c r="F197" s="164"/>
      <c r="G197" s="164"/>
      <c r="H197" s="164"/>
      <c r="I197" s="164"/>
      <c r="J197" s="164"/>
      <c r="K197" s="164"/>
      <c r="L197" s="164"/>
      <c r="M197" s="164"/>
      <c r="N197" s="164"/>
      <c r="O197" s="164"/>
    </row>
    <row r="198" spans="1:15" ht="14.5" x14ac:dyDescent="0.35">
      <c r="A198" s="164"/>
      <c r="B198" s="164"/>
      <c r="C198" s="164"/>
      <c r="D198" s="164"/>
      <c r="E198" s="164"/>
      <c r="F198" s="164"/>
      <c r="G198" s="164"/>
      <c r="H198" s="164"/>
      <c r="I198" s="164"/>
      <c r="J198" s="164"/>
      <c r="K198" s="164"/>
      <c r="L198" s="164"/>
      <c r="M198" s="164"/>
      <c r="N198" s="164"/>
      <c r="O198" s="164"/>
    </row>
    <row r="199" spans="1:15" ht="14.5" x14ac:dyDescent="0.35">
      <c r="A199" s="164"/>
      <c r="B199" s="164"/>
      <c r="C199" s="164"/>
      <c r="D199" s="164"/>
      <c r="E199" s="164"/>
      <c r="F199" s="164"/>
      <c r="G199" s="164"/>
      <c r="H199" s="164"/>
      <c r="I199" s="164"/>
      <c r="J199" s="164"/>
      <c r="K199" s="164"/>
      <c r="L199" s="164"/>
      <c r="M199" s="164"/>
      <c r="N199" s="164"/>
      <c r="O199" s="164"/>
    </row>
    <row r="200" spans="1:15" ht="14.5" x14ac:dyDescent="0.35">
      <c r="A200" s="164"/>
      <c r="B200" s="164"/>
      <c r="C200" s="164"/>
      <c r="D200" s="164"/>
      <c r="E200" s="164"/>
      <c r="F200" s="164"/>
      <c r="G200" s="164"/>
      <c r="H200" s="164"/>
      <c r="I200" s="164"/>
      <c r="J200" s="164"/>
      <c r="K200" s="164"/>
      <c r="L200" s="164"/>
      <c r="M200" s="164"/>
      <c r="N200" s="164"/>
      <c r="O200" s="164"/>
    </row>
    <row r="201" spans="1:15" ht="14.5" x14ac:dyDescent="0.35">
      <c r="A201" s="164"/>
      <c r="B201" s="164"/>
      <c r="C201" s="164"/>
      <c r="D201" s="164"/>
      <c r="E201" s="164"/>
      <c r="F201" s="164"/>
      <c r="G201" s="164"/>
      <c r="H201" s="164"/>
      <c r="I201" s="164"/>
      <c r="J201" s="164"/>
      <c r="K201" s="164"/>
      <c r="L201" s="164"/>
      <c r="M201" s="164"/>
      <c r="N201" s="164"/>
      <c r="O201" s="164"/>
    </row>
    <row r="202" spans="1:15" ht="14.5" x14ac:dyDescent="0.35">
      <c r="A202" s="164"/>
      <c r="B202" s="164"/>
      <c r="C202" s="164"/>
      <c r="D202" s="164"/>
      <c r="E202" s="164"/>
      <c r="F202" s="164"/>
      <c r="G202" s="164"/>
      <c r="H202" s="164"/>
      <c r="I202" s="164"/>
      <c r="J202" s="164"/>
      <c r="K202" s="164"/>
      <c r="L202" s="164"/>
      <c r="M202" s="164"/>
      <c r="N202" s="164"/>
      <c r="O202" s="164"/>
    </row>
    <row r="203" spans="1:15" ht="14.5" x14ac:dyDescent="0.35">
      <c r="A203" s="164"/>
      <c r="B203" s="164"/>
      <c r="C203" s="164"/>
      <c r="D203" s="164"/>
      <c r="E203" s="164"/>
      <c r="F203" s="164"/>
      <c r="G203" s="164"/>
      <c r="H203" s="164"/>
      <c r="I203" s="164"/>
      <c r="J203" s="164"/>
      <c r="K203" s="164"/>
      <c r="L203" s="164"/>
      <c r="M203" s="164"/>
      <c r="N203" s="164"/>
      <c r="O203" s="164"/>
    </row>
    <row r="204" spans="1:15" ht="14.5" x14ac:dyDescent="0.35">
      <c r="A204" s="164"/>
      <c r="B204" s="164"/>
      <c r="C204" s="164"/>
      <c r="D204" s="164"/>
      <c r="E204" s="164"/>
      <c r="F204" s="164"/>
      <c r="G204" s="164"/>
      <c r="H204" s="164"/>
      <c r="I204" s="164"/>
      <c r="J204" s="164"/>
      <c r="K204" s="164"/>
      <c r="L204" s="164"/>
      <c r="M204" s="164"/>
      <c r="N204" s="164"/>
      <c r="O204" s="164"/>
    </row>
    <row r="205" spans="1:15" ht="14.5" x14ac:dyDescent="0.35">
      <c r="A205" s="164"/>
      <c r="B205" s="164"/>
      <c r="C205" s="164"/>
      <c r="D205" s="164"/>
      <c r="E205" s="164"/>
      <c r="F205" s="164"/>
      <c r="G205" s="164"/>
      <c r="H205" s="164"/>
      <c r="I205" s="164"/>
      <c r="J205" s="164"/>
      <c r="K205" s="164"/>
      <c r="L205" s="164"/>
      <c r="M205" s="164"/>
      <c r="N205" s="164"/>
      <c r="O205" s="164"/>
    </row>
    <row r="206" spans="1:15" ht="14.5" x14ac:dyDescent="0.35">
      <c r="A206" s="164"/>
      <c r="B206" s="164"/>
      <c r="C206" s="164"/>
      <c r="D206" s="164"/>
      <c r="E206" s="164"/>
      <c r="F206" s="164"/>
      <c r="G206" s="164"/>
      <c r="H206" s="164"/>
      <c r="I206" s="164"/>
      <c r="J206" s="164"/>
      <c r="K206" s="164"/>
      <c r="L206" s="164"/>
      <c r="M206" s="164"/>
      <c r="N206" s="164"/>
      <c r="O206" s="164"/>
    </row>
    <row r="207" spans="1:15" ht="14.5" x14ac:dyDescent="0.35">
      <c r="A207" s="164"/>
      <c r="B207" s="164"/>
      <c r="C207" s="164"/>
      <c r="D207" s="164"/>
      <c r="E207" s="164"/>
      <c r="F207" s="164"/>
      <c r="G207" s="164"/>
      <c r="H207" s="164"/>
      <c r="I207" s="164"/>
      <c r="J207" s="164"/>
      <c r="K207" s="164"/>
      <c r="L207" s="164"/>
      <c r="M207" s="164"/>
      <c r="N207" s="164"/>
      <c r="O207" s="164"/>
    </row>
    <row r="208" spans="1:15" ht="14.5" x14ac:dyDescent="0.35">
      <c r="A208" s="164"/>
      <c r="B208" s="164"/>
      <c r="C208" s="164"/>
      <c r="D208" s="164"/>
      <c r="E208" s="164"/>
      <c r="F208" s="164"/>
      <c r="G208" s="164"/>
      <c r="H208" s="164"/>
      <c r="I208" s="164"/>
      <c r="J208" s="164"/>
      <c r="K208" s="164"/>
      <c r="L208" s="164"/>
      <c r="M208" s="164"/>
      <c r="N208" s="164"/>
      <c r="O208" s="164"/>
    </row>
    <row r="209" spans="1:15" ht="14.5" x14ac:dyDescent="0.35">
      <c r="A209" s="164"/>
      <c r="B209" s="164"/>
      <c r="C209" s="164"/>
      <c r="D209" s="164"/>
      <c r="E209" s="164"/>
      <c r="F209" s="164"/>
      <c r="G209" s="164"/>
      <c r="H209" s="164"/>
      <c r="I209" s="164"/>
      <c r="J209" s="164"/>
      <c r="K209" s="164"/>
      <c r="L209" s="164"/>
      <c r="M209" s="164"/>
      <c r="N209" s="164"/>
      <c r="O209" s="164"/>
    </row>
    <row r="210" spans="1:15" ht="14.5" x14ac:dyDescent="0.35">
      <c r="A210" s="164"/>
      <c r="B210" s="164"/>
      <c r="C210" s="164"/>
      <c r="D210" s="164"/>
      <c r="E210" s="164"/>
      <c r="F210" s="164"/>
      <c r="G210" s="164"/>
      <c r="H210" s="164"/>
      <c r="I210" s="164"/>
      <c r="J210" s="164"/>
      <c r="K210" s="164"/>
      <c r="L210" s="164"/>
      <c r="M210" s="164"/>
      <c r="N210" s="164"/>
      <c r="O210" s="164"/>
    </row>
    <row r="211" spans="1:15" ht="14.5" x14ac:dyDescent="0.35">
      <c r="A211" s="164"/>
      <c r="B211" s="164"/>
      <c r="C211" s="164"/>
      <c r="D211" s="164"/>
      <c r="E211" s="164"/>
      <c r="F211" s="164"/>
      <c r="G211" s="164"/>
      <c r="H211" s="164"/>
      <c r="I211" s="164"/>
      <c r="J211" s="164"/>
      <c r="K211" s="164"/>
      <c r="L211" s="164"/>
      <c r="M211" s="164"/>
      <c r="N211" s="164"/>
      <c r="O211" s="164"/>
    </row>
    <row r="212" spans="1:15" ht="14.5" x14ac:dyDescent="0.35">
      <c r="A212" s="164"/>
      <c r="B212" s="164"/>
      <c r="C212" s="164"/>
      <c r="D212" s="164"/>
      <c r="E212" s="164"/>
      <c r="F212" s="164"/>
      <c r="G212" s="164"/>
      <c r="H212" s="164"/>
      <c r="I212" s="164"/>
      <c r="J212" s="164"/>
      <c r="K212" s="164"/>
      <c r="L212" s="164"/>
      <c r="M212" s="164"/>
      <c r="N212" s="164"/>
      <c r="O212" s="164"/>
    </row>
    <row r="213" spans="1:15" ht="14.5" x14ac:dyDescent="0.35">
      <c r="A213" s="164"/>
      <c r="B213" s="164"/>
      <c r="C213" s="164"/>
      <c r="D213" s="164"/>
      <c r="E213" s="164"/>
      <c r="F213" s="164"/>
      <c r="G213" s="164"/>
      <c r="H213" s="164"/>
      <c r="I213" s="164"/>
      <c r="J213" s="164"/>
      <c r="K213" s="164"/>
      <c r="L213" s="164"/>
      <c r="M213" s="164"/>
      <c r="N213" s="164"/>
      <c r="O213" s="164"/>
    </row>
    <row r="214" spans="1:15" ht="14.5" x14ac:dyDescent="0.35">
      <c r="A214" s="164"/>
      <c r="B214" s="164"/>
      <c r="C214" s="164"/>
      <c r="D214" s="164"/>
      <c r="E214" s="164"/>
      <c r="F214" s="164"/>
      <c r="G214" s="164"/>
      <c r="H214" s="164"/>
      <c r="I214" s="164"/>
      <c r="J214" s="164"/>
      <c r="K214" s="164"/>
      <c r="L214" s="164"/>
      <c r="M214" s="164"/>
      <c r="N214" s="164"/>
      <c r="O214" s="164"/>
    </row>
    <row r="215" spans="1:15" ht="14.5" x14ac:dyDescent="0.35">
      <c r="A215" s="164"/>
      <c r="B215" s="164"/>
      <c r="C215" s="164"/>
      <c r="D215" s="164"/>
      <c r="E215" s="164"/>
      <c r="F215" s="164"/>
      <c r="G215" s="164"/>
      <c r="H215" s="164"/>
      <c r="I215" s="164"/>
      <c r="J215" s="164"/>
      <c r="K215" s="164"/>
      <c r="L215" s="164"/>
      <c r="M215" s="164"/>
      <c r="N215" s="164"/>
      <c r="O215" s="164"/>
    </row>
    <row r="216" spans="1:15" ht="14.5" x14ac:dyDescent="0.35">
      <c r="A216" s="164"/>
      <c r="B216" s="164"/>
      <c r="C216" s="164"/>
      <c r="D216" s="164"/>
      <c r="E216" s="164"/>
      <c r="F216" s="164"/>
      <c r="G216" s="164"/>
      <c r="H216" s="164"/>
      <c r="I216" s="164"/>
      <c r="J216" s="164"/>
      <c r="K216" s="164"/>
      <c r="L216" s="164"/>
      <c r="M216" s="164"/>
      <c r="N216" s="164"/>
      <c r="O216" s="164"/>
    </row>
    <row r="217" spans="1:15" ht="14.5" x14ac:dyDescent="0.35">
      <c r="A217" s="164"/>
      <c r="B217" s="164"/>
      <c r="C217" s="164"/>
      <c r="D217" s="164"/>
      <c r="E217" s="164"/>
      <c r="F217" s="164"/>
      <c r="G217" s="164"/>
      <c r="H217" s="164"/>
      <c r="I217" s="164"/>
      <c r="J217" s="164"/>
      <c r="K217" s="164"/>
      <c r="L217" s="164"/>
      <c r="M217" s="164"/>
      <c r="N217" s="164"/>
      <c r="O217" s="164"/>
    </row>
    <row r="218" spans="1:15" ht="14.5" x14ac:dyDescent="0.35">
      <c r="A218" s="164"/>
      <c r="B218" s="164"/>
      <c r="C218" s="164"/>
      <c r="D218" s="164"/>
      <c r="E218" s="164"/>
      <c r="F218" s="164"/>
      <c r="G218" s="164"/>
      <c r="H218" s="164"/>
      <c r="I218" s="164"/>
      <c r="J218" s="164"/>
      <c r="K218" s="164"/>
      <c r="L218" s="164"/>
      <c r="M218" s="164"/>
      <c r="N218" s="164"/>
      <c r="O218" s="164"/>
    </row>
    <row r="219" spans="1:15" ht="14.5" x14ac:dyDescent="0.35">
      <c r="A219" s="164"/>
      <c r="B219" s="164"/>
      <c r="C219" s="164"/>
      <c r="D219" s="164"/>
      <c r="E219" s="164"/>
      <c r="F219" s="164"/>
      <c r="G219" s="164"/>
      <c r="H219" s="164"/>
      <c r="I219" s="164"/>
      <c r="J219" s="164"/>
      <c r="K219" s="164"/>
      <c r="L219" s="164"/>
      <c r="M219" s="164"/>
      <c r="N219" s="164"/>
      <c r="O219" s="164"/>
    </row>
    <row r="220" spans="1:15" ht="14.5" x14ac:dyDescent="0.35">
      <c r="A220" s="164"/>
      <c r="B220" s="164"/>
      <c r="C220" s="164"/>
      <c r="D220" s="164"/>
      <c r="E220" s="164"/>
      <c r="F220" s="164"/>
      <c r="G220" s="164"/>
      <c r="H220" s="164"/>
      <c r="I220" s="164"/>
      <c r="J220" s="164"/>
      <c r="K220" s="164"/>
      <c r="L220" s="164"/>
      <c r="M220" s="164"/>
      <c r="N220" s="164"/>
      <c r="O220" s="164"/>
    </row>
    <row r="221" spans="1:15" ht="14.5" x14ac:dyDescent="0.35">
      <c r="A221" s="164"/>
      <c r="B221" s="164"/>
      <c r="C221" s="164"/>
      <c r="D221" s="164"/>
      <c r="E221" s="164"/>
      <c r="F221" s="164"/>
      <c r="G221" s="164"/>
      <c r="H221" s="164"/>
      <c r="I221" s="164"/>
      <c r="J221" s="164"/>
      <c r="K221" s="164"/>
      <c r="L221" s="164"/>
      <c r="M221" s="164"/>
      <c r="N221" s="164"/>
      <c r="O221" s="164"/>
    </row>
    <row r="222" spans="1:15" ht="14.5" x14ac:dyDescent="0.35">
      <c r="A222" s="164"/>
      <c r="B222" s="164"/>
      <c r="C222" s="164"/>
      <c r="D222" s="164"/>
      <c r="E222" s="164"/>
      <c r="F222" s="164"/>
      <c r="G222" s="164"/>
      <c r="H222" s="164"/>
      <c r="I222" s="164"/>
      <c r="J222" s="164"/>
      <c r="K222" s="164"/>
      <c r="L222" s="164"/>
      <c r="M222" s="164"/>
      <c r="N222" s="164"/>
      <c r="O222" s="164"/>
    </row>
    <row r="223" spans="1:15" ht="14.5" x14ac:dyDescent="0.35">
      <c r="A223" s="164"/>
      <c r="B223" s="164"/>
      <c r="C223" s="164"/>
      <c r="D223" s="164"/>
      <c r="E223" s="164"/>
      <c r="F223" s="164"/>
      <c r="G223" s="164"/>
      <c r="H223" s="164"/>
      <c r="I223" s="164"/>
      <c r="J223" s="164"/>
      <c r="K223" s="164"/>
      <c r="L223" s="164"/>
      <c r="M223" s="164"/>
      <c r="N223" s="164"/>
      <c r="O223" s="164"/>
    </row>
    <row r="224" spans="1:15" ht="14.5" x14ac:dyDescent="0.35">
      <c r="A224" s="164"/>
      <c r="B224" s="164"/>
      <c r="C224" s="164"/>
      <c r="D224" s="164"/>
      <c r="E224" s="164"/>
      <c r="F224" s="164"/>
      <c r="G224" s="164"/>
      <c r="H224" s="164"/>
      <c r="I224" s="164"/>
      <c r="J224" s="164"/>
      <c r="K224" s="164"/>
      <c r="L224" s="164"/>
      <c r="M224" s="164"/>
      <c r="N224" s="164"/>
      <c r="O224" s="164"/>
    </row>
    <row r="225" spans="1:15" ht="14.5" x14ac:dyDescent="0.35">
      <c r="A225" s="164"/>
      <c r="B225" s="164"/>
      <c r="C225" s="164"/>
      <c r="D225" s="164"/>
      <c r="E225" s="164"/>
      <c r="F225" s="164"/>
      <c r="G225" s="164"/>
      <c r="H225" s="164"/>
      <c r="I225" s="164"/>
      <c r="J225" s="164"/>
      <c r="K225" s="164"/>
      <c r="L225" s="164"/>
      <c r="M225" s="164"/>
      <c r="N225" s="164"/>
      <c r="O225" s="164"/>
    </row>
    <row r="226" spans="1:15" ht="14.5" x14ac:dyDescent="0.35">
      <c r="A226" s="164"/>
      <c r="B226" s="164"/>
      <c r="C226" s="164"/>
      <c r="D226" s="164"/>
      <c r="E226" s="164"/>
      <c r="F226" s="164"/>
      <c r="G226" s="164"/>
      <c r="H226" s="164"/>
      <c r="I226" s="164"/>
      <c r="J226" s="164"/>
      <c r="K226" s="164"/>
      <c r="L226" s="164"/>
      <c r="M226" s="164"/>
      <c r="N226" s="164"/>
      <c r="O226" s="164"/>
    </row>
    <row r="227" spans="1:15" ht="14.5" x14ac:dyDescent="0.35">
      <c r="A227" s="164"/>
      <c r="B227" s="164"/>
      <c r="C227" s="164"/>
      <c r="D227" s="164"/>
      <c r="E227" s="164"/>
      <c r="F227" s="164"/>
      <c r="G227" s="164"/>
      <c r="H227" s="164"/>
      <c r="I227" s="164"/>
      <c r="J227" s="164"/>
      <c r="K227" s="164"/>
      <c r="L227" s="164"/>
      <c r="M227" s="164"/>
      <c r="N227" s="164"/>
      <c r="O227" s="164"/>
    </row>
    <row r="228" spans="1:15" ht="14.5" x14ac:dyDescent="0.35">
      <c r="A228" s="164"/>
      <c r="B228" s="164"/>
      <c r="C228" s="164"/>
      <c r="D228" s="164"/>
      <c r="E228" s="164"/>
      <c r="F228" s="164"/>
      <c r="G228" s="164"/>
      <c r="H228" s="164"/>
      <c r="I228" s="164"/>
      <c r="J228" s="164"/>
      <c r="K228" s="164"/>
      <c r="L228" s="164"/>
      <c r="M228" s="164"/>
      <c r="N228" s="164"/>
      <c r="O228" s="164"/>
    </row>
    <row r="229" spans="1:15" ht="14.5" x14ac:dyDescent="0.35">
      <c r="A229" s="164"/>
      <c r="B229" s="164"/>
      <c r="C229" s="164"/>
      <c r="D229" s="164"/>
      <c r="E229" s="164"/>
      <c r="F229" s="164"/>
      <c r="G229" s="164"/>
      <c r="H229" s="164"/>
      <c r="I229" s="164"/>
      <c r="J229" s="164"/>
      <c r="K229" s="164"/>
      <c r="L229" s="164"/>
      <c r="M229" s="164"/>
      <c r="N229" s="164"/>
      <c r="O229" s="164"/>
    </row>
    <row r="230" spans="1:15" ht="14.5" x14ac:dyDescent="0.35">
      <c r="A230" s="164"/>
      <c r="B230" s="164"/>
      <c r="C230" s="164"/>
      <c r="D230" s="164"/>
      <c r="E230" s="164"/>
      <c r="F230" s="164"/>
      <c r="G230" s="164"/>
      <c r="H230" s="164"/>
      <c r="I230" s="164"/>
      <c r="J230" s="164"/>
      <c r="K230" s="164"/>
      <c r="L230" s="164"/>
      <c r="M230" s="164"/>
      <c r="N230" s="164"/>
      <c r="O230" s="164"/>
    </row>
    <row r="231" spans="1:15" ht="14.5" x14ac:dyDescent="0.35">
      <c r="A231" s="164"/>
      <c r="B231" s="164"/>
      <c r="C231" s="164"/>
      <c r="D231" s="164"/>
      <c r="E231" s="164"/>
      <c r="F231" s="164"/>
      <c r="G231" s="164"/>
      <c r="H231" s="164"/>
      <c r="I231" s="164"/>
      <c r="J231" s="164"/>
      <c r="K231" s="164"/>
      <c r="L231" s="164"/>
      <c r="M231" s="164"/>
      <c r="N231" s="164"/>
      <c r="O231" s="164"/>
    </row>
    <row r="232" spans="1:15" ht="14.5" x14ac:dyDescent="0.35">
      <c r="A232" s="164"/>
      <c r="B232" s="164"/>
      <c r="C232" s="164"/>
      <c r="D232" s="164"/>
      <c r="E232" s="164"/>
      <c r="F232" s="164"/>
      <c r="G232" s="164"/>
      <c r="H232" s="164"/>
      <c r="I232" s="164"/>
      <c r="J232" s="164"/>
      <c r="K232" s="164"/>
      <c r="L232" s="164"/>
      <c r="M232" s="164"/>
      <c r="N232" s="164"/>
      <c r="O232" s="164"/>
    </row>
    <row r="233" spans="1:15" ht="14.5" x14ac:dyDescent="0.35">
      <c r="A233" s="164"/>
      <c r="B233" s="164"/>
      <c r="C233" s="164"/>
      <c r="D233" s="164"/>
      <c r="E233" s="164"/>
      <c r="F233" s="164"/>
      <c r="G233" s="164"/>
      <c r="H233" s="164"/>
      <c r="I233" s="164"/>
      <c r="J233" s="164"/>
      <c r="K233" s="164"/>
      <c r="L233" s="164"/>
      <c r="M233" s="164"/>
      <c r="N233" s="164"/>
      <c r="O233" s="164"/>
    </row>
    <row r="234" spans="1:15" ht="14.5" x14ac:dyDescent="0.35">
      <c r="A234" s="164"/>
      <c r="B234" s="164"/>
      <c r="C234" s="164"/>
      <c r="D234" s="164"/>
      <c r="E234" s="164"/>
      <c r="F234" s="164"/>
      <c r="G234" s="164"/>
      <c r="H234" s="164"/>
      <c r="I234" s="164"/>
      <c r="J234" s="164"/>
      <c r="K234" s="164"/>
      <c r="L234" s="164"/>
      <c r="M234" s="164"/>
      <c r="N234" s="164"/>
      <c r="O234" s="164"/>
    </row>
    <row r="235" spans="1:15" ht="14.5" x14ac:dyDescent="0.35">
      <c r="A235" s="164"/>
      <c r="B235" s="164"/>
      <c r="C235" s="164"/>
      <c r="D235" s="164"/>
      <c r="E235" s="164"/>
      <c r="F235" s="164"/>
      <c r="G235" s="164"/>
      <c r="H235" s="164"/>
      <c r="I235" s="164"/>
      <c r="J235" s="164"/>
      <c r="K235" s="164"/>
      <c r="L235" s="164"/>
      <c r="M235" s="164"/>
      <c r="N235" s="164"/>
      <c r="O235" s="164"/>
    </row>
    <row r="236" spans="1:15" ht="14.5" x14ac:dyDescent="0.35">
      <c r="A236" s="164"/>
      <c r="B236" s="164"/>
      <c r="C236" s="164"/>
      <c r="D236" s="164"/>
      <c r="E236" s="164"/>
      <c r="F236" s="164"/>
      <c r="G236" s="164"/>
      <c r="H236" s="164"/>
      <c r="I236" s="164"/>
      <c r="J236" s="164"/>
      <c r="K236" s="164"/>
      <c r="L236" s="164"/>
      <c r="M236" s="164"/>
      <c r="N236" s="164"/>
      <c r="O236" s="164"/>
    </row>
    <row r="237" spans="1:15" ht="14.5" x14ac:dyDescent="0.35">
      <c r="A237" s="164"/>
      <c r="B237" s="164"/>
      <c r="C237" s="164"/>
      <c r="D237" s="164"/>
      <c r="E237" s="164"/>
      <c r="F237" s="164"/>
      <c r="G237" s="164"/>
      <c r="H237" s="164"/>
      <c r="I237" s="164"/>
      <c r="J237" s="164"/>
      <c r="K237" s="164"/>
      <c r="L237" s="164"/>
      <c r="M237" s="164"/>
      <c r="N237" s="164"/>
      <c r="O237" s="164"/>
    </row>
    <row r="238" spans="1:15" ht="14.5" x14ac:dyDescent="0.35">
      <c r="A238" s="164"/>
      <c r="B238" s="164"/>
      <c r="C238" s="164"/>
      <c r="D238" s="164"/>
      <c r="E238" s="164"/>
      <c r="F238" s="164"/>
      <c r="G238" s="164"/>
      <c r="H238" s="164"/>
      <c r="I238" s="164"/>
      <c r="J238" s="164"/>
      <c r="K238" s="164"/>
      <c r="L238" s="164"/>
      <c r="M238" s="164"/>
      <c r="N238" s="164"/>
      <c r="O238" s="164"/>
    </row>
    <row r="239" spans="1:15" ht="14.5" x14ac:dyDescent="0.35">
      <c r="A239" s="164"/>
      <c r="B239" s="164"/>
      <c r="C239" s="164"/>
      <c r="D239" s="164"/>
      <c r="E239" s="164"/>
      <c r="F239" s="164"/>
      <c r="G239" s="164"/>
      <c r="H239" s="164"/>
      <c r="I239" s="164"/>
      <c r="J239" s="164"/>
      <c r="K239" s="164"/>
      <c r="L239" s="164"/>
      <c r="M239" s="164"/>
      <c r="N239" s="164"/>
      <c r="O239" s="164"/>
    </row>
    <row r="240" spans="1:15" ht="14.5" x14ac:dyDescent="0.35">
      <c r="A240" s="164"/>
      <c r="B240" s="164"/>
      <c r="C240" s="164"/>
      <c r="D240" s="164"/>
      <c r="E240" s="164"/>
      <c r="F240" s="164"/>
      <c r="G240" s="164"/>
      <c r="H240" s="164"/>
      <c r="I240" s="164"/>
      <c r="J240" s="164"/>
      <c r="K240" s="164"/>
      <c r="L240" s="164"/>
      <c r="M240" s="164"/>
      <c r="N240" s="164"/>
      <c r="O240" s="164"/>
    </row>
    <row r="241" spans="1:15" ht="14.5" x14ac:dyDescent="0.35">
      <c r="A241" s="164"/>
      <c r="B241" s="164"/>
      <c r="C241" s="164"/>
      <c r="D241" s="164"/>
      <c r="E241" s="164"/>
      <c r="F241" s="164"/>
      <c r="G241" s="164"/>
      <c r="H241" s="164"/>
      <c r="I241" s="164"/>
      <c r="J241" s="164"/>
      <c r="K241" s="164"/>
      <c r="L241" s="164"/>
      <c r="M241" s="164"/>
      <c r="N241" s="164"/>
      <c r="O241" s="164"/>
    </row>
    <row r="242" spans="1:15" ht="14.5" x14ac:dyDescent="0.35">
      <c r="A242" s="164"/>
      <c r="B242" s="164"/>
      <c r="C242" s="164"/>
      <c r="D242" s="164"/>
      <c r="E242" s="164"/>
      <c r="F242" s="164"/>
      <c r="G242" s="164"/>
      <c r="H242" s="164"/>
      <c r="I242" s="164"/>
      <c r="J242" s="164"/>
      <c r="K242" s="164"/>
      <c r="L242" s="164"/>
      <c r="M242" s="164"/>
      <c r="N242" s="164"/>
      <c r="O242" s="164"/>
    </row>
    <row r="243" spans="1:15" ht="14.5" x14ac:dyDescent="0.35">
      <c r="A243" s="164"/>
      <c r="B243" s="164"/>
      <c r="C243" s="164"/>
      <c r="D243" s="164"/>
      <c r="E243" s="164"/>
      <c r="F243" s="164"/>
      <c r="G243" s="164"/>
      <c r="H243" s="164"/>
      <c r="I243" s="164"/>
      <c r="J243" s="164"/>
      <c r="K243" s="164"/>
      <c r="L243" s="164"/>
      <c r="M243" s="164"/>
      <c r="N243" s="164"/>
      <c r="O243" s="164"/>
    </row>
    <row r="244" spans="1:15" ht="14.5" x14ac:dyDescent="0.35">
      <c r="A244" s="164"/>
      <c r="B244" s="164"/>
      <c r="C244" s="164"/>
      <c r="D244" s="164"/>
      <c r="E244" s="164"/>
      <c r="F244" s="164"/>
      <c r="G244" s="164"/>
      <c r="H244" s="164"/>
      <c r="I244" s="164"/>
      <c r="J244" s="164"/>
      <c r="K244" s="164"/>
      <c r="L244" s="164"/>
      <c r="M244" s="164"/>
      <c r="N244" s="164"/>
      <c r="O244" s="164"/>
    </row>
    <row r="245" spans="1:15" ht="14.5" x14ac:dyDescent="0.35">
      <c r="A245" s="164"/>
      <c r="B245" s="164"/>
      <c r="C245" s="164"/>
      <c r="D245" s="164"/>
      <c r="E245" s="164"/>
      <c r="F245" s="164"/>
      <c r="G245" s="164"/>
      <c r="H245" s="164"/>
      <c r="I245" s="164"/>
      <c r="J245" s="164"/>
      <c r="K245" s="164"/>
      <c r="L245" s="164"/>
      <c r="M245" s="164"/>
      <c r="N245" s="164"/>
      <c r="O245" s="164"/>
    </row>
    <row r="246" spans="1:15" ht="14.5" x14ac:dyDescent="0.35">
      <c r="A246" s="164"/>
      <c r="B246" s="164"/>
      <c r="C246" s="164"/>
      <c r="D246" s="164"/>
      <c r="E246" s="164"/>
      <c r="F246" s="164"/>
      <c r="G246" s="164"/>
      <c r="H246" s="164"/>
      <c r="I246" s="164"/>
      <c r="J246" s="164"/>
      <c r="K246" s="164"/>
      <c r="L246" s="164"/>
      <c r="M246" s="164"/>
      <c r="N246" s="164"/>
      <c r="O246" s="164"/>
    </row>
    <row r="247" spans="1:15" ht="14.5" x14ac:dyDescent="0.35">
      <c r="A247" s="164"/>
      <c r="B247" s="164"/>
      <c r="C247" s="164"/>
      <c r="D247" s="164"/>
      <c r="E247" s="164"/>
      <c r="F247" s="164"/>
      <c r="G247" s="164"/>
      <c r="H247" s="164"/>
      <c r="I247" s="164"/>
      <c r="J247" s="164"/>
      <c r="K247" s="164"/>
      <c r="L247" s="164"/>
      <c r="M247" s="164"/>
      <c r="N247" s="164"/>
      <c r="O247" s="164"/>
    </row>
    <row r="248" spans="1:15" ht="14.5" x14ac:dyDescent="0.35">
      <c r="A248" s="164"/>
      <c r="B248" s="164"/>
      <c r="C248" s="164"/>
      <c r="D248" s="164"/>
      <c r="E248" s="164"/>
      <c r="F248" s="164"/>
      <c r="G248" s="164"/>
      <c r="H248" s="164"/>
      <c r="I248" s="164"/>
      <c r="J248" s="164"/>
      <c r="K248" s="164"/>
      <c r="L248" s="164"/>
      <c r="M248" s="164"/>
      <c r="N248" s="164"/>
      <c r="O248" s="164"/>
    </row>
    <row r="249" spans="1:15" ht="14.5" x14ac:dyDescent="0.35">
      <c r="A249" s="164"/>
      <c r="B249" s="164"/>
      <c r="C249" s="164"/>
      <c r="D249" s="164"/>
      <c r="E249" s="164"/>
      <c r="F249" s="164"/>
      <c r="G249" s="164"/>
      <c r="H249" s="164"/>
      <c r="I249" s="164"/>
      <c r="J249" s="164"/>
      <c r="K249" s="164"/>
      <c r="L249" s="164"/>
      <c r="M249" s="164"/>
      <c r="N249" s="164"/>
      <c r="O249" s="164"/>
    </row>
    <row r="250" spans="1:15" ht="14.5" x14ac:dyDescent="0.35">
      <c r="A250" s="164"/>
      <c r="B250" s="164"/>
      <c r="C250" s="164"/>
      <c r="D250" s="164"/>
      <c r="E250" s="164"/>
      <c r="F250" s="164"/>
      <c r="G250" s="164"/>
      <c r="H250" s="164"/>
      <c r="I250" s="164"/>
      <c r="J250" s="164"/>
      <c r="K250" s="164"/>
      <c r="L250" s="164"/>
      <c r="M250" s="164"/>
      <c r="N250" s="164"/>
      <c r="O250" s="164"/>
    </row>
    <row r="251" spans="1:15" ht="14.5" x14ac:dyDescent="0.35">
      <c r="A251" s="164"/>
      <c r="B251" s="164"/>
      <c r="C251" s="164"/>
      <c r="D251" s="164"/>
      <c r="E251" s="164"/>
      <c r="F251" s="164"/>
      <c r="G251" s="164"/>
      <c r="H251" s="164"/>
      <c r="I251" s="164"/>
      <c r="J251" s="164"/>
      <c r="K251" s="164"/>
      <c r="L251" s="164"/>
      <c r="M251" s="164"/>
      <c r="N251" s="164"/>
      <c r="O251" s="164"/>
    </row>
    <row r="252" spans="1:15" ht="14.5" x14ac:dyDescent="0.35">
      <c r="A252" s="164"/>
      <c r="B252" s="164"/>
      <c r="C252" s="164"/>
      <c r="D252" s="164"/>
      <c r="E252" s="164"/>
      <c r="F252" s="164"/>
      <c r="G252" s="164"/>
      <c r="H252" s="164"/>
      <c r="I252" s="164"/>
      <c r="J252" s="164"/>
      <c r="K252" s="164"/>
      <c r="L252" s="164"/>
      <c r="M252" s="164"/>
      <c r="N252" s="164"/>
      <c r="O252" s="164"/>
    </row>
    <row r="253" spans="1:15" ht="14.5" x14ac:dyDescent="0.35">
      <c r="A253" s="164"/>
      <c r="B253" s="164"/>
      <c r="C253" s="164"/>
      <c r="D253" s="164"/>
      <c r="E253" s="164"/>
      <c r="F253" s="164"/>
      <c r="G253" s="164"/>
      <c r="H253" s="164"/>
      <c r="I253" s="164"/>
      <c r="J253" s="164"/>
      <c r="K253" s="164"/>
      <c r="L253" s="164"/>
      <c r="M253" s="164"/>
      <c r="N253" s="164"/>
      <c r="O253" s="164"/>
    </row>
    <row r="254" spans="1:15" ht="14.5" x14ac:dyDescent="0.35">
      <c r="A254" s="164"/>
      <c r="B254" s="164"/>
      <c r="C254" s="164"/>
      <c r="D254" s="164"/>
      <c r="E254" s="164"/>
      <c r="F254" s="164"/>
      <c r="G254" s="164"/>
      <c r="H254" s="164"/>
      <c r="I254" s="164"/>
      <c r="J254" s="164"/>
      <c r="K254" s="164"/>
      <c r="L254" s="164"/>
      <c r="M254" s="164"/>
      <c r="N254" s="164"/>
      <c r="O254" s="164"/>
    </row>
    <row r="255" spans="1:15" ht="14.5" x14ac:dyDescent="0.35">
      <c r="A255" s="164"/>
      <c r="B255" s="164"/>
      <c r="C255" s="164"/>
      <c r="D255" s="164"/>
      <c r="E255" s="164"/>
      <c r="F255" s="164"/>
      <c r="G255" s="164"/>
      <c r="H255" s="164"/>
      <c r="I255" s="164"/>
      <c r="J255" s="164"/>
      <c r="K255" s="164"/>
      <c r="L255" s="164"/>
      <c r="M255" s="164"/>
      <c r="N255" s="164"/>
      <c r="O255" s="164"/>
    </row>
    <row r="256" spans="1:15" ht="14.5" x14ac:dyDescent="0.35">
      <c r="A256" s="164"/>
      <c r="B256" s="164"/>
      <c r="C256" s="164"/>
      <c r="D256" s="164"/>
      <c r="E256" s="164"/>
      <c r="F256" s="164"/>
      <c r="G256" s="164"/>
      <c r="H256" s="164"/>
      <c r="I256" s="164"/>
      <c r="J256" s="164"/>
      <c r="K256" s="164"/>
      <c r="L256" s="164"/>
      <c r="M256" s="164"/>
      <c r="N256" s="164"/>
      <c r="O256" s="164"/>
    </row>
    <row r="257" spans="1:15" ht="14.5" x14ac:dyDescent="0.35">
      <c r="A257" s="164"/>
      <c r="B257" s="164"/>
      <c r="C257" s="164"/>
      <c r="D257" s="164"/>
      <c r="E257" s="164"/>
      <c r="F257" s="164"/>
      <c r="G257" s="164"/>
      <c r="H257" s="164"/>
      <c r="I257" s="164"/>
      <c r="J257" s="164"/>
      <c r="K257" s="164"/>
      <c r="L257" s="164"/>
      <c r="M257" s="164"/>
      <c r="N257" s="164"/>
      <c r="O257" s="164"/>
    </row>
    <row r="258" spans="1:15" ht="14.5" x14ac:dyDescent="0.35">
      <c r="A258" s="164"/>
      <c r="B258" s="164"/>
      <c r="C258" s="164"/>
      <c r="D258" s="164"/>
      <c r="E258" s="164"/>
      <c r="F258" s="164"/>
      <c r="G258" s="164"/>
      <c r="H258" s="164"/>
      <c r="I258" s="164"/>
      <c r="J258" s="164"/>
      <c r="K258" s="164"/>
      <c r="L258" s="164"/>
      <c r="M258" s="164"/>
      <c r="N258" s="164"/>
      <c r="O258" s="164"/>
    </row>
    <row r="259" spans="1:15" ht="14.5" x14ac:dyDescent="0.35">
      <c r="A259" s="164"/>
      <c r="B259" s="164"/>
      <c r="C259" s="164"/>
      <c r="D259" s="164"/>
      <c r="E259" s="164"/>
      <c r="F259" s="164"/>
      <c r="G259" s="164"/>
      <c r="H259" s="164"/>
      <c r="I259" s="164"/>
      <c r="J259" s="164"/>
      <c r="K259" s="164"/>
      <c r="L259" s="164"/>
      <c r="M259" s="164"/>
      <c r="N259" s="164"/>
      <c r="O259" s="164"/>
    </row>
    <row r="260" spans="1:15" ht="14.5" x14ac:dyDescent="0.35">
      <c r="A260" s="164"/>
      <c r="B260" s="164"/>
      <c r="C260" s="164"/>
      <c r="D260" s="164"/>
      <c r="E260" s="164"/>
      <c r="F260" s="164"/>
      <c r="G260" s="164"/>
      <c r="H260" s="164"/>
      <c r="I260" s="164"/>
      <c r="J260" s="164"/>
      <c r="K260" s="164"/>
      <c r="L260" s="164"/>
      <c r="M260" s="164"/>
      <c r="N260" s="164"/>
      <c r="O260" s="164"/>
    </row>
    <row r="261" spans="1:15" ht="14.5" x14ac:dyDescent="0.35">
      <c r="A261" s="164"/>
      <c r="B261" s="164"/>
      <c r="C261" s="164"/>
      <c r="D261" s="164"/>
      <c r="E261" s="164"/>
      <c r="F261" s="164"/>
      <c r="G261" s="164"/>
      <c r="H261" s="164"/>
      <c r="I261" s="164"/>
      <c r="J261" s="164"/>
      <c r="K261" s="164"/>
      <c r="L261" s="164"/>
      <c r="M261" s="164"/>
      <c r="N261" s="164"/>
      <c r="O261" s="164"/>
    </row>
    <row r="262" spans="1:15" ht="14.5" x14ac:dyDescent="0.35">
      <c r="A262" s="164"/>
      <c r="B262" s="164"/>
      <c r="C262" s="164"/>
      <c r="D262" s="164"/>
      <c r="E262" s="164"/>
      <c r="F262" s="164"/>
      <c r="G262" s="164"/>
      <c r="H262" s="164"/>
      <c r="I262" s="164"/>
      <c r="J262" s="164"/>
      <c r="K262" s="164"/>
      <c r="L262" s="164"/>
      <c r="M262" s="164"/>
      <c r="N262" s="164"/>
      <c r="O262" s="164"/>
    </row>
    <row r="263" spans="1:15" ht="14.5" x14ac:dyDescent="0.35">
      <c r="A263" s="164"/>
      <c r="B263" s="164"/>
      <c r="C263" s="164"/>
      <c r="D263" s="164"/>
      <c r="E263" s="164"/>
      <c r="F263" s="164"/>
      <c r="G263" s="164"/>
      <c r="H263" s="164"/>
      <c r="I263" s="164"/>
      <c r="J263" s="164"/>
      <c r="K263" s="164"/>
      <c r="L263" s="164"/>
      <c r="M263" s="164"/>
      <c r="N263" s="164"/>
      <c r="O263" s="164"/>
    </row>
    <row r="264" spans="1:15" ht="14.5" x14ac:dyDescent="0.35">
      <c r="A264" s="164"/>
      <c r="B264" s="164"/>
      <c r="C264" s="164"/>
      <c r="D264" s="164"/>
      <c r="E264" s="164"/>
      <c r="F264" s="164"/>
      <c r="G264" s="164"/>
      <c r="H264" s="164"/>
      <c r="I264" s="164"/>
      <c r="J264" s="164"/>
      <c r="K264" s="164"/>
      <c r="L264" s="164"/>
      <c r="M264" s="164"/>
      <c r="N264" s="164"/>
      <c r="O264" s="164"/>
    </row>
    <row r="265" spans="1:15" ht="14.5" x14ac:dyDescent="0.35">
      <c r="A265" s="164"/>
      <c r="B265" s="164"/>
      <c r="C265" s="164"/>
      <c r="D265" s="164"/>
      <c r="E265" s="164"/>
      <c r="F265" s="164"/>
      <c r="G265" s="164"/>
      <c r="H265" s="164"/>
      <c r="I265" s="164"/>
      <c r="J265" s="164"/>
      <c r="K265" s="164"/>
      <c r="L265" s="164"/>
      <c r="M265" s="164"/>
      <c r="N265" s="164"/>
      <c r="O265" s="164"/>
    </row>
    <row r="266" spans="1:15" ht="14.5" x14ac:dyDescent="0.35">
      <c r="A266" s="164"/>
      <c r="B266" s="164"/>
      <c r="C266" s="164"/>
      <c r="D266" s="164"/>
      <c r="E266" s="164"/>
      <c r="F266" s="164"/>
      <c r="G266" s="164"/>
      <c r="H266" s="164"/>
      <c r="I266" s="164"/>
      <c r="J266" s="164"/>
      <c r="K266" s="164"/>
      <c r="L266" s="164"/>
      <c r="M266" s="164"/>
      <c r="N266" s="164"/>
      <c r="O266" s="164"/>
    </row>
    <row r="267" spans="1:15" ht="14.5" x14ac:dyDescent="0.35">
      <c r="A267" s="164"/>
      <c r="B267" s="164"/>
      <c r="C267" s="164"/>
      <c r="D267" s="164"/>
      <c r="E267" s="164"/>
      <c r="F267" s="164"/>
      <c r="G267" s="164"/>
      <c r="H267" s="164"/>
      <c r="I267" s="164"/>
      <c r="J267" s="164"/>
      <c r="K267" s="164"/>
      <c r="L267" s="164"/>
      <c r="M267" s="164"/>
      <c r="N267" s="164"/>
      <c r="O267" s="164"/>
    </row>
    <row r="268" spans="1:15" ht="14.5" x14ac:dyDescent="0.35">
      <c r="A268" s="164"/>
      <c r="B268" s="164"/>
      <c r="C268" s="164"/>
      <c r="D268" s="164"/>
      <c r="E268" s="164"/>
      <c r="F268" s="164"/>
      <c r="G268" s="164"/>
      <c r="H268" s="164"/>
      <c r="I268" s="164"/>
      <c r="J268" s="164"/>
      <c r="K268" s="164"/>
      <c r="L268" s="164"/>
      <c r="M268" s="164"/>
      <c r="N268" s="164"/>
      <c r="O268" s="164"/>
    </row>
    <row r="269" spans="1:15" ht="14.5" x14ac:dyDescent="0.35">
      <c r="A269" s="164"/>
      <c r="B269" s="164"/>
      <c r="C269" s="164"/>
      <c r="D269" s="164"/>
      <c r="E269" s="164"/>
      <c r="F269" s="164"/>
      <c r="G269" s="164"/>
      <c r="H269" s="164"/>
      <c r="I269" s="164"/>
      <c r="J269" s="164"/>
      <c r="K269" s="164"/>
      <c r="L269" s="164"/>
      <c r="M269" s="164"/>
      <c r="N269" s="164"/>
      <c r="O269" s="164"/>
    </row>
    <row r="270" spans="1:15" ht="14.5" x14ac:dyDescent="0.35">
      <c r="A270" s="164"/>
      <c r="B270" s="164"/>
      <c r="C270" s="164"/>
      <c r="D270" s="164"/>
      <c r="E270" s="164"/>
      <c r="F270" s="164"/>
      <c r="G270" s="164"/>
      <c r="H270" s="164"/>
      <c r="I270" s="164"/>
      <c r="J270" s="164"/>
      <c r="K270" s="164"/>
      <c r="L270" s="164"/>
      <c r="M270" s="164"/>
      <c r="N270" s="164"/>
      <c r="O270" s="164"/>
    </row>
    <row r="271" spans="1:15" ht="14.5" x14ac:dyDescent="0.35">
      <c r="A271" s="164"/>
      <c r="B271" s="164"/>
      <c r="C271" s="164"/>
      <c r="D271" s="164"/>
      <c r="E271" s="164"/>
      <c r="F271" s="164"/>
      <c r="G271" s="164"/>
      <c r="H271" s="164"/>
      <c r="I271" s="164"/>
      <c r="J271" s="164"/>
      <c r="K271" s="164"/>
      <c r="L271" s="164"/>
      <c r="M271" s="164"/>
      <c r="N271" s="164"/>
      <c r="O271" s="164"/>
    </row>
    <row r="272" spans="1:15" ht="14.5" x14ac:dyDescent="0.35">
      <c r="A272" s="164"/>
      <c r="B272" s="164"/>
      <c r="C272" s="164"/>
      <c r="D272" s="164"/>
      <c r="E272" s="164"/>
      <c r="F272" s="164"/>
      <c r="G272" s="164"/>
      <c r="H272" s="164"/>
      <c r="I272" s="164"/>
      <c r="J272" s="164"/>
      <c r="K272" s="164"/>
      <c r="L272" s="164"/>
      <c r="M272" s="164"/>
      <c r="N272" s="164"/>
      <c r="O272" s="164"/>
    </row>
    <row r="273" spans="1:15" ht="14.5" x14ac:dyDescent="0.35">
      <c r="A273" s="164"/>
      <c r="B273" s="164"/>
      <c r="C273" s="164"/>
      <c r="D273" s="164"/>
      <c r="E273" s="164"/>
      <c r="F273" s="164"/>
      <c r="G273" s="164"/>
      <c r="H273" s="164"/>
      <c r="I273" s="164"/>
      <c r="J273" s="164"/>
      <c r="K273" s="164"/>
      <c r="L273" s="164"/>
      <c r="M273" s="164"/>
      <c r="N273" s="164"/>
      <c r="O273" s="164"/>
    </row>
    <row r="274" spans="1:15" ht="14.5" x14ac:dyDescent="0.35">
      <c r="A274" s="164"/>
      <c r="B274" s="164"/>
      <c r="C274" s="164"/>
      <c r="D274" s="164"/>
      <c r="E274" s="164"/>
      <c r="F274" s="164"/>
      <c r="G274" s="164"/>
      <c r="H274" s="164"/>
      <c r="I274" s="164"/>
      <c r="J274" s="164"/>
      <c r="K274" s="164"/>
      <c r="L274" s="164"/>
      <c r="M274" s="164"/>
      <c r="N274" s="164"/>
      <c r="O274" s="164"/>
    </row>
    <row r="275" spans="1:15" ht="14.5" x14ac:dyDescent="0.35">
      <c r="A275" s="164"/>
      <c r="B275" s="164"/>
      <c r="C275" s="164"/>
      <c r="D275" s="164"/>
      <c r="E275" s="164"/>
      <c r="F275" s="164"/>
      <c r="G275" s="164"/>
      <c r="H275" s="164"/>
      <c r="I275" s="164"/>
      <c r="J275" s="164"/>
      <c r="K275" s="164"/>
      <c r="L275" s="164"/>
      <c r="M275" s="164"/>
      <c r="N275" s="164"/>
      <c r="O275" s="164"/>
    </row>
    <row r="276" spans="1:15" ht="14.5" x14ac:dyDescent="0.35">
      <c r="A276" s="164"/>
      <c r="B276" s="164"/>
      <c r="C276" s="164"/>
      <c r="D276" s="164"/>
      <c r="E276" s="164"/>
      <c r="F276" s="164"/>
      <c r="G276" s="164"/>
      <c r="H276" s="164"/>
      <c r="I276" s="164"/>
      <c r="J276" s="164"/>
      <c r="K276" s="164"/>
      <c r="L276" s="164"/>
      <c r="M276" s="164"/>
      <c r="N276" s="164"/>
      <c r="O276" s="164"/>
    </row>
    <row r="277" spans="1:15" ht="14.5" x14ac:dyDescent="0.35">
      <c r="A277" s="164"/>
      <c r="B277" s="164"/>
      <c r="C277" s="164"/>
      <c r="D277" s="164"/>
      <c r="E277" s="164"/>
      <c r="F277" s="164"/>
      <c r="G277" s="164"/>
      <c r="H277" s="164"/>
      <c r="I277" s="164"/>
      <c r="J277" s="164"/>
      <c r="K277" s="164"/>
      <c r="L277" s="164"/>
      <c r="M277" s="164"/>
      <c r="N277" s="164"/>
      <c r="O277" s="164"/>
    </row>
    <row r="278" spans="1:15" ht="14.5" x14ac:dyDescent="0.35">
      <c r="A278" s="164"/>
      <c r="B278" s="164"/>
      <c r="C278" s="164"/>
      <c r="D278" s="164"/>
      <c r="E278" s="164"/>
      <c r="F278" s="164"/>
      <c r="G278" s="164"/>
      <c r="H278" s="164"/>
      <c r="I278" s="164"/>
      <c r="J278" s="164"/>
      <c r="K278" s="164"/>
      <c r="L278" s="164"/>
      <c r="M278" s="164"/>
      <c r="N278" s="164"/>
      <c r="O278" s="164"/>
    </row>
    <row r="279" spans="1:15" ht="14.5" x14ac:dyDescent="0.35">
      <c r="A279" s="164"/>
      <c r="B279" s="164"/>
      <c r="C279" s="164"/>
      <c r="D279" s="164"/>
      <c r="E279" s="164"/>
      <c r="F279" s="164"/>
      <c r="G279" s="164"/>
      <c r="H279" s="164"/>
      <c r="I279" s="164"/>
      <c r="J279" s="164"/>
      <c r="K279" s="164"/>
      <c r="L279" s="164"/>
      <c r="M279" s="164"/>
      <c r="N279" s="164"/>
      <c r="O279" s="164"/>
    </row>
    <row r="280" spans="1:15" ht="14.5" x14ac:dyDescent="0.35">
      <c r="A280" s="164"/>
      <c r="B280" s="164"/>
      <c r="C280" s="164"/>
      <c r="D280" s="164"/>
      <c r="E280" s="164"/>
      <c r="F280" s="164"/>
      <c r="G280" s="164"/>
      <c r="H280" s="164"/>
      <c r="I280" s="164"/>
      <c r="J280" s="164"/>
      <c r="K280" s="164"/>
      <c r="L280" s="164"/>
      <c r="M280" s="164"/>
      <c r="N280" s="164"/>
      <c r="O280" s="164"/>
    </row>
    <row r="281" spans="1:15" ht="14.5" x14ac:dyDescent="0.35">
      <c r="A281" s="164"/>
      <c r="B281" s="164"/>
      <c r="C281" s="164"/>
      <c r="D281" s="164"/>
      <c r="E281" s="164"/>
      <c r="F281" s="164"/>
      <c r="G281" s="164"/>
      <c r="H281" s="164"/>
      <c r="I281" s="164"/>
      <c r="J281" s="164"/>
      <c r="K281" s="164"/>
      <c r="L281" s="164"/>
      <c r="M281" s="164"/>
      <c r="N281" s="164"/>
      <c r="O281" s="164"/>
    </row>
    <row r="282" spans="1:15" ht="14.5" x14ac:dyDescent="0.35">
      <c r="A282" s="164"/>
      <c r="B282" s="164"/>
      <c r="C282" s="164"/>
      <c r="D282" s="164"/>
      <c r="E282" s="164"/>
      <c r="F282" s="164"/>
      <c r="G282" s="164"/>
      <c r="H282" s="164"/>
      <c r="I282" s="164"/>
      <c r="J282" s="164"/>
      <c r="K282" s="164"/>
      <c r="L282" s="164"/>
      <c r="M282" s="164"/>
      <c r="N282" s="164"/>
      <c r="O282" s="164"/>
    </row>
    <row r="283" spans="1:15" ht="14.5" x14ac:dyDescent="0.35">
      <c r="A283" s="164"/>
      <c r="B283" s="164"/>
      <c r="C283" s="164"/>
      <c r="D283" s="164"/>
      <c r="E283" s="164"/>
      <c r="F283" s="164"/>
      <c r="G283" s="164"/>
      <c r="H283" s="164"/>
      <c r="I283" s="164"/>
      <c r="J283" s="164"/>
      <c r="K283" s="164"/>
      <c r="L283" s="164"/>
      <c r="M283" s="164"/>
      <c r="N283" s="164"/>
      <c r="O283" s="164"/>
    </row>
    <row r="284" spans="1:15" ht="14.5" x14ac:dyDescent="0.35">
      <c r="A284" s="164"/>
      <c r="B284" s="164"/>
      <c r="C284" s="164"/>
      <c r="D284" s="164"/>
      <c r="E284" s="164"/>
      <c r="F284" s="164"/>
      <c r="G284" s="164"/>
      <c r="H284" s="164"/>
      <c r="I284" s="164"/>
      <c r="J284" s="164"/>
      <c r="K284" s="164"/>
      <c r="L284" s="164"/>
      <c r="M284" s="164"/>
      <c r="N284" s="164"/>
      <c r="O284" s="164"/>
    </row>
    <row r="285" spans="1:15" ht="14.5" x14ac:dyDescent="0.35">
      <c r="A285" s="164"/>
      <c r="B285" s="164"/>
      <c r="C285" s="164"/>
      <c r="D285" s="164"/>
      <c r="E285" s="164"/>
      <c r="F285" s="164"/>
      <c r="G285" s="164"/>
      <c r="H285" s="164"/>
      <c r="I285" s="164"/>
      <c r="J285" s="164"/>
      <c r="K285" s="164"/>
      <c r="L285" s="164"/>
      <c r="M285" s="164"/>
      <c r="N285" s="164"/>
      <c r="O285" s="164"/>
    </row>
    <row r="286" spans="1:15" ht="14.5" x14ac:dyDescent="0.35">
      <c r="A286" s="164"/>
      <c r="B286" s="164"/>
      <c r="C286" s="164"/>
      <c r="D286" s="164"/>
      <c r="E286" s="164"/>
      <c r="F286" s="164"/>
      <c r="G286" s="164"/>
      <c r="H286" s="164"/>
      <c r="I286" s="164"/>
      <c r="J286" s="164"/>
      <c r="K286" s="164"/>
      <c r="L286" s="164"/>
      <c r="M286" s="164"/>
      <c r="N286" s="164"/>
      <c r="O286" s="164"/>
    </row>
    <row r="287" spans="1:15" ht="14.5" x14ac:dyDescent="0.35">
      <c r="A287" s="164"/>
      <c r="B287" s="164"/>
      <c r="C287" s="164"/>
      <c r="D287" s="164"/>
      <c r="E287" s="164"/>
      <c r="F287" s="164"/>
      <c r="G287" s="164"/>
      <c r="H287" s="164"/>
      <c r="I287" s="164"/>
      <c r="J287" s="164"/>
      <c r="K287" s="164"/>
      <c r="L287" s="164"/>
      <c r="M287" s="164"/>
      <c r="N287" s="164"/>
      <c r="O287" s="164"/>
    </row>
    <row r="288" spans="1:15" ht="14.5" x14ac:dyDescent="0.35">
      <c r="A288" s="164"/>
      <c r="B288" s="164"/>
      <c r="C288" s="164"/>
      <c r="D288" s="164"/>
      <c r="E288" s="164"/>
      <c r="F288" s="164"/>
      <c r="G288" s="164"/>
      <c r="H288" s="164"/>
      <c r="I288" s="164"/>
      <c r="J288" s="164"/>
      <c r="K288" s="164"/>
      <c r="L288" s="164"/>
      <c r="M288" s="164"/>
      <c r="N288" s="164"/>
      <c r="O288" s="164"/>
    </row>
    <row r="289" spans="1:15" ht="14.5" x14ac:dyDescent="0.35">
      <c r="A289" s="164"/>
      <c r="B289" s="164"/>
      <c r="C289" s="164"/>
      <c r="D289" s="164"/>
      <c r="E289" s="164"/>
      <c r="F289" s="164"/>
      <c r="G289" s="164"/>
      <c r="H289" s="164"/>
      <c r="I289" s="164"/>
      <c r="J289" s="164"/>
      <c r="K289" s="164"/>
      <c r="L289" s="164"/>
      <c r="M289" s="164"/>
      <c r="N289" s="164"/>
      <c r="O289" s="164"/>
    </row>
    <row r="290" spans="1:15" ht="14.5" x14ac:dyDescent="0.35">
      <c r="A290" s="164"/>
      <c r="B290" s="164"/>
      <c r="C290" s="164"/>
      <c r="D290" s="164"/>
      <c r="E290" s="164"/>
      <c r="F290" s="164"/>
      <c r="G290" s="164"/>
      <c r="H290" s="164"/>
      <c r="I290" s="164"/>
      <c r="J290" s="164"/>
      <c r="K290" s="164"/>
      <c r="L290" s="164"/>
      <c r="M290" s="164"/>
      <c r="N290" s="164"/>
      <c r="O290" s="164"/>
    </row>
    <row r="291" spans="1:15" ht="14.5" x14ac:dyDescent="0.35">
      <c r="A291" s="164"/>
      <c r="B291" s="164"/>
      <c r="C291" s="164"/>
      <c r="D291" s="164"/>
      <c r="E291" s="164"/>
      <c r="F291" s="164"/>
      <c r="G291" s="164"/>
      <c r="H291" s="164"/>
      <c r="I291" s="164"/>
      <c r="J291" s="164"/>
      <c r="K291" s="164"/>
      <c r="L291" s="164"/>
      <c r="M291" s="164"/>
      <c r="N291" s="164"/>
      <c r="O291" s="164"/>
    </row>
    <row r="292" spans="1:15" ht="14.5" x14ac:dyDescent="0.35">
      <c r="A292" s="164"/>
      <c r="B292" s="164"/>
      <c r="C292" s="164"/>
      <c r="D292" s="164"/>
      <c r="E292" s="164"/>
      <c r="F292" s="164"/>
      <c r="G292" s="164"/>
      <c r="H292" s="164"/>
      <c r="I292" s="164"/>
      <c r="J292" s="164"/>
      <c r="K292" s="164"/>
      <c r="L292" s="164"/>
      <c r="M292" s="164"/>
      <c r="N292" s="164"/>
      <c r="O292" s="164"/>
    </row>
    <row r="293" spans="1:15" ht="14.5" x14ac:dyDescent="0.35">
      <c r="A293" s="164"/>
      <c r="B293" s="164"/>
      <c r="C293" s="164"/>
      <c r="D293" s="164"/>
      <c r="E293" s="164"/>
      <c r="F293" s="164"/>
      <c r="G293" s="164"/>
      <c r="H293" s="164"/>
      <c r="I293" s="164"/>
      <c r="J293" s="164"/>
      <c r="K293" s="164"/>
      <c r="L293" s="164"/>
      <c r="M293" s="164"/>
      <c r="N293" s="164"/>
      <c r="O293" s="164"/>
    </row>
    <row r="294" spans="1:15" ht="14.5" x14ac:dyDescent="0.35">
      <c r="A294" s="164"/>
      <c r="B294" s="164"/>
      <c r="C294" s="164"/>
      <c r="D294" s="164"/>
      <c r="E294" s="164"/>
      <c r="F294" s="164"/>
      <c r="G294" s="164"/>
      <c r="H294" s="164"/>
      <c r="I294" s="164"/>
      <c r="J294" s="164"/>
      <c r="K294" s="164"/>
      <c r="L294" s="164"/>
      <c r="M294" s="164"/>
      <c r="N294" s="164"/>
      <c r="O294" s="164"/>
    </row>
    <row r="295" spans="1:15" ht="14.5" x14ac:dyDescent="0.35">
      <c r="A295" s="164"/>
      <c r="B295" s="164"/>
      <c r="C295" s="164"/>
      <c r="D295" s="164"/>
      <c r="E295" s="164"/>
      <c r="F295" s="164"/>
      <c r="G295" s="164"/>
      <c r="H295" s="164"/>
      <c r="I295" s="164"/>
      <c r="J295" s="164"/>
      <c r="K295" s="164"/>
      <c r="L295" s="164"/>
      <c r="M295" s="164"/>
      <c r="N295" s="164"/>
      <c r="O295" s="164"/>
    </row>
    <row r="296" spans="1:15" ht="14.5" x14ac:dyDescent="0.35">
      <c r="A296" s="164"/>
      <c r="B296" s="164"/>
      <c r="C296" s="164"/>
      <c r="D296" s="164"/>
      <c r="E296" s="164"/>
      <c r="F296" s="164"/>
      <c r="G296" s="164"/>
      <c r="H296" s="164"/>
      <c r="I296" s="164"/>
      <c r="J296" s="164"/>
      <c r="K296" s="164"/>
      <c r="L296" s="164"/>
      <c r="M296" s="164"/>
      <c r="N296" s="164"/>
      <c r="O296" s="164"/>
    </row>
    <row r="297" spans="1:15" ht="14.5" x14ac:dyDescent="0.35">
      <c r="A297" s="164"/>
      <c r="B297" s="164"/>
      <c r="C297" s="164"/>
      <c r="D297" s="164"/>
      <c r="E297" s="164"/>
      <c r="F297" s="164"/>
      <c r="G297" s="164"/>
      <c r="H297" s="164"/>
      <c r="I297" s="164"/>
      <c r="J297" s="164"/>
      <c r="K297" s="164"/>
      <c r="L297" s="164"/>
      <c r="M297" s="164"/>
      <c r="N297" s="164"/>
      <c r="O297" s="164"/>
    </row>
    <row r="298" spans="1:15" ht="14.5" x14ac:dyDescent="0.35">
      <c r="A298" s="164"/>
      <c r="B298" s="164"/>
      <c r="C298" s="164"/>
      <c r="D298" s="164"/>
      <c r="E298" s="164"/>
      <c r="F298" s="164"/>
      <c r="G298" s="164"/>
      <c r="H298" s="164"/>
      <c r="I298" s="164"/>
      <c r="J298" s="164"/>
      <c r="K298" s="164"/>
      <c r="L298" s="164"/>
      <c r="M298" s="164"/>
      <c r="N298" s="164"/>
      <c r="O298" s="164"/>
    </row>
    <row r="299" spans="1:15" ht="14.5" x14ac:dyDescent="0.35">
      <c r="A299" s="164"/>
      <c r="B299" s="164"/>
      <c r="C299" s="164"/>
      <c r="D299" s="164"/>
      <c r="E299" s="164"/>
      <c r="F299" s="164"/>
      <c r="G299" s="164"/>
      <c r="H299" s="164"/>
      <c r="I299" s="164"/>
      <c r="J299" s="164"/>
      <c r="K299" s="164"/>
      <c r="L299" s="164"/>
      <c r="M299" s="164"/>
      <c r="N299" s="164"/>
      <c r="O299" s="164"/>
    </row>
    <row r="300" spans="1:15" ht="14.5" x14ac:dyDescent="0.35">
      <c r="A300" s="164"/>
      <c r="B300" s="164"/>
      <c r="C300" s="164"/>
      <c r="D300" s="164"/>
      <c r="E300" s="164"/>
      <c r="F300" s="164"/>
      <c r="G300" s="164"/>
      <c r="H300" s="164"/>
      <c r="I300" s="164"/>
      <c r="J300" s="164"/>
      <c r="K300" s="164"/>
      <c r="L300" s="164"/>
      <c r="M300" s="164"/>
      <c r="N300" s="164"/>
      <c r="O300" s="164"/>
    </row>
    <row r="301" spans="1:15" ht="14.5" x14ac:dyDescent="0.35">
      <c r="A301" s="164"/>
      <c r="B301" s="164"/>
      <c r="C301" s="164"/>
      <c r="D301" s="164"/>
      <c r="E301" s="164"/>
      <c r="F301" s="164"/>
      <c r="G301" s="164"/>
      <c r="H301" s="164"/>
      <c r="I301" s="164"/>
      <c r="J301" s="164"/>
      <c r="K301" s="164"/>
      <c r="L301" s="164"/>
      <c r="M301" s="164"/>
      <c r="N301" s="164"/>
      <c r="O301" s="164"/>
    </row>
    <row r="302" spans="1:15" ht="14.5" x14ac:dyDescent="0.35">
      <c r="A302" s="164"/>
      <c r="B302" s="164"/>
      <c r="C302" s="164"/>
      <c r="D302" s="164"/>
      <c r="E302" s="164"/>
      <c r="F302" s="164"/>
      <c r="G302" s="164"/>
      <c r="H302" s="164"/>
      <c r="I302" s="164"/>
      <c r="J302" s="164"/>
      <c r="K302" s="164"/>
      <c r="L302" s="164"/>
      <c r="M302" s="164"/>
      <c r="N302" s="164"/>
      <c r="O302" s="164"/>
    </row>
    <row r="303" spans="1:15" ht="14.5" x14ac:dyDescent="0.35">
      <c r="A303" s="164"/>
      <c r="B303" s="164"/>
      <c r="C303" s="164"/>
      <c r="D303" s="164"/>
      <c r="E303" s="164"/>
      <c r="F303" s="164"/>
      <c r="G303" s="164"/>
      <c r="H303" s="164"/>
      <c r="I303" s="164"/>
      <c r="J303" s="164"/>
      <c r="K303" s="164"/>
      <c r="L303" s="164"/>
      <c r="M303" s="164"/>
      <c r="N303" s="164"/>
      <c r="O303" s="164"/>
    </row>
    <row r="304" spans="1:15" ht="14.5" x14ac:dyDescent="0.35">
      <c r="A304" s="164"/>
      <c r="B304" s="164"/>
      <c r="C304" s="164"/>
      <c r="D304" s="164"/>
      <c r="E304" s="164"/>
      <c r="F304" s="164"/>
      <c r="G304" s="164"/>
      <c r="H304" s="164"/>
      <c r="I304" s="164"/>
      <c r="J304" s="164"/>
      <c r="K304" s="164"/>
      <c r="L304" s="164"/>
      <c r="M304" s="164"/>
      <c r="N304" s="164"/>
      <c r="O304" s="164"/>
    </row>
    <row r="305" spans="1:15" ht="14.5" x14ac:dyDescent="0.35">
      <c r="A305" s="164"/>
      <c r="B305" s="164"/>
      <c r="C305" s="164"/>
      <c r="D305" s="164"/>
      <c r="E305" s="164"/>
      <c r="F305" s="164"/>
      <c r="G305" s="164"/>
      <c r="H305" s="164"/>
      <c r="I305" s="164"/>
      <c r="J305" s="164"/>
      <c r="K305" s="164"/>
      <c r="L305" s="164"/>
      <c r="M305" s="164"/>
      <c r="N305" s="164"/>
      <c r="O305" s="164"/>
    </row>
    <row r="306" spans="1:15" ht="14.5" x14ac:dyDescent="0.35">
      <c r="A306" s="164"/>
      <c r="B306" s="164"/>
      <c r="C306" s="164"/>
      <c r="D306" s="164"/>
      <c r="E306" s="164"/>
      <c r="F306" s="164"/>
      <c r="G306" s="164"/>
      <c r="H306" s="164"/>
      <c r="I306" s="164"/>
      <c r="J306" s="164"/>
      <c r="K306" s="164"/>
      <c r="L306" s="164"/>
      <c r="M306" s="164"/>
      <c r="N306" s="164"/>
      <c r="O306" s="164"/>
    </row>
    <row r="307" spans="1:15" ht="14.5" x14ac:dyDescent="0.35">
      <c r="A307" s="164"/>
      <c r="B307" s="164"/>
      <c r="C307" s="164"/>
      <c r="D307" s="164"/>
      <c r="E307" s="164"/>
      <c r="F307" s="164"/>
      <c r="G307" s="164"/>
      <c r="H307" s="164"/>
      <c r="I307" s="164"/>
      <c r="J307" s="164"/>
      <c r="K307" s="164"/>
      <c r="L307" s="164"/>
      <c r="M307" s="164"/>
      <c r="N307" s="164"/>
      <c r="O307" s="164"/>
    </row>
    <row r="308" spans="1:15" ht="14.5" x14ac:dyDescent="0.35">
      <c r="A308" s="164"/>
      <c r="B308" s="164"/>
      <c r="C308" s="164"/>
      <c r="D308" s="164"/>
      <c r="E308" s="164"/>
      <c r="F308" s="164"/>
      <c r="G308" s="164"/>
      <c r="H308" s="164"/>
      <c r="I308" s="164"/>
      <c r="J308" s="164"/>
      <c r="K308" s="164"/>
      <c r="L308" s="164"/>
      <c r="M308" s="164"/>
      <c r="N308" s="164"/>
      <c r="O308" s="164"/>
    </row>
    <row r="309" spans="1:15" ht="14.5" x14ac:dyDescent="0.35">
      <c r="A309" s="164"/>
      <c r="B309" s="164"/>
      <c r="C309" s="164"/>
      <c r="D309" s="164"/>
      <c r="E309" s="164"/>
      <c r="F309" s="164"/>
      <c r="G309" s="164"/>
      <c r="H309" s="164"/>
      <c r="I309" s="164"/>
      <c r="J309" s="164"/>
      <c r="K309" s="164"/>
      <c r="L309" s="164"/>
      <c r="M309" s="164"/>
      <c r="N309" s="164"/>
      <c r="O309" s="164"/>
    </row>
    <row r="310" spans="1:15" ht="14.5" x14ac:dyDescent="0.35">
      <c r="A310" s="164"/>
      <c r="B310" s="164"/>
      <c r="C310" s="164"/>
      <c r="D310" s="164"/>
      <c r="E310" s="164"/>
      <c r="F310" s="164"/>
      <c r="G310" s="164"/>
      <c r="H310" s="164"/>
      <c r="I310" s="164"/>
      <c r="J310" s="164"/>
      <c r="K310" s="164"/>
      <c r="L310" s="164"/>
      <c r="M310" s="164"/>
      <c r="N310" s="164"/>
      <c r="O310" s="164"/>
    </row>
    <row r="311" spans="1:15" ht="14.5" x14ac:dyDescent="0.35">
      <c r="A311" s="164"/>
      <c r="B311" s="164"/>
      <c r="C311" s="164"/>
      <c r="D311" s="164"/>
      <c r="E311" s="164"/>
      <c r="F311" s="164"/>
      <c r="G311" s="164"/>
      <c r="H311" s="164"/>
      <c r="I311" s="164"/>
      <c r="J311" s="164"/>
      <c r="K311" s="164"/>
      <c r="L311" s="164"/>
      <c r="M311" s="164"/>
      <c r="N311" s="164"/>
      <c r="O311" s="164"/>
    </row>
    <row r="312" spans="1:15" ht="14.5" x14ac:dyDescent="0.35">
      <c r="A312" s="164"/>
      <c r="B312" s="164"/>
      <c r="C312" s="164"/>
      <c r="D312" s="164"/>
      <c r="E312" s="164"/>
      <c r="F312" s="164"/>
      <c r="G312" s="164"/>
      <c r="H312" s="164"/>
      <c r="I312" s="164"/>
      <c r="J312" s="164"/>
      <c r="K312" s="164"/>
      <c r="L312" s="164"/>
      <c r="M312" s="164"/>
      <c r="N312" s="164"/>
      <c r="O312" s="164"/>
    </row>
    <row r="313" spans="1:15" ht="14.5" x14ac:dyDescent="0.35">
      <c r="A313" s="164"/>
      <c r="B313" s="164"/>
      <c r="C313" s="164"/>
      <c r="D313" s="164"/>
      <c r="E313" s="164"/>
      <c r="F313" s="164"/>
      <c r="G313" s="164"/>
      <c r="H313" s="164"/>
      <c r="I313" s="164"/>
      <c r="J313" s="164"/>
      <c r="K313" s="164"/>
      <c r="L313" s="164"/>
      <c r="M313" s="164"/>
      <c r="N313" s="164"/>
      <c r="O313" s="164"/>
    </row>
    <row r="314" spans="1:15" ht="14.5" x14ac:dyDescent="0.35">
      <c r="A314" s="164"/>
      <c r="B314" s="164"/>
      <c r="C314" s="164"/>
      <c r="D314" s="164"/>
      <c r="E314" s="164"/>
      <c r="F314" s="164"/>
      <c r="G314" s="164"/>
      <c r="H314" s="164"/>
      <c r="I314" s="164"/>
      <c r="J314" s="164"/>
      <c r="K314" s="164"/>
      <c r="L314" s="164"/>
      <c r="M314" s="164"/>
      <c r="N314" s="164"/>
      <c r="O314" s="164"/>
    </row>
    <row r="315" spans="1:15" ht="14.5" x14ac:dyDescent="0.35">
      <c r="A315" s="164"/>
      <c r="B315" s="164"/>
      <c r="C315" s="164"/>
      <c r="D315" s="164"/>
      <c r="E315" s="164"/>
      <c r="F315" s="164"/>
      <c r="G315" s="164"/>
      <c r="H315" s="164"/>
      <c r="I315" s="164"/>
      <c r="J315" s="164"/>
      <c r="K315" s="164"/>
      <c r="L315" s="164"/>
      <c r="M315" s="164"/>
      <c r="N315" s="164"/>
      <c r="O315" s="164"/>
    </row>
    <row r="316" spans="1:15" ht="14.5" x14ac:dyDescent="0.35">
      <c r="A316" s="164"/>
      <c r="B316" s="164"/>
      <c r="C316" s="164"/>
      <c r="D316" s="164"/>
      <c r="E316" s="164"/>
      <c r="F316" s="164"/>
      <c r="G316" s="164"/>
      <c r="H316" s="164"/>
      <c r="I316" s="164"/>
      <c r="J316" s="164"/>
      <c r="K316" s="164"/>
      <c r="L316" s="164"/>
      <c r="M316" s="164"/>
      <c r="N316" s="164"/>
      <c r="O316" s="164"/>
    </row>
    <row r="317" spans="1:15" ht="14.5" x14ac:dyDescent="0.35">
      <c r="A317" s="164"/>
      <c r="B317" s="164"/>
      <c r="C317" s="164"/>
      <c r="D317" s="164"/>
      <c r="E317" s="164"/>
      <c r="F317" s="164"/>
      <c r="G317" s="164"/>
      <c r="H317" s="164"/>
      <c r="I317" s="164"/>
      <c r="J317" s="164"/>
      <c r="K317" s="164"/>
      <c r="L317" s="164"/>
      <c r="M317" s="164"/>
      <c r="N317" s="164"/>
      <c r="O317" s="164"/>
    </row>
    <row r="318" spans="1:15" ht="14.5" x14ac:dyDescent="0.35">
      <c r="A318" s="164"/>
      <c r="B318" s="164"/>
      <c r="C318" s="164"/>
      <c r="D318" s="164"/>
      <c r="E318" s="164"/>
      <c r="F318" s="164"/>
      <c r="G318" s="164"/>
      <c r="H318" s="164"/>
      <c r="I318" s="164"/>
      <c r="J318" s="164"/>
      <c r="K318" s="164"/>
      <c r="L318" s="164"/>
      <c r="M318" s="164"/>
      <c r="N318" s="164"/>
      <c r="O318" s="164"/>
    </row>
    <row r="319" spans="1:15" ht="14.5" x14ac:dyDescent="0.35">
      <c r="A319" s="164"/>
      <c r="B319" s="164"/>
      <c r="C319" s="164"/>
      <c r="D319" s="164"/>
      <c r="E319" s="164"/>
      <c r="F319" s="164"/>
      <c r="G319" s="164"/>
      <c r="H319" s="164"/>
      <c r="I319" s="164"/>
      <c r="J319" s="164"/>
      <c r="K319" s="164"/>
      <c r="L319" s="164"/>
      <c r="M319" s="164"/>
      <c r="N319" s="164"/>
      <c r="O319" s="164"/>
    </row>
    <row r="320" spans="1:15" ht="14.5" x14ac:dyDescent="0.35">
      <c r="A320" s="164"/>
      <c r="B320" s="164"/>
      <c r="C320" s="164"/>
      <c r="D320" s="164"/>
      <c r="E320" s="164"/>
      <c r="F320" s="164"/>
      <c r="G320" s="164"/>
      <c r="H320" s="164"/>
      <c r="I320" s="164"/>
      <c r="J320" s="164"/>
      <c r="K320" s="164"/>
      <c r="L320" s="164"/>
      <c r="M320" s="164"/>
      <c r="N320" s="164"/>
      <c r="O320" s="164"/>
    </row>
    <row r="321" spans="1:15" ht="14.5" x14ac:dyDescent="0.35">
      <c r="A321" s="164"/>
      <c r="B321" s="164"/>
      <c r="C321" s="164"/>
      <c r="D321" s="164"/>
      <c r="E321" s="164"/>
      <c r="F321" s="164"/>
      <c r="G321" s="164"/>
      <c r="H321" s="164"/>
      <c r="I321" s="164"/>
      <c r="J321" s="164"/>
      <c r="K321" s="164"/>
      <c r="L321" s="164"/>
      <c r="M321" s="164"/>
      <c r="N321" s="164"/>
      <c r="O321" s="164"/>
    </row>
    <row r="322" spans="1:15" ht="14.5" x14ac:dyDescent="0.35">
      <c r="A322" s="164"/>
      <c r="B322" s="164"/>
      <c r="C322" s="164"/>
      <c r="D322" s="164"/>
      <c r="E322" s="164"/>
      <c r="F322" s="164"/>
      <c r="G322" s="164"/>
      <c r="H322" s="164"/>
      <c r="I322" s="164"/>
      <c r="J322" s="164"/>
      <c r="K322" s="164"/>
      <c r="L322" s="164"/>
      <c r="M322" s="164"/>
      <c r="N322" s="164"/>
      <c r="O322" s="164"/>
    </row>
    <row r="323" spans="1:15" ht="14.5" x14ac:dyDescent="0.35">
      <c r="A323" s="164"/>
      <c r="B323" s="164"/>
      <c r="C323" s="164"/>
      <c r="D323" s="164"/>
      <c r="E323" s="164"/>
      <c r="F323" s="164"/>
      <c r="G323" s="164"/>
      <c r="H323" s="164"/>
      <c r="I323" s="164"/>
      <c r="J323" s="164"/>
      <c r="K323" s="164"/>
      <c r="L323" s="164"/>
      <c r="M323" s="164"/>
      <c r="N323" s="164"/>
      <c r="O323" s="164"/>
    </row>
    <row r="324" spans="1:15" ht="14.5" x14ac:dyDescent="0.35">
      <c r="A324" s="164"/>
      <c r="B324" s="164"/>
      <c r="C324" s="164"/>
      <c r="D324" s="164"/>
      <c r="E324" s="164"/>
      <c r="F324" s="164"/>
      <c r="G324" s="164"/>
      <c r="H324" s="164"/>
      <c r="I324" s="164"/>
      <c r="J324" s="164"/>
      <c r="K324" s="164"/>
      <c r="L324" s="164"/>
      <c r="M324" s="164"/>
      <c r="N324" s="164"/>
      <c r="O324" s="164"/>
    </row>
    <row r="325" spans="1:15" ht="14.5" x14ac:dyDescent="0.35">
      <c r="A325" s="164"/>
      <c r="B325" s="164"/>
      <c r="C325" s="164"/>
      <c r="D325" s="164"/>
      <c r="E325" s="164"/>
      <c r="F325" s="164"/>
      <c r="G325" s="164"/>
      <c r="H325" s="164"/>
      <c r="I325" s="164"/>
      <c r="J325" s="164"/>
      <c r="K325" s="164"/>
      <c r="L325" s="164"/>
      <c r="M325" s="164"/>
      <c r="N325" s="164"/>
      <c r="O325" s="164"/>
    </row>
    <row r="326" spans="1:15" ht="14.5" x14ac:dyDescent="0.35">
      <c r="A326" s="164"/>
      <c r="B326" s="164"/>
      <c r="C326" s="164"/>
      <c r="D326" s="164"/>
      <c r="E326" s="164"/>
      <c r="F326" s="164"/>
      <c r="G326" s="164"/>
      <c r="H326" s="164"/>
      <c r="I326" s="164"/>
      <c r="J326" s="164"/>
      <c r="K326" s="164"/>
      <c r="L326" s="164"/>
      <c r="M326" s="164"/>
      <c r="N326" s="164"/>
      <c r="O326" s="164"/>
    </row>
    <row r="327" spans="1:15" ht="14.5" x14ac:dyDescent="0.35">
      <c r="A327" s="164"/>
      <c r="B327" s="164"/>
      <c r="C327" s="164"/>
      <c r="D327" s="164"/>
      <c r="E327" s="164"/>
      <c r="F327" s="164"/>
      <c r="G327" s="164"/>
      <c r="H327" s="164"/>
      <c r="I327" s="164"/>
      <c r="J327" s="164"/>
      <c r="K327" s="164"/>
      <c r="L327" s="164"/>
      <c r="M327" s="164"/>
      <c r="N327" s="164"/>
      <c r="O327" s="164"/>
    </row>
    <row r="328" spans="1:15" ht="14.5" x14ac:dyDescent="0.35">
      <c r="A328" s="164"/>
      <c r="B328" s="164"/>
      <c r="C328" s="164"/>
      <c r="D328" s="164"/>
      <c r="E328" s="164"/>
      <c r="F328" s="164"/>
      <c r="G328" s="164"/>
      <c r="H328" s="164"/>
      <c r="I328" s="164"/>
      <c r="J328" s="164"/>
      <c r="K328" s="164"/>
      <c r="L328" s="164"/>
      <c r="M328" s="164"/>
      <c r="N328" s="164"/>
      <c r="O328" s="164"/>
    </row>
    <row r="329" spans="1:15" ht="14.5" x14ac:dyDescent="0.35">
      <c r="A329" s="164"/>
      <c r="B329" s="164"/>
      <c r="C329" s="164"/>
      <c r="D329" s="164"/>
      <c r="E329" s="164"/>
      <c r="F329" s="164"/>
      <c r="G329" s="164"/>
      <c r="H329" s="164"/>
      <c r="I329" s="164"/>
      <c r="J329" s="164"/>
      <c r="K329" s="164"/>
      <c r="L329" s="164"/>
      <c r="M329" s="164"/>
      <c r="N329" s="164"/>
      <c r="O329" s="164"/>
    </row>
    <row r="330" spans="1:15" ht="14.5" x14ac:dyDescent="0.35">
      <c r="A330" s="164"/>
      <c r="B330" s="164"/>
      <c r="C330" s="164"/>
      <c r="D330" s="164"/>
      <c r="E330" s="164"/>
      <c r="F330" s="164"/>
      <c r="G330" s="164"/>
      <c r="H330" s="164"/>
      <c r="I330" s="164"/>
      <c r="J330" s="164"/>
      <c r="K330" s="164"/>
      <c r="L330" s="164"/>
      <c r="M330" s="164"/>
      <c r="N330" s="164"/>
      <c r="O330" s="164"/>
    </row>
    <row r="331" spans="1:15" ht="14.5" x14ac:dyDescent="0.35">
      <c r="A331" s="164"/>
      <c r="B331" s="164"/>
      <c r="C331" s="164"/>
      <c r="D331" s="164"/>
      <c r="E331" s="164"/>
      <c r="F331" s="164"/>
      <c r="G331" s="164"/>
      <c r="H331" s="164"/>
      <c r="I331" s="164"/>
      <c r="J331" s="164"/>
      <c r="K331" s="164"/>
      <c r="L331" s="164"/>
      <c r="M331" s="164"/>
      <c r="N331" s="164"/>
      <c r="O331" s="164"/>
    </row>
    <row r="332" spans="1:15" ht="14.5" x14ac:dyDescent="0.35">
      <c r="A332" s="164"/>
      <c r="B332" s="164"/>
      <c r="C332" s="164"/>
      <c r="D332" s="164"/>
      <c r="E332" s="164"/>
      <c r="F332" s="164"/>
      <c r="G332" s="164"/>
      <c r="H332" s="164"/>
      <c r="I332" s="164"/>
      <c r="J332" s="164"/>
      <c r="K332" s="164"/>
      <c r="L332" s="164"/>
      <c r="M332" s="164"/>
      <c r="N332" s="164"/>
      <c r="O332" s="164"/>
    </row>
    <row r="333" spans="1:15" ht="14.5" x14ac:dyDescent="0.35">
      <c r="A333" s="164"/>
      <c r="B333" s="164"/>
      <c r="C333" s="164"/>
      <c r="D333" s="164"/>
      <c r="E333" s="164"/>
      <c r="F333" s="164"/>
      <c r="G333" s="164"/>
      <c r="H333" s="164"/>
      <c r="I333" s="164"/>
      <c r="J333" s="164"/>
      <c r="K333" s="164"/>
      <c r="L333" s="164"/>
      <c r="M333" s="164"/>
      <c r="N333" s="164"/>
      <c r="O333" s="164"/>
    </row>
    <row r="334" spans="1:15" ht="14.5" x14ac:dyDescent="0.35">
      <c r="A334" s="164"/>
      <c r="B334" s="164"/>
      <c r="C334" s="164"/>
      <c r="D334" s="164"/>
      <c r="E334" s="164"/>
      <c r="F334" s="164"/>
      <c r="G334" s="164"/>
      <c r="H334" s="164"/>
      <c r="I334" s="164"/>
      <c r="J334" s="164"/>
      <c r="K334" s="164"/>
      <c r="L334" s="164"/>
      <c r="M334" s="164"/>
      <c r="N334" s="164"/>
      <c r="O334" s="164"/>
    </row>
    <row r="335" spans="1:15" ht="14.5" x14ac:dyDescent="0.35">
      <c r="A335" s="164"/>
      <c r="B335" s="164"/>
      <c r="C335" s="164"/>
      <c r="D335" s="164"/>
      <c r="E335" s="164"/>
      <c r="F335" s="164"/>
      <c r="G335" s="164"/>
      <c r="H335" s="164"/>
      <c r="I335" s="164"/>
      <c r="J335" s="164"/>
      <c r="K335" s="164"/>
      <c r="L335" s="164"/>
      <c r="M335" s="164"/>
      <c r="N335" s="164"/>
      <c r="O335" s="164"/>
    </row>
    <row r="336" spans="1:15" ht="14.5" x14ac:dyDescent="0.35">
      <c r="A336" s="164"/>
      <c r="B336" s="164"/>
      <c r="C336" s="164"/>
      <c r="D336" s="164"/>
      <c r="E336" s="164"/>
      <c r="F336" s="164"/>
      <c r="G336" s="164"/>
      <c r="H336" s="164"/>
      <c r="I336" s="164"/>
      <c r="J336" s="164"/>
      <c r="K336" s="164"/>
      <c r="L336" s="164"/>
      <c r="M336" s="164"/>
      <c r="N336" s="164"/>
      <c r="O336" s="164"/>
    </row>
    <row r="337" spans="1:15" ht="14.5" x14ac:dyDescent="0.35">
      <c r="A337" s="164"/>
      <c r="B337" s="164"/>
      <c r="C337" s="164"/>
      <c r="D337" s="164"/>
      <c r="E337" s="164"/>
      <c r="F337" s="164"/>
      <c r="G337" s="164"/>
      <c r="H337" s="164"/>
      <c r="I337" s="164"/>
      <c r="J337" s="164"/>
      <c r="K337" s="164"/>
      <c r="L337" s="164"/>
      <c r="M337" s="164"/>
      <c r="N337" s="164"/>
      <c r="O337" s="164"/>
    </row>
    <row r="338" spans="1:15" ht="14.5" x14ac:dyDescent="0.35">
      <c r="A338" s="164"/>
      <c r="B338" s="164"/>
      <c r="C338" s="164"/>
      <c r="D338" s="164"/>
      <c r="E338" s="164"/>
      <c r="F338" s="164"/>
      <c r="G338" s="164"/>
      <c r="H338" s="164"/>
      <c r="I338" s="164"/>
      <c r="J338" s="164"/>
      <c r="K338" s="164"/>
      <c r="L338" s="164"/>
      <c r="M338" s="164"/>
      <c r="N338" s="164"/>
      <c r="O338" s="164"/>
    </row>
    <row r="339" spans="1:15" ht="14.5" x14ac:dyDescent="0.35">
      <c r="A339" s="164"/>
      <c r="B339" s="164"/>
      <c r="C339" s="164"/>
      <c r="D339" s="164"/>
      <c r="E339" s="164"/>
      <c r="F339" s="164"/>
      <c r="G339" s="164"/>
      <c r="H339" s="164"/>
      <c r="I339" s="164"/>
      <c r="J339" s="164"/>
      <c r="K339" s="164"/>
      <c r="L339" s="164"/>
      <c r="M339" s="164"/>
      <c r="N339" s="164"/>
      <c r="O339" s="164"/>
    </row>
    <row r="340" spans="1:15" ht="14.5" x14ac:dyDescent="0.35">
      <c r="A340" s="164"/>
      <c r="B340" s="164"/>
      <c r="C340" s="164"/>
      <c r="D340" s="164"/>
      <c r="E340" s="164"/>
      <c r="F340" s="164"/>
      <c r="G340" s="164"/>
      <c r="H340" s="164"/>
      <c r="I340" s="164"/>
      <c r="J340" s="164"/>
      <c r="K340" s="164"/>
      <c r="L340" s="164"/>
      <c r="M340" s="164"/>
      <c r="N340" s="164"/>
      <c r="O340" s="164"/>
    </row>
    <row r="341" spans="1:15" ht="14.5" x14ac:dyDescent="0.35">
      <c r="A341" s="164"/>
      <c r="B341" s="164"/>
      <c r="C341" s="164"/>
      <c r="D341" s="164"/>
      <c r="E341" s="164"/>
      <c r="F341" s="164"/>
      <c r="G341" s="164"/>
      <c r="H341" s="164"/>
      <c r="I341" s="164"/>
      <c r="J341" s="164"/>
      <c r="K341" s="164"/>
      <c r="L341" s="164"/>
      <c r="M341" s="164"/>
      <c r="N341" s="164"/>
      <c r="O341" s="164"/>
    </row>
    <row r="342" spans="1:15" ht="14.5" x14ac:dyDescent="0.35">
      <c r="A342" s="164"/>
      <c r="B342" s="164"/>
      <c r="C342" s="164"/>
      <c r="D342" s="164"/>
      <c r="E342" s="164"/>
      <c r="F342" s="164"/>
      <c r="G342" s="164"/>
      <c r="H342" s="164"/>
      <c r="I342" s="164"/>
      <c r="J342" s="164"/>
      <c r="K342" s="164"/>
      <c r="L342" s="164"/>
      <c r="M342" s="164"/>
      <c r="N342" s="164"/>
      <c r="O342" s="164"/>
    </row>
    <row r="343" spans="1:15" ht="14.5" x14ac:dyDescent="0.35">
      <c r="A343" s="164"/>
      <c r="B343" s="164"/>
      <c r="C343" s="164"/>
      <c r="D343" s="164"/>
      <c r="E343" s="164"/>
      <c r="F343" s="164"/>
      <c r="G343" s="164"/>
      <c r="H343" s="164"/>
      <c r="I343" s="164"/>
      <c r="J343" s="164"/>
      <c r="K343" s="164"/>
      <c r="L343" s="164"/>
      <c r="M343" s="164"/>
      <c r="N343" s="164"/>
      <c r="O343" s="164"/>
    </row>
    <row r="344" spans="1:15" ht="14.5" x14ac:dyDescent="0.35">
      <c r="A344" s="164"/>
      <c r="B344" s="164"/>
      <c r="C344" s="164"/>
      <c r="D344" s="164"/>
      <c r="E344" s="164"/>
      <c r="F344" s="164"/>
      <c r="G344" s="164"/>
      <c r="H344" s="164"/>
      <c r="I344" s="164"/>
      <c r="J344" s="164"/>
      <c r="K344" s="164"/>
      <c r="L344" s="164"/>
      <c r="M344" s="164"/>
      <c r="N344" s="164"/>
      <c r="O344" s="164"/>
    </row>
    <row r="345" spans="1:15" ht="14.5" x14ac:dyDescent="0.35">
      <c r="A345" s="164"/>
      <c r="B345" s="164"/>
      <c r="C345" s="164"/>
      <c r="D345" s="164"/>
      <c r="E345" s="164"/>
      <c r="F345" s="164"/>
      <c r="G345" s="164"/>
      <c r="H345" s="164"/>
      <c r="I345" s="164"/>
      <c r="J345" s="164"/>
      <c r="K345" s="164"/>
      <c r="L345" s="164"/>
      <c r="M345" s="164"/>
      <c r="N345" s="164"/>
      <c r="O345" s="164"/>
    </row>
    <row r="346" spans="1:15" ht="14.5" x14ac:dyDescent="0.35">
      <c r="A346" s="164"/>
      <c r="B346" s="164"/>
      <c r="C346" s="164"/>
      <c r="D346" s="164"/>
      <c r="E346" s="164"/>
      <c r="F346" s="164"/>
      <c r="G346" s="164"/>
      <c r="H346" s="164"/>
      <c r="I346" s="164"/>
      <c r="J346" s="164"/>
      <c r="K346" s="164"/>
      <c r="L346" s="164"/>
      <c r="M346" s="164"/>
      <c r="N346" s="164"/>
      <c r="O346" s="164"/>
    </row>
    <row r="347" spans="1:15" ht="14.5" x14ac:dyDescent="0.35">
      <c r="A347" s="164"/>
      <c r="B347" s="164"/>
      <c r="C347" s="164"/>
      <c r="D347" s="164"/>
      <c r="E347" s="164"/>
      <c r="F347" s="164"/>
      <c r="G347" s="164"/>
      <c r="H347" s="164"/>
      <c r="I347" s="164"/>
      <c r="J347" s="164"/>
      <c r="K347" s="164"/>
      <c r="L347" s="164"/>
      <c r="M347" s="164"/>
      <c r="N347" s="164"/>
      <c r="O347" s="164"/>
    </row>
    <row r="348" spans="1:15" ht="14.5" x14ac:dyDescent="0.35">
      <c r="A348" s="164"/>
      <c r="B348" s="164"/>
      <c r="C348" s="164"/>
      <c r="D348" s="164"/>
      <c r="E348" s="164"/>
      <c r="F348" s="164"/>
      <c r="G348" s="164"/>
      <c r="H348" s="164"/>
      <c r="I348" s="164"/>
      <c r="J348" s="164"/>
      <c r="K348" s="164"/>
      <c r="L348" s="164"/>
      <c r="M348" s="164"/>
      <c r="N348" s="164"/>
      <c r="O348" s="164"/>
    </row>
    <row r="349" spans="1:15" ht="14.5" x14ac:dyDescent="0.35">
      <c r="A349" s="164"/>
      <c r="B349" s="164"/>
      <c r="C349" s="164"/>
      <c r="D349" s="164"/>
      <c r="E349" s="164"/>
      <c r="F349" s="164"/>
      <c r="G349" s="164"/>
      <c r="H349" s="164"/>
      <c r="I349" s="164"/>
      <c r="J349" s="164"/>
      <c r="K349" s="164"/>
      <c r="L349" s="164"/>
      <c r="M349" s="164"/>
      <c r="N349" s="164"/>
      <c r="O349" s="164"/>
    </row>
    <row r="350" spans="1:15" ht="14.5" x14ac:dyDescent="0.35">
      <c r="A350" s="164"/>
      <c r="B350" s="164"/>
      <c r="C350" s="164"/>
      <c r="D350" s="164"/>
      <c r="E350" s="164"/>
      <c r="F350" s="164"/>
      <c r="G350" s="164"/>
      <c r="H350" s="164"/>
      <c r="I350" s="164"/>
      <c r="J350" s="164"/>
      <c r="K350" s="164"/>
      <c r="L350" s="164"/>
      <c r="M350" s="164"/>
      <c r="N350" s="164"/>
      <c r="O350" s="164"/>
    </row>
    <row r="351" spans="1:15" ht="14.5" x14ac:dyDescent="0.35">
      <c r="A351" s="164"/>
      <c r="B351" s="164"/>
      <c r="C351" s="164"/>
      <c r="D351" s="164"/>
      <c r="E351" s="164"/>
      <c r="F351" s="164"/>
      <c r="G351" s="164"/>
      <c r="H351" s="164"/>
      <c r="I351" s="164"/>
      <c r="J351" s="164"/>
      <c r="K351" s="164"/>
      <c r="L351" s="164"/>
      <c r="M351" s="164"/>
      <c r="N351" s="164"/>
      <c r="O351" s="164"/>
    </row>
    <row r="352" spans="1:15" ht="14.5" x14ac:dyDescent="0.35">
      <c r="A352" s="164"/>
      <c r="B352" s="164"/>
      <c r="C352" s="164"/>
      <c r="D352" s="164"/>
      <c r="E352" s="164"/>
      <c r="F352" s="164"/>
      <c r="G352" s="164"/>
      <c r="H352" s="164"/>
      <c r="I352" s="164"/>
      <c r="J352" s="164"/>
      <c r="K352" s="164"/>
      <c r="L352" s="164"/>
      <c r="M352" s="164"/>
      <c r="N352" s="164"/>
      <c r="O352" s="164"/>
    </row>
    <row r="353" spans="1:15" ht="14.5" x14ac:dyDescent="0.35">
      <c r="A353" s="164"/>
      <c r="B353" s="164"/>
      <c r="C353" s="164"/>
      <c r="D353" s="164"/>
      <c r="E353" s="164"/>
      <c r="F353" s="164"/>
      <c r="G353" s="164"/>
      <c r="H353" s="164"/>
      <c r="I353" s="164"/>
      <c r="J353" s="164"/>
      <c r="K353" s="164"/>
      <c r="L353" s="164"/>
      <c r="M353" s="164"/>
      <c r="N353" s="164"/>
      <c r="O353" s="164"/>
    </row>
    <row r="354" spans="1:15" ht="14.5" x14ac:dyDescent="0.35">
      <c r="A354" s="164"/>
      <c r="B354" s="164"/>
      <c r="C354" s="164"/>
      <c r="D354" s="164"/>
      <c r="E354" s="164"/>
      <c r="F354" s="164"/>
      <c r="G354" s="164"/>
      <c r="H354" s="164"/>
      <c r="I354" s="164"/>
      <c r="J354" s="164"/>
      <c r="K354" s="164"/>
      <c r="L354" s="164"/>
      <c r="M354" s="164"/>
      <c r="N354" s="164"/>
      <c r="O354" s="164"/>
    </row>
    <row r="355" spans="1:15" ht="14.5" x14ac:dyDescent="0.35">
      <c r="A355" s="164"/>
      <c r="B355" s="164"/>
      <c r="C355" s="164"/>
      <c r="D355" s="164"/>
      <c r="E355" s="164"/>
      <c r="F355" s="164"/>
      <c r="G355" s="164"/>
      <c r="H355" s="164"/>
      <c r="I355" s="164"/>
      <c r="J355" s="164"/>
      <c r="K355" s="164"/>
      <c r="L355" s="164"/>
      <c r="M355" s="164"/>
      <c r="N355" s="164"/>
      <c r="O355" s="164"/>
    </row>
    <row r="356" spans="1:15" ht="14.5" x14ac:dyDescent="0.35">
      <c r="A356" s="164"/>
      <c r="B356" s="164"/>
      <c r="C356" s="164"/>
      <c r="D356" s="164"/>
      <c r="E356" s="164"/>
      <c r="F356" s="164"/>
      <c r="G356" s="164"/>
      <c r="H356" s="164"/>
      <c r="I356" s="164"/>
      <c r="J356" s="164"/>
      <c r="K356" s="164"/>
      <c r="L356" s="164"/>
      <c r="M356" s="164"/>
      <c r="N356" s="164"/>
      <c r="O356" s="164"/>
    </row>
    <row r="357" spans="1:15" ht="14.5" x14ac:dyDescent="0.35">
      <c r="A357" s="164"/>
      <c r="B357" s="164"/>
      <c r="C357" s="164"/>
      <c r="D357" s="164"/>
      <c r="E357" s="164"/>
      <c r="F357" s="164"/>
      <c r="G357" s="164"/>
      <c r="H357" s="164"/>
      <c r="I357" s="164"/>
      <c r="J357" s="164"/>
      <c r="K357" s="164"/>
      <c r="L357" s="164"/>
      <c r="M357" s="164"/>
      <c r="N357" s="164"/>
      <c r="O357" s="164"/>
    </row>
    <row r="358" spans="1:15" ht="14.5" x14ac:dyDescent="0.35">
      <c r="A358" s="164"/>
      <c r="B358" s="164"/>
      <c r="C358" s="164"/>
      <c r="D358" s="164"/>
      <c r="E358" s="164"/>
      <c r="F358" s="164"/>
      <c r="G358" s="164"/>
      <c r="H358" s="164"/>
      <c r="I358" s="164"/>
      <c r="J358" s="164"/>
      <c r="K358" s="164"/>
      <c r="L358" s="164"/>
      <c r="M358" s="164"/>
      <c r="N358" s="164"/>
      <c r="O358" s="164"/>
    </row>
    <row r="359" spans="1:15" ht="14.5" x14ac:dyDescent="0.35">
      <c r="A359" s="164"/>
      <c r="B359" s="164"/>
      <c r="C359" s="164"/>
      <c r="D359" s="164"/>
      <c r="E359" s="164"/>
      <c r="F359" s="164"/>
      <c r="G359" s="164"/>
      <c r="H359" s="164"/>
      <c r="I359" s="164"/>
      <c r="J359" s="164"/>
      <c r="K359" s="164"/>
      <c r="L359" s="164"/>
      <c r="M359" s="164"/>
      <c r="N359" s="164"/>
      <c r="O359" s="164"/>
    </row>
    <row r="360" spans="1:15" ht="14.5" x14ac:dyDescent="0.35">
      <c r="A360" s="164"/>
      <c r="B360" s="164"/>
      <c r="C360" s="164"/>
      <c r="D360" s="164"/>
      <c r="E360" s="164"/>
      <c r="F360" s="164"/>
      <c r="G360" s="164"/>
      <c r="H360" s="164"/>
      <c r="I360" s="164"/>
      <c r="J360" s="164"/>
      <c r="K360" s="164"/>
      <c r="L360" s="164"/>
      <c r="M360" s="164"/>
      <c r="N360" s="164"/>
      <c r="O360" s="164"/>
    </row>
    <row r="361" spans="1:15" ht="14.5" x14ac:dyDescent="0.35">
      <c r="A361" s="164"/>
      <c r="B361" s="164"/>
      <c r="C361" s="164"/>
      <c r="D361" s="164"/>
      <c r="E361" s="164"/>
      <c r="F361" s="164"/>
      <c r="G361" s="164"/>
      <c r="H361" s="164"/>
      <c r="I361" s="164"/>
      <c r="J361" s="164"/>
      <c r="K361" s="164"/>
      <c r="L361" s="164"/>
      <c r="M361" s="164"/>
      <c r="N361" s="164"/>
      <c r="O361" s="164"/>
    </row>
    <row r="362" spans="1:15" ht="14.5" x14ac:dyDescent="0.35">
      <c r="A362" s="164"/>
      <c r="B362" s="164"/>
      <c r="C362" s="164"/>
      <c r="D362" s="164"/>
      <c r="E362" s="164"/>
      <c r="F362" s="164"/>
      <c r="G362" s="164"/>
      <c r="H362" s="164"/>
      <c r="I362" s="164"/>
      <c r="J362" s="164"/>
      <c r="K362" s="164"/>
      <c r="L362" s="164"/>
      <c r="M362" s="164"/>
      <c r="N362" s="164"/>
      <c r="O362" s="164"/>
    </row>
    <row r="363" spans="1:15" ht="14.5" x14ac:dyDescent="0.35">
      <c r="A363" s="164"/>
      <c r="B363" s="164"/>
      <c r="C363" s="164"/>
      <c r="D363" s="164"/>
      <c r="E363" s="164"/>
      <c r="F363" s="164"/>
      <c r="G363" s="164"/>
      <c r="H363" s="164"/>
      <c r="I363" s="164"/>
      <c r="J363" s="164"/>
      <c r="K363" s="164"/>
      <c r="L363" s="164"/>
      <c r="M363" s="164"/>
      <c r="N363" s="164"/>
      <c r="O363" s="164"/>
    </row>
    <row r="364" spans="1:15" ht="14.5" x14ac:dyDescent="0.35">
      <c r="A364" s="164"/>
      <c r="B364" s="164"/>
      <c r="C364" s="164"/>
      <c r="D364" s="164"/>
      <c r="E364" s="164"/>
      <c r="F364" s="164"/>
      <c r="G364" s="164"/>
      <c r="H364" s="164"/>
      <c r="I364" s="164"/>
      <c r="J364" s="164"/>
      <c r="K364" s="164"/>
      <c r="L364" s="164"/>
      <c r="M364" s="164"/>
      <c r="N364" s="164"/>
      <c r="O364" s="164"/>
    </row>
    <row r="365" spans="1:15" ht="14.5" x14ac:dyDescent="0.35">
      <c r="A365" s="164"/>
      <c r="B365" s="164"/>
      <c r="C365" s="164"/>
      <c r="D365" s="164"/>
      <c r="E365" s="164"/>
      <c r="F365" s="164"/>
      <c r="G365" s="164"/>
      <c r="H365" s="164"/>
      <c r="I365" s="164"/>
      <c r="J365" s="164"/>
      <c r="K365" s="164"/>
      <c r="L365" s="164"/>
      <c r="M365" s="164"/>
      <c r="N365" s="164"/>
      <c r="O365" s="164"/>
    </row>
    <row r="366" spans="1:15" ht="14.5" x14ac:dyDescent="0.35">
      <c r="A366" s="164"/>
      <c r="B366" s="164"/>
      <c r="C366" s="164"/>
      <c r="D366" s="164"/>
      <c r="E366" s="164"/>
      <c r="F366" s="164"/>
      <c r="G366" s="164"/>
      <c r="H366" s="164"/>
      <c r="I366" s="164"/>
      <c r="J366" s="164"/>
      <c r="K366" s="164"/>
      <c r="L366" s="164"/>
      <c r="M366" s="164"/>
      <c r="N366" s="164"/>
      <c r="O366" s="164"/>
    </row>
    <row r="367" spans="1:15" ht="14.5" x14ac:dyDescent="0.35">
      <c r="A367" s="164"/>
      <c r="B367" s="164"/>
      <c r="C367" s="164"/>
      <c r="D367" s="164"/>
      <c r="E367" s="164"/>
      <c r="F367" s="164"/>
      <c r="G367" s="164"/>
      <c r="H367" s="164"/>
      <c r="I367" s="164"/>
      <c r="J367" s="164"/>
      <c r="K367" s="164"/>
      <c r="L367" s="164"/>
      <c r="M367" s="164"/>
      <c r="N367" s="164"/>
      <c r="O367" s="164"/>
    </row>
    <row r="368" spans="1:15" ht="14.5" x14ac:dyDescent="0.35">
      <c r="A368" s="164"/>
      <c r="B368" s="164"/>
      <c r="C368" s="164"/>
      <c r="D368" s="164"/>
      <c r="E368" s="164"/>
      <c r="F368" s="164"/>
      <c r="G368" s="164"/>
      <c r="H368" s="164"/>
      <c r="I368" s="164"/>
      <c r="J368" s="164"/>
      <c r="K368" s="164"/>
      <c r="L368" s="164"/>
      <c r="M368" s="164"/>
      <c r="N368" s="164"/>
      <c r="O368" s="164"/>
    </row>
    <row r="369" spans="1:15" ht="14.5" x14ac:dyDescent="0.35">
      <c r="A369" s="164"/>
      <c r="B369" s="164"/>
      <c r="C369" s="164"/>
      <c r="D369" s="164"/>
      <c r="E369" s="164"/>
      <c r="F369" s="164"/>
      <c r="G369" s="164"/>
      <c r="H369" s="164"/>
      <c r="I369" s="164"/>
      <c r="J369" s="164"/>
      <c r="K369" s="164"/>
      <c r="L369" s="164"/>
      <c r="M369" s="164"/>
      <c r="N369" s="164"/>
      <c r="O369" s="164"/>
    </row>
    <row r="370" spans="1:15" ht="14.5" x14ac:dyDescent="0.35">
      <c r="A370" s="164"/>
      <c r="B370" s="164"/>
      <c r="C370" s="164"/>
      <c r="D370" s="164"/>
      <c r="E370" s="164"/>
      <c r="F370" s="164"/>
      <c r="G370" s="164"/>
      <c r="H370" s="164"/>
      <c r="I370" s="164"/>
      <c r="J370" s="164"/>
      <c r="K370" s="164"/>
      <c r="L370" s="164"/>
      <c r="M370" s="164"/>
      <c r="N370" s="164"/>
      <c r="O370" s="164"/>
    </row>
    <row r="371" spans="1:15" ht="14.5" x14ac:dyDescent="0.35">
      <c r="A371" s="164"/>
      <c r="B371" s="164"/>
      <c r="C371" s="164"/>
      <c r="D371" s="164"/>
      <c r="E371" s="164"/>
      <c r="F371" s="164"/>
      <c r="G371" s="164"/>
      <c r="H371" s="164"/>
      <c r="I371" s="164"/>
      <c r="J371" s="164"/>
      <c r="K371" s="164"/>
      <c r="L371" s="164"/>
      <c r="M371" s="164"/>
      <c r="N371" s="164"/>
      <c r="O371" s="164"/>
    </row>
    <row r="372" spans="1:15" ht="14.5" x14ac:dyDescent="0.35">
      <c r="A372" s="164"/>
      <c r="B372" s="164"/>
      <c r="C372" s="164"/>
      <c r="D372" s="164"/>
      <c r="E372" s="164"/>
      <c r="F372" s="164"/>
      <c r="G372" s="164"/>
      <c r="H372" s="164"/>
      <c r="I372" s="164"/>
      <c r="J372" s="164"/>
      <c r="K372" s="164"/>
      <c r="L372" s="164"/>
      <c r="M372" s="164"/>
      <c r="N372" s="164"/>
      <c r="O372" s="164"/>
    </row>
    <row r="373" spans="1:15" ht="14.5" x14ac:dyDescent="0.35">
      <c r="A373" s="164"/>
      <c r="B373" s="164"/>
      <c r="C373" s="164"/>
      <c r="D373" s="164"/>
      <c r="E373" s="164"/>
      <c r="F373" s="164"/>
      <c r="G373" s="164"/>
      <c r="H373" s="164"/>
      <c r="I373" s="164"/>
      <c r="J373" s="164"/>
      <c r="K373" s="164"/>
      <c r="L373" s="164"/>
      <c r="M373" s="164"/>
      <c r="N373" s="164"/>
      <c r="O373" s="164"/>
    </row>
    <row r="374" spans="1:15" ht="14.5" x14ac:dyDescent="0.35">
      <c r="A374" s="164"/>
      <c r="B374" s="164"/>
      <c r="C374" s="164"/>
      <c r="D374" s="164"/>
      <c r="E374" s="164"/>
      <c r="F374" s="164"/>
      <c r="G374" s="164"/>
      <c r="H374" s="164"/>
      <c r="I374" s="164"/>
      <c r="J374" s="164"/>
      <c r="K374" s="164"/>
      <c r="L374" s="164"/>
      <c r="M374" s="164"/>
      <c r="N374" s="164"/>
      <c r="O374" s="164"/>
    </row>
    <row r="375" spans="1:15" ht="14.5" x14ac:dyDescent="0.35">
      <c r="A375" s="164"/>
      <c r="B375" s="164"/>
      <c r="C375" s="164"/>
      <c r="D375" s="164"/>
      <c r="E375" s="164"/>
      <c r="F375" s="164"/>
      <c r="G375" s="164"/>
      <c r="H375" s="164"/>
      <c r="I375" s="164"/>
      <c r="J375" s="164"/>
      <c r="K375" s="164"/>
      <c r="L375" s="164"/>
      <c r="M375" s="164"/>
      <c r="N375" s="164"/>
      <c r="O375" s="164"/>
    </row>
    <row r="376" spans="1:15" ht="14.5" x14ac:dyDescent="0.35">
      <c r="A376" s="164"/>
      <c r="B376" s="164"/>
      <c r="C376" s="164"/>
      <c r="D376" s="164"/>
      <c r="E376" s="164"/>
      <c r="F376" s="164"/>
      <c r="G376" s="164"/>
      <c r="H376" s="164"/>
      <c r="I376" s="164"/>
      <c r="J376" s="164"/>
      <c r="K376" s="164"/>
      <c r="L376" s="164"/>
      <c r="M376" s="164"/>
      <c r="N376" s="164"/>
      <c r="O376" s="164"/>
    </row>
    <row r="377" spans="1:15" ht="14.5" x14ac:dyDescent="0.35">
      <c r="A377" s="164"/>
      <c r="B377" s="164"/>
      <c r="C377" s="164"/>
      <c r="D377" s="164"/>
      <c r="E377" s="164"/>
      <c r="F377" s="164"/>
      <c r="G377" s="164"/>
      <c r="H377" s="164"/>
      <c r="I377" s="164"/>
      <c r="J377" s="164"/>
      <c r="K377" s="164"/>
      <c r="L377" s="164"/>
      <c r="M377" s="164"/>
      <c r="N377" s="164"/>
      <c r="O377" s="164"/>
    </row>
    <row r="378" spans="1:15" ht="14.5" x14ac:dyDescent="0.35">
      <c r="A378" s="164"/>
      <c r="B378" s="164"/>
      <c r="C378" s="164"/>
      <c r="D378" s="164"/>
      <c r="E378" s="164"/>
      <c r="F378" s="164"/>
      <c r="G378" s="164"/>
      <c r="H378" s="164"/>
      <c r="I378" s="164"/>
      <c r="J378" s="164"/>
      <c r="K378" s="164"/>
      <c r="L378" s="164"/>
      <c r="M378" s="164"/>
      <c r="N378" s="164"/>
      <c r="O378" s="164"/>
    </row>
    <row r="379" spans="1:15" ht="14.5" x14ac:dyDescent="0.35">
      <c r="A379" s="164"/>
      <c r="B379" s="164"/>
      <c r="C379" s="164"/>
      <c r="D379" s="164"/>
      <c r="E379" s="164"/>
      <c r="F379" s="164"/>
      <c r="G379" s="164"/>
      <c r="H379" s="164"/>
      <c r="I379" s="164"/>
      <c r="J379" s="164"/>
      <c r="K379" s="164"/>
      <c r="L379" s="164"/>
      <c r="M379" s="164"/>
      <c r="N379" s="164"/>
      <c r="O379" s="164"/>
    </row>
    <row r="380" spans="1:15" ht="14.5" x14ac:dyDescent="0.35">
      <c r="A380" s="164"/>
      <c r="B380" s="164"/>
      <c r="C380" s="164"/>
      <c r="D380" s="164"/>
      <c r="E380" s="164"/>
      <c r="F380" s="164"/>
      <c r="G380" s="164"/>
      <c r="H380" s="164"/>
      <c r="I380" s="164"/>
      <c r="J380" s="164"/>
      <c r="K380" s="164"/>
      <c r="L380" s="164"/>
      <c r="M380" s="164"/>
      <c r="N380" s="164"/>
      <c r="O380" s="164"/>
    </row>
    <row r="381" spans="1:15" ht="14.5" x14ac:dyDescent="0.35">
      <c r="A381" s="164"/>
      <c r="B381" s="164"/>
      <c r="C381" s="164"/>
      <c r="D381" s="164"/>
      <c r="E381" s="164"/>
      <c r="F381" s="164"/>
      <c r="G381" s="164"/>
      <c r="H381" s="164"/>
      <c r="I381" s="164"/>
      <c r="J381" s="164"/>
      <c r="K381" s="164"/>
      <c r="L381" s="164"/>
      <c r="M381" s="164"/>
      <c r="N381" s="164"/>
      <c r="O381" s="164"/>
    </row>
    <row r="382" spans="1:15" ht="14.5" x14ac:dyDescent="0.35">
      <c r="A382" s="164"/>
      <c r="B382" s="164"/>
      <c r="C382" s="164"/>
      <c r="D382" s="164"/>
      <c r="E382" s="164"/>
      <c r="F382" s="164"/>
      <c r="G382" s="164"/>
      <c r="H382" s="164"/>
      <c r="I382" s="164"/>
      <c r="J382" s="164"/>
      <c r="K382" s="164"/>
      <c r="L382" s="164"/>
      <c r="M382" s="164"/>
      <c r="N382" s="164"/>
      <c r="O382" s="164"/>
    </row>
    <row r="383" spans="1:15" ht="14.5" x14ac:dyDescent="0.35">
      <c r="A383" s="164"/>
      <c r="B383" s="164"/>
      <c r="C383" s="164"/>
      <c r="D383" s="164"/>
      <c r="E383" s="164"/>
      <c r="F383" s="164"/>
      <c r="G383" s="164"/>
      <c r="H383" s="164"/>
      <c r="I383" s="164"/>
      <c r="J383" s="164"/>
      <c r="K383" s="164"/>
      <c r="L383" s="164"/>
      <c r="M383" s="164"/>
      <c r="N383" s="164"/>
      <c r="O383" s="164"/>
    </row>
    <row r="384" spans="1:15" ht="14.5" x14ac:dyDescent="0.35">
      <c r="A384" s="164"/>
      <c r="B384" s="164"/>
      <c r="C384" s="164"/>
      <c r="D384" s="164"/>
      <c r="E384" s="164"/>
      <c r="F384" s="164"/>
      <c r="G384" s="164"/>
      <c r="H384" s="164"/>
      <c r="I384" s="164"/>
      <c r="J384" s="164"/>
      <c r="K384" s="164"/>
      <c r="L384" s="164"/>
      <c r="M384" s="164"/>
      <c r="N384" s="164"/>
      <c r="O384" s="164"/>
    </row>
    <row r="385" spans="1:15" ht="14.5" x14ac:dyDescent="0.35">
      <c r="A385" s="164"/>
      <c r="B385" s="164"/>
      <c r="C385" s="164"/>
      <c r="D385" s="164"/>
      <c r="E385" s="164"/>
      <c r="F385" s="164"/>
      <c r="G385" s="164"/>
      <c r="H385" s="164"/>
      <c r="I385" s="164"/>
      <c r="J385" s="164"/>
      <c r="K385" s="164"/>
      <c r="L385" s="164"/>
      <c r="M385" s="164"/>
      <c r="N385" s="164"/>
      <c r="O385" s="164"/>
    </row>
    <row r="386" spans="1:15" ht="14.5" x14ac:dyDescent="0.35">
      <c r="A386" s="164"/>
      <c r="B386" s="164"/>
      <c r="C386" s="164"/>
      <c r="D386" s="164"/>
      <c r="E386" s="164"/>
      <c r="F386" s="164"/>
      <c r="G386" s="164"/>
      <c r="H386" s="164"/>
      <c r="I386" s="164"/>
      <c r="J386" s="164"/>
      <c r="K386" s="164"/>
      <c r="L386" s="164"/>
      <c r="M386" s="164"/>
      <c r="N386" s="164"/>
      <c r="O386" s="164"/>
    </row>
    <row r="387" spans="1:15" ht="14.5" x14ac:dyDescent="0.35">
      <c r="A387" s="164"/>
      <c r="B387" s="164"/>
      <c r="C387" s="164"/>
      <c r="D387" s="164"/>
      <c r="E387" s="164"/>
      <c r="F387" s="164"/>
      <c r="G387" s="164"/>
      <c r="H387" s="164"/>
      <c r="I387" s="164"/>
      <c r="J387" s="164"/>
      <c r="K387" s="164"/>
      <c r="L387" s="164"/>
      <c r="M387" s="164"/>
      <c r="N387" s="164"/>
      <c r="O387" s="164"/>
    </row>
    <row r="388" spans="1:15" ht="14.5" x14ac:dyDescent="0.35">
      <c r="A388" s="164"/>
      <c r="B388" s="164"/>
      <c r="C388" s="164"/>
      <c r="D388" s="164"/>
      <c r="E388" s="164"/>
      <c r="F388" s="164"/>
      <c r="G388" s="164"/>
      <c r="H388" s="164"/>
      <c r="I388" s="164"/>
      <c r="J388" s="164"/>
      <c r="K388" s="164"/>
      <c r="L388" s="164"/>
      <c r="M388" s="164"/>
      <c r="N388" s="164"/>
      <c r="O388" s="164"/>
    </row>
    <row r="389" spans="1:15" ht="14.5" x14ac:dyDescent="0.35">
      <c r="A389" s="164"/>
      <c r="B389" s="164"/>
      <c r="C389" s="164"/>
      <c r="D389" s="164"/>
      <c r="E389" s="164"/>
      <c r="F389" s="164"/>
      <c r="G389" s="164"/>
      <c r="H389" s="164"/>
      <c r="I389" s="164"/>
      <c r="J389" s="164"/>
      <c r="K389" s="164"/>
      <c r="L389" s="164"/>
      <c r="M389" s="164"/>
      <c r="N389" s="164"/>
      <c r="O389" s="164"/>
    </row>
    <row r="390" spans="1:15" ht="14.5" x14ac:dyDescent="0.35">
      <c r="A390" s="164"/>
      <c r="B390" s="164"/>
      <c r="C390" s="164"/>
      <c r="D390" s="164"/>
      <c r="E390" s="164"/>
      <c r="F390" s="164"/>
      <c r="G390" s="164"/>
      <c r="H390" s="164"/>
      <c r="I390" s="164"/>
      <c r="J390" s="164"/>
      <c r="K390" s="164"/>
      <c r="L390" s="164"/>
      <c r="M390" s="164"/>
      <c r="N390" s="164"/>
      <c r="O390" s="164"/>
    </row>
    <row r="391" spans="1:15" ht="14.5" x14ac:dyDescent="0.35">
      <c r="A391" s="164"/>
      <c r="B391" s="164"/>
      <c r="C391" s="164"/>
      <c r="D391" s="164"/>
      <c r="E391" s="164"/>
      <c r="F391" s="164"/>
      <c r="G391" s="164"/>
      <c r="H391" s="164"/>
      <c r="I391" s="164"/>
      <c r="J391" s="164"/>
      <c r="K391" s="164"/>
      <c r="L391" s="164"/>
      <c r="M391" s="164"/>
      <c r="N391" s="164"/>
      <c r="O391" s="164"/>
    </row>
    <row r="392" spans="1:15" ht="14.5" x14ac:dyDescent="0.35">
      <c r="A392" s="164"/>
      <c r="B392" s="164"/>
      <c r="C392" s="164"/>
      <c r="D392" s="164"/>
      <c r="E392" s="164"/>
      <c r="F392" s="164"/>
      <c r="G392" s="164"/>
      <c r="H392" s="164"/>
      <c r="I392" s="164"/>
      <c r="J392" s="164"/>
      <c r="K392" s="164"/>
      <c r="L392" s="164"/>
      <c r="M392" s="164"/>
      <c r="N392" s="164"/>
      <c r="O392" s="164"/>
    </row>
    <row r="393" spans="1:15" ht="14.5" x14ac:dyDescent="0.35">
      <c r="A393" s="164"/>
      <c r="B393" s="164"/>
      <c r="C393" s="164"/>
      <c r="D393" s="164"/>
      <c r="E393" s="164"/>
      <c r="F393" s="164"/>
      <c r="G393" s="164"/>
      <c r="H393" s="164"/>
      <c r="I393" s="164"/>
      <c r="J393" s="164"/>
      <c r="K393" s="164"/>
      <c r="L393" s="164"/>
      <c r="M393" s="164"/>
      <c r="N393" s="164"/>
      <c r="O393" s="164"/>
    </row>
    <row r="394" spans="1:15" ht="14.5" x14ac:dyDescent="0.35">
      <c r="A394" s="164"/>
      <c r="B394" s="164"/>
      <c r="C394" s="164"/>
      <c r="D394" s="164"/>
      <c r="E394" s="164"/>
      <c r="F394" s="164"/>
      <c r="G394" s="164"/>
      <c r="H394" s="164"/>
      <c r="I394" s="164"/>
      <c r="J394" s="164"/>
      <c r="K394" s="164"/>
      <c r="L394" s="164"/>
      <c r="M394" s="164"/>
      <c r="N394" s="164"/>
      <c r="O394" s="164"/>
    </row>
    <row r="395" spans="1:15" ht="14.5" x14ac:dyDescent="0.35">
      <c r="A395" s="164"/>
      <c r="B395" s="164"/>
      <c r="C395" s="164"/>
      <c r="D395" s="164"/>
      <c r="E395" s="164"/>
      <c r="F395" s="164"/>
      <c r="G395" s="164"/>
      <c r="H395" s="164"/>
      <c r="I395" s="164"/>
      <c r="J395" s="164"/>
      <c r="K395" s="164"/>
      <c r="L395" s="164"/>
      <c r="M395" s="164"/>
      <c r="N395" s="164"/>
      <c r="O395" s="164"/>
    </row>
    <row r="396" spans="1:15" ht="14.5" x14ac:dyDescent="0.35">
      <c r="A396" s="164"/>
      <c r="B396" s="164"/>
      <c r="C396" s="164"/>
      <c r="D396" s="164"/>
      <c r="E396" s="164"/>
      <c r="F396" s="164"/>
      <c r="G396" s="164"/>
      <c r="H396" s="164"/>
      <c r="I396" s="164"/>
      <c r="J396" s="164"/>
      <c r="K396" s="164"/>
      <c r="L396" s="164"/>
      <c r="M396" s="164"/>
      <c r="N396" s="164"/>
      <c r="O396" s="164"/>
    </row>
    <row r="397" spans="1:15" ht="14.5" x14ac:dyDescent="0.35">
      <c r="A397" s="164"/>
      <c r="B397" s="164"/>
      <c r="C397" s="164"/>
      <c r="D397" s="164"/>
      <c r="E397" s="164"/>
      <c r="F397" s="164"/>
      <c r="G397" s="164"/>
      <c r="H397" s="164"/>
      <c r="I397" s="164"/>
      <c r="J397" s="164"/>
      <c r="K397" s="164"/>
      <c r="L397" s="164"/>
      <c r="M397" s="164"/>
      <c r="N397" s="164"/>
      <c r="O397" s="164"/>
    </row>
    <row r="398" spans="1:15" ht="14.5" x14ac:dyDescent="0.35">
      <c r="A398" s="164"/>
      <c r="B398" s="164"/>
      <c r="C398" s="164"/>
      <c r="D398" s="164"/>
      <c r="E398" s="164"/>
      <c r="F398" s="164"/>
      <c r="G398" s="164"/>
      <c r="H398" s="164"/>
      <c r="I398" s="164"/>
      <c r="J398" s="164"/>
      <c r="K398" s="164"/>
      <c r="L398" s="164"/>
      <c r="M398" s="164"/>
      <c r="N398" s="164"/>
      <c r="O398" s="164"/>
    </row>
    <row r="399" spans="1:15" ht="14.5" x14ac:dyDescent="0.35">
      <c r="A399" s="164"/>
      <c r="B399" s="164"/>
      <c r="C399" s="164"/>
      <c r="D399" s="164"/>
      <c r="E399" s="164"/>
      <c r="F399" s="164"/>
      <c r="G399" s="164"/>
      <c r="H399" s="164"/>
      <c r="I399" s="164"/>
      <c r="J399" s="164"/>
      <c r="K399" s="164"/>
      <c r="L399" s="164"/>
      <c r="M399" s="164"/>
      <c r="N399" s="164"/>
      <c r="O399" s="164"/>
    </row>
    <row r="400" spans="1:15" ht="14.5" x14ac:dyDescent="0.35">
      <c r="A400" s="164"/>
      <c r="B400" s="164"/>
      <c r="C400" s="164"/>
      <c r="D400" s="164"/>
      <c r="E400" s="164"/>
      <c r="F400" s="164"/>
      <c r="G400" s="164"/>
      <c r="H400" s="164"/>
      <c r="I400" s="164"/>
      <c r="J400" s="164"/>
      <c r="K400" s="164"/>
      <c r="L400" s="164"/>
      <c r="M400" s="164"/>
      <c r="N400" s="164"/>
      <c r="O400" s="164"/>
    </row>
    <row r="401" spans="1:15" ht="14.5" x14ac:dyDescent="0.35">
      <c r="A401" s="164"/>
      <c r="B401" s="164"/>
      <c r="C401" s="164"/>
      <c r="D401" s="164"/>
      <c r="E401" s="164"/>
      <c r="F401" s="164"/>
      <c r="G401" s="164"/>
      <c r="H401" s="164"/>
      <c r="I401" s="164"/>
      <c r="J401" s="164"/>
      <c r="K401" s="164"/>
      <c r="L401" s="164"/>
      <c r="M401" s="164"/>
      <c r="N401" s="164"/>
      <c r="O401" s="164"/>
    </row>
    <row r="402" spans="1:15" ht="14.5" x14ac:dyDescent="0.35">
      <c r="A402" s="164"/>
      <c r="B402" s="164"/>
      <c r="C402" s="164"/>
      <c r="D402" s="164"/>
      <c r="E402" s="164"/>
      <c r="F402" s="164"/>
      <c r="G402" s="164"/>
      <c r="H402" s="164"/>
      <c r="I402" s="164"/>
      <c r="J402" s="164"/>
      <c r="K402" s="164"/>
      <c r="L402" s="164"/>
      <c r="M402" s="164"/>
      <c r="N402" s="164"/>
      <c r="O402" s="164"/>
    </row>
    <row r="403" spans="1:15" ht="14.5" x14ac:dyDescent="0.35">
      <c r="A403" s="164"/>
      <c r="B403" s="164"/>
      <c r="C403" s="164"/>
      <c r="D403" s="164"/>
      <c r="E403" s="164"/>
      <c r="F403" s="164"/>
      <c r="G403" s="164"/>
      <c r="H403" s="164"/>
      <c r="I403" s="164"/>
      <c r="J403" s="164"/>
      <c r="K403" s="164"/>
      <c r="L403" s="164"/>
      <c r="M403" s="164"/>
      <c r="N403" s="164"/>
      <c r="O403" s="164"/>
    </row>
    <row r="404" spans="1:15" ht="14.5" x14ac:dyDescent="0.35">
      <c r="A404" s="164"/>
      <c r="B404" s="164"/>
      <c r="C404" s="164"/>
      <c r="D404" s="164"/>
      <c r="E404" s="164"/>
      <c r="F404" s="164"/>
      <c r="G404" s="164"/>
      <c r="H404" s="164"/>
      <c r="I404" s="164"/>
      <c r="J404" s="164"/>
      <c r="K404" s="164"/>
      <c r="L404" s="164"/>
      <c r="M404" s="164"/>
      <c r="N404" s="164"/>
      <c r="O404" s="164"/>
    </row>
    <row r="405" spans="1:15" ht="14.5" x14ac:dyDescent="0.35">
      <c r="A405" s="164"/>
      <c r="B405" s="164"/>
      <c r="C405" s="164"/>
      <c r="D405" s="164"/>
      <c r="E405" s="164"/>
      <c r="F405" s="164"/>
      <c r="G405" s="164"/>
      <c r="H405" s="164"/>
      <c r="I405" s="164"/>
      <c r="J405" s="164"/>
      <c r="K405" s="164"/>
      <c r="L405" s="164"/>
      <c r="M405" s="164"/>
      <c r="N405" s="164"/>
      <c r="O405" s="164"/>
    </row>
    <row r="406" spans="1:15" ht="14.5" x14ac:dyDescent="0.35">
      <c r="A406" s="164"/>
      <c r="B406" s="164"/>
      <c r="C406" s="164"/>
      <c r="D406" s="164"/>
      <c r="E406" s="164"/>
      <c r="F406" s="164"/>
      <c r="G406" s="164"/>
      <c r="H406" s="164"/>
      <c r="I406" s="164"/>
      <c r="J406" s="164"/>
      <c r="K406" s="164"/>
      <c r="L406" s="164"/>
      <c r="M406" s="164"/>
      <c r="N406" s="164"/>
      <c r="O406" s="164"/>
    </row>
    <row r="407" spans="1:15" ht="14.5" x14ac:dyDescent="0.35">
      <c r="A407" s="164"/>
      <c r="B407" s="164"/>
      <c r="C407" s="164"/>
      <c r="D407" s="164"/>
      <c r="E407" s="164"/>
      <c r="F407" s="164"/>
      <c r="G407" s="164"/>
      <c r="H407" s="164"/>
      <c r="I407" s="164"/>
      <c r="J407" s="164"/>
      <c r="K407" s="164"/>
      <c r="L407" s="164"/>
      <c r="M407" s="164"/>
      <c r="N407" s="164"/>
      <c r="O407" s="164"/>
    </row>
    <row r="408" spans="1:15" ht="14.5" x14ac:dyDescent="0.35">
      <c r="A408" s="164"/>
      <c r="B408" s="164"/>
      <c r="C408" s="164"/>
      <c r="D408" s="164"/>
      <c r="E408" s="164"/>
      <c r="F408" s="164"/>
      <c r="G408" s="164"/>
      <c r="H408" s="164"/>
      <c r="I408" s="164"/>
      <c r="J408" s="164"/>
      <c r="K408" s="164"/>
      <c r="L408" s="164"/>
      <c r="M408" s="164"/>
      <c r="N408" s="164"/>
      <c r="O408" s="164"/>
    </row>
    <row r="409" spans="1:15" ht="14.5" x14ac:dyDescent="0.35">
      <c r="A409" s="164"/>
      <c r="B409" s="164"/>
      <c r="C409" s="164"/>
      <c r="D409" s="164"/>
      <c r="E409" s="164"/>
      <c r="F409" s="164"/>
      <c r="G409" s="164"/>
      <c r="H409" s="164"/>
      <c r="I409" s="164"/>
      <c r="J409" s="164"/>
      <c r="K409" s="164"/>
      <c r="L409" s="164"/>
      <c r="M409" s="164"/>
      <c r="N409" s="164"/>
      <c r="O409" s="164"/>
    </row>
    <row r="410" spans="1:15" ht="14.5" x14ac:dyDescent="0.35">
      <c r="A410" s="164"/>
      <c r="B410" s="164"/>
      <c r="C410" s="164"/>
      <c r="D410" s="164"/>
      <c r="E410" s="164"/>
      <c r="F410" s="164"/>
      <c r="G410" s="164"/>
      <c r="H410" s="164"/>
      <c r="I410" s="164"/>
      <c r="J410" s="164"/>
      <c r="K410" s="164"/>
      <c r="L410" s="164"/>
      <c r="M410" s="164"/>
      <c r="N410" s="164"/>
      <c r="O410" s="164"/>
    </row>
    <row r="411" spans="1:15" ht="14.5" x14ac:dyDescent="0.35">
      <c r="A411" s="164"/>
      <c r="B411" s="164"/>
      <c r="C411" s="164"/>
      <c r="D411" s="164"/>
      <c r="E411" s="164"/>
      <c r="F411" s="164"/>
      <c r="G411" s="164"/>
      <c r="H411" s="164"/>
      <c r="I411" s="164"/>
      <c r="J411" s="164"/>
      <c r="K411" s="164"/>
      <c r="L411" s="164"/>
      <c r="M411" s="164"/>
      <c r="N411" s="164"/>
      <c r="O411" s="164"/>
    </row>
    <row r="412" spans="1:15" ht="14.5" x14ac:dyDescent="0.35">
      <c r="A412" s="164"/>
      <c r="B412" s="164"/>
      <c r="C412" s="164"/>
      <c r="D412" s="164"/>
      <c r="E412" s="164"/>
      <c r="F412" s="164"/>
      <c r="G412" s="164"/>
      <c r="H412" s="164"/>
      <c r="I412" s="164"/>
      <c r="J412" s="164"/>
      <c r="K412" s="164"/>
      <c r="L412" s="164"/>
      <c r="M412" s="164"/>
      <c r="N412" s="164"/>
      <c r="O412" s="164"/>
    </row>
    <row r="413" spans="1:15" ht="14.5" x14ac:dyDescent="0.35">
      <c r="A413" s="164"/>
      <c r="B413" s="164"/>
      <c r="C413" s="164"/>
      <c r="D413" s="164"/>
      <c r="E413" s="164"/>
      <c r="F413" s="164"/>
      <c r="G413" s="164"/>
      <c r="H413" s="164"/>
      <c r="I413" s="164"/>
      <c r="J413" s="164"/>
      <c r="K413" s="164"/>
      <c r="L413" s="164"/>
      <c r="M413" s="164"/>
      <c r="N413" s="164"/>
      <c r="O413" s="164"/>
    </row>
    <row r="414" spans="1:15" ht="14.5" x14ac:dyDescent="0.35">
      <c r="A414" s="164"/>
      <c r="B414" s="164"/>
      <c r="C414" s="164"/>
      <c r="D414" s="164"/>
      <c r="E414" s="164"/>
      <c r="F414" s="164"/>
      <c r="G414" s="164"/>
      <c r="H414" s="164"/>
      <c r="I414" s="164"/>
      <c r="J414" s="164"/>
      <c r="K414" s="164"/>
      <c r="L414" s="164"/>
      <c r="M414" s="164"/>
      <c r="N414" s="164"/>
      <c r="O414" s="164"/>
    </row>
    <row r="415" spans="1:15" ht="14.5" x14ac:dyDescent="0.35">
      <c r="A415" s="164"/>
      <c r="B415" s="164"/>
      <c r="C415" s="164"/>
      <c r="D415" s="164"/>
      <c r="E415" s="164"/>
      <c r="F415" s="164"/>
      <c r="G415" s="164"/>
      <c r="H415" s="164"/>
      <c r="I415" s="164"/>
      <c r="J415" s="164"/>
      <c r="K415" s="164"/>
      <c r="L415" s="164"/>
      <c r="M415" s="164"/>
      <c r="N415" s="164"/>
      <c r="O415" s="164"/>
    </row>
    <row r="416" spans="1:15" ht="14.5" x14ac:dyDescent="0.35">
      <c r="A416" s="164"/>
      <c r="B416" s="164"/>
      <c r="C416" s="164"/>
      <c r="D416" s="164"/>
      <c r="E416" s="164"/>
      <c r="F416" s="164"/>
      <c r="G416" s="164"/>
      <c r="H416" s="164"/>
      <c r="I416" s="164"/>
      <c r="J416" s="164"/>
      <c r="K416" s="164"/>
      <c r="L416" s="164"/>
      <c r="M416" s="164"/>
      <c r="N416" s="164"/>
      <c r="O416" s="164"/>
    </row>
    <row r="417" spans="1:15" ht="14.5" x14ac:dyDescent="0.35">
      <c r="A417" s="164"/>
      <c r="B417" s="164"/>
      <c r="C417" s="164"/>
      <c r="D417" s="164"/>
      <c r="E417" s="164"/>
      <c r="F417" s="164"/>
      <c r="G417" s="164"/>
      <c r="H417" s="164"/>
      <c r="I417" s="164"/>
      <c r="J417" s="164"/>
      <c r="K417" s="164"/>
      <c r="L417" s="164"/>
      <c r="M417" s="164"/>
      <c r="N417" s="164"/>
      <c r="O417" s="164"/>
    </row>
    <row r="418" spans="1:15" ht="14.5" x14ac:dyDescent="0.35">
      <c r="A418" s="164"/>
      <c r="B418" s="164"/>
      <c r="C418" s="164"/>
      <c r="D418" s="164"/>
      <c r="E418" s="164"/>
      <c r="F418" s="164"/>
      <c r="G418" s="164"/>
      <c r="H418" s="164"/>
      <c r="I418" s="164"/>
      <c r="J418" s="164"/>
      <c r="K418" s="164"/>
      <c r="L418" s="164"/>
      <c r="M418" s="164"/>
      <c r="N418" s="164"/>
      <c r="O418" s="164"/>
    </row>
    <row r="419" spans="1:15" ht="14.5" x14ac:dyDescent="0.35">
      <c r="A419" s="164"/>
      <c r="B419" s="164"/>
      <c r="C419" s="164"/>
      <c r="D419" s="164"/>
      <c r="E419" s="164"/>
      <c r="F419" s="164"/>
      <c r="G419" s="164"/>
      <c r="H419" s="164"/>
      <c r="I419" s="164"/>
      <c r="J419" s="164"/>
      <c r="K419" s="164"/>
      <c r="L419" s="164"/>
      <c r="M419" s="164"/>
      <c r="N419" s="164"/>
      <c r="O419" s="164"/>
    </row>
    <row r="420" spans="1:15" ht="14.5" x14ac:dyDescent="0.35">
      <c r="A420" s="164"/>
      <c r="B420" s="164"/>
      <c r="C420" s="164"/>
      <c r="D420" s="164"/>
      <c r="E420" s="164"/>
      <c r="F420" s="164"/>
      <c r="G420" s="164"/>
      <c r="H420" s="164"/>
      <c r="I420" s="164"/>
      <c r="J420" s="164"/>
      <c r="K420" s="164"/>
      <c r="L420" s="164"/>
      <c r="M420" s="164"/>
      <c r="N420" s="164"/>
      <c r="O420" s="164"/>
    </row>
    <row r="421" spans="1:15" ht="14.5" x14ac:dyDescent="0.35">
      <c r="A421" s="164"/>
      <c r="B421" s="164"/>
      <c r="C421" s="164"/>
      <c r="D421" s="164"/>
      <c r="E421" s="164"/>
      <c r="F421" s="164"/>
      <c r="G421" s="164"/>
      <c r="H421" s="164"/>
      <c r="I421" s="164"/>
      <c r="J421" s="164"/>
      <c r="K421" s="164"/>
      <c r="L421" s="164"/>
      <c r="M421" s="164"/>
      <c r="N421" s="164"/>
      <c r="O421" s="164"/>
    </row>
    <row r="422" spans="1:15" ht="14.5" x14ac:dyDescent="0.35">
      <c r="A422" s="164"/>
      <c r="B422" s="164"/>
      <c r="C422" s="164"/>
      <c r="D422" s="164"/>
      <c r="E422" s="164"/>
      <c r="F422" s="164"/>
      <c r="G422" s="164"/>
      <c r="H422" s="164"/>
      <c r="I422" s="164"/>
      <c r="J422" s="164"/>
      <c r="K422" s="164"/>
      <c r="L422" s="164"/>
      <c r="M422" s="164"/>
      <c r="N422" s="164"/>
      <c r="O422" s="164"/>
    </row>
    <row r="423" spans="1:15" ht="14.5" x14ac:dyDescent="0.35">
      <c r="A423" s="164"/>
      <c r="B423" s="164"/>
      <c r="C423" s="164"/>
      <c r="D423" s="164"/>
      <c r="E423" s="164"/>
      <c r="F423" s="164"/>
      <c r="G423" s="164"/>
      <c r="H423" s="164"/>
      <c r="I423" s="164"/>
      <c r="J423" s="164"/>
      <c r="K423" s="164"/>
      <c r="L423" s="164"/>
      <c r="M423" s="164"/>
      <c r="N423" s="164"/>
      <c r="O423" s="164"/>
    </row>
    <row r="424" spans="1:15" ht="14.5" x14ac:dyDescent="0.35">
      <c r="A424" s="164"/>
      <c r="B424" s="164"/>
      <c r="C424" s="164"/>
      <c r="D424" s="164"/>
      <c r="E424" s="164"/>
      <c r="F424" s="164"/>
      <c r="G424" s="164"/>
      <c r="H424" s="164"/>
      <c r="I424" s="164"/>
      <c r="J424" s="164"/>
      <c r="K424" s="164"/>
      <c r="L424" s="164"/>
      <c r="M424" s="164"/>
      <c r="N424" s="164"/>
      <c r="O424" s="164"/>
    </row>
    <row r="425" spans="1:15" ht="14.5" x14ac:dyDescent="0.35">
      <c r="A425" s="164"/>
      <c r="B425" s="164"/>
      <c r="C425" s="164"/>
      <c r="D425" s="164"/>
      <c r="E425" s="164"/>
      <c r="F425" s="164"/>
      <c r="G425" s="164"/>
      <c r="H425" s="164"/>
      <c r="I425" s="164"/>
      <c r="J425" s="164"/>
      <c r="K425" s="164"/>
      <c r="L425" s="164"/>
      <c r="M425" s="164"/>
      <c r="N425" s="164"/>
      <c r="O425" s="164"/>
    </row>
    <row r="426" spans="1:15" ht="14.5" x14ac:dyDescent="0.35">
      <c r="A426" s="164"/>
      <c r="B426" s="164"/>
      <c r="C426" s="164"/>
      <c r="D426" s="164"/>
      <c r="E426" s="164"/>
      <c r="F426" s="164"/>
      <c r="G426" s="164"/>
      <c r="H426" s="164"/>
      <c r="I426" s="164"/>
      <c r="J426" s="164"/>
      <c r="K426" s="164"/>
      <c r="L426" s="164"/>
      <c r="M426" s="164"/>
      <c r="N426" s="164"/>
      <c r="O426" s="164"/>
    </row>
    <row r="427" spans="1:15" ht="14.5" x14ac:dyDescent="0.35">
      <c r="A427" s="164"/>
      <c r="B427" s="164"/>
      <c r="C427" s="164"/>
      <c r="D427" s="164"/>
      <c r="E427" s="164"/>
      <c r="F427" s="164"/>
      <c r="G427" s="164"/>
      <c r="H427" s="164"/>
      <c r="I427" s="164"/>
      <c r="J427" s="164"/>
      <c r="K427" s="164"/>
      <c r="L427" s="164"/>
      <c r="M427" s="164"/>
      <c r="N427" s="164"/>
      <c r="O427" s="164"/>
    </row>
    <row r="428" spans="1:15" ht="14.5" x14ac:dyDescent="0.35">
      <c r="A428" s="164"/>
      <c r="B428" s="164"/>
      <c r="C428" s="164"/>
      <c r="D428" s="164"/>
      <c r="E428" s="164"/>
      <c r="F428" s="164"/>
      <c r="G428" s="164"/>
      <c r="H428" s="164"/>
      <c r="I428" s="164"/>
      <c r="J428" s="164"/>
      <c r="K428" s="164"/>
      <c r="L428" s="164"/>
      <c r="M428" s="164"/>
      <c r="N428" s="164"/>
      <c r="O428" s="164"/>
    </row>
    <row r="429" spans="1:15" ht="14.5" x14ac:dyDescent="0.35">
      <c r="A429" s="164"/>
      <c r="B429" s="164"/>
      <c r="C429" s="164"/>
      <c r="D429" s="164"/>
      <c r="E429" s="164"/>
      <c r="F429" s="164"/>
      <c r="G429" s="164"/>
      <c r="H429" s="164"/>
      <c r="I429" s="164"/>
      <c r="J429" s="164"/>
      <c r="K429" s="164"/>
      <c r="L429" s="164"/>
      <c r="M429" s="164"/>
      <c r="N429" s="164"/>
      <c r="O429" s="164"/>
    </row>
    <row r="430" spans="1:15" ht="14.5" x14ac:dyDescent="0.35">
      <c r="A430" s="164"/>
      <c r="B430" s="164"/>
      <c r="C430" s="164"/>
      <c r="D430" s="164"/>
      <c r="E430" s="164"/>
      <c r="F430" s="164"/>
      <c r="G430" s="164"/>
      <c r="H430" s="164"/>
      <c r="I430" s="164"/>
      <c r="J430" s="164"/>
      <c r="K430" s="164"/>
      <c r="L430" s="164"/>
      <c r="M430" s="164"/>
      <c r="N430" s="164"/>
      <c r="O430" s="164"/>
    </row>
    <row r="431" spans="1:15" ht="14.5" x14ac:dyDescent="0.35">
      <c r="A431" s="164"/>
      <c r="B431" s="164"/>
      <c r="C431" s="164"/>
      <c r="D431" s="164"/>
      <c r="E431" s="164"/>
      <c r="F431" s="164"/>
      <c r="G431" s="164"/>
      <c r="H431" s="164"/>
      <c r="I431" s="164"/>
      <c r="J431" s="164"/>
      <c r="K431" s="164"/>
      <c r="L431" s="164"/>
      <c r="M431" s="164"/>
      <c r="N431" s="164"/>
      <c r="O431" s="164"/>
    </row>
    <row r="432" spans="1:15" ht="14.5" x14ac:dyDescent="0.35">
      <c r="A432" s="164"/>
      <c r="B432" s="164"/>
      <c r="C432" s="164"/>
      <c r="D432" s="164"/>
      <c r="E432" s="164"/>
      <c r="F432" s="164"/>
      <c r="G432" s="164"/>
      <c r="H432" s="164"/>
      <c r="I432" s="164"/>
      <c r="J432" s="164"/>
      <c r="K432" s="164"/>
      <c r="L432" s="164"/>
      <c r="M432" s="164"/>
      <c r="N432" s="164"/>
      <c r="O432" s="164"/>
    </row>
    <row r="433" spans="1:15" ht="14.5" x14ac:dyDescent="0.35">
      <c r="A433" s="164"/>
      <c r="B433" s="164"/>
      <c r="C433" s="164"/>
      <c r="D433" s="164"/>
      <c r="E433" s="164"/>
      <c r="F433" s="164"/>
      <c r="G433" s="164"/>
      <c r="H433" s="164"/>
      <c r="I433" s="164"/>
      <c r="J433" s="164"/>
      <c r="K433" s="164"/>
      <c r="L433" s="164"/>
      <c r="M433" s="164"/>
      <c r="N433" s="164"/>
      <c r="O433" s="164"/>
    </row>
    <row r="434" spans="1:15" ht="14.5" x14ac:dyDescent="0.35">
      <c r="A434" s="164"/>
      <c r="B434" s="164"/>
      <c r="C434" s="164"/>
      <c r="D434" s="164"/>
      <c r="E434" s="164"/>
      <c r="F434" s="164"/>
      <c r="G434" s="164"/>
      <c r="H434" s="164"/>
      <c r="I434" s="164"/>
      <c r="J434" s="164"/>
      <c r="K434" s="164"/>
      <c r="L434" s="164"/>
      <c r="M434" s="164"/>
      <c r="N434" s="164"/>
      <c r="O434" s="164"/>
    </row>
    <row r="435" spans="1:15" ht="14.5" x14ac:dyDescent="0.35">
      <c r="A435" s="164"/>
      <c r="B435" s="164"/>
      <c r="C435" s="164"/>
      <c r="D435" s="164"/>
      <c r="E435" s="164"/>
      <c r="F435" s="164"/>
      <c r="G435" s="164"/>
      <c r="H435" s="164"/>
      <c r="I435" s="164"/>
      <c r="J435" s="164"/>
      <c r="K435" s="164"/>
      <c r="L435" s="164"/>
      <c r="M435" s="164"/>
      <c r="N435" s="164"/>
      <c r="O435" s="164"/>
    </row>
    <row r="436" spans="1:15" ht="14.5" x14ac:dyDescent="0.35">
      <c r="A436" s="164"/>
      <c r="B436" s="164"/>
      <c r="C436" s="164"/>
      <c r="D436" s="164"/>
      <c r="E436" s="164"/>
      <c r="F436" s="164"/>
      <c r="G436" s="164"/>
      <c r="H436" s="164"/>
      <c r="I436" s="164"/>
      <c r="J436" s="164"/>
      <c r="K436" s="164"/>
      <c r="L436" s="164"/>
      <c r="M436" s="164"/>
      <c r="N436" s="164"/>
      <c r="O436" s="164"/>
    </row>
    <row r="437" spans="1:15" ht="14.5" x14ac:dyDescent="0.35">
      <c r="A437" s="164"/>
      <c r="B437" s="164"/>
      <c r="C437" s="164"/>
      <c r="D437" s="164"/>
      <c r="E437" s="164"/>
      <c r="F437" s="164"/>
      <c r="G437" s="164"/>
      <c r="H437" s="164"/>
      <c r="I437" s="164"/>
      <c r="J437" s="164"/>
      <c r="K437" s="164"/>
      <c r="L437" s="164"/>
      <c r="M437" s="164"/>
      <c r="N437" s="164"/>
      <c r="O437" s="164"/>
    </row>
    <row r="438" spans="1:15" ht="14.5" x14ac:dyDescent="0.35">
      <c r="A438" s="164"/>
      <c r="B438" s="164"/>
      <c r="C438" s="164"/>
      <c r="D438" s="164"/>
      <c r="E438" s="164"/>
      <c r="F438" s="164"/>
      <c r="G438" s="164"/>
      <c r="H438" s="164"/>
      <c r="I438" s="164"/>
      <c r="J438" s="164"/>
      <c r="K438" s="164"/>
      <c r="L438" s="164"/>
      <c r="M438" s="164"/>
      <c r="N438" s="164"/>
      <c r="O438" s="164"/>
    </row>
    <row r="439" spans="1:15" ht="14.5" x14ac:dyDescent="0.35">
      <c r="A439" s="164"/>
      <c r="B439" s="164"/>
      <c r="C439" s="164"/>
      <c r="D439" s="164"/>
      <c r="E439" s="164"/>
      <c r="F439" s="164"/>
      <c r="G439" s="164"/>
      <c r="H439" s="164"/>
      <c r="I439" s="164"/>
      <c r="J439" s="164"/>
      <c r="K439" s="164"/>
      <c r="L439" s="164"/>
      <c r="M439" s="164"/>
      <c r="N439" s="164"/>
      <c r="O439" s="164"/>
    </row>
    <row r="440" spans="1:15" ht="14.5" x14ac:dyDescent="0.35">
      <c r="A440" s="164"/>
      <c r="B440" s="164"/>
      <c r="C440" s="164"/>
      <c r="D440" s="164"/>
      <c r="E440" s="164"/>
      <c r="F440" s="164"/>
      <c r="G440" s="164"/>
      <c r="H440" s="164"/>
      <c r="I440" s="164"/>
      <c r="J440" s="164"/>
      <c r="K440" s="164"/>
      <c r="L440" s="164"/>
      <c r="M440" s="164"/>
      <c r="N440" s="164"/>
      <c r="O440" s="164"/>
    </row>
    <row r="441" spans="1:15" ht="14.5" x14ac:dyDescent="0.35">
      <c r="A441" s="164"/>
      <c r="B441" s="164"/>
      <c r="C441" s="164"/>
      <c r="D441" s="164"/>
      <c r="E441" s="164"/>
      <c r="F441" s="164"/>
      <c r="G441" s="164"/>
      <c r="H441" s="164"/>
      <c r="I441" s="164"/>
      <c r="J441" s="164"/>
      <c r="K441" s="164"/>
      <c r="L441" s="164"/>
      <c r="M441" s="164"/>
      <c r="N441" s="164"/>
      <c r="O441" s="164"/>
    </row>
    <row r="442" spans="1:15" ht="14.5" x14ac:dyDescent="0.35">
      <c r="A442" s="164"/>
      <c r="B442" s="164"/>
      <c r="C442" s="164"/>
      <c r="D442" s="164"/>
      <c r="E442" s="164"/>
      <c r="F442" s="164"/>
      <c r="G442" s="164"/>
      <c r="H442" s="164"/>
      <c r="I442" s="164"/>
      <c r="J442" s="164"/>
      <c r="K442" s="164"/>
      <c r="L442" s="164"/>
      <c r="M442" s="164"/>
      <c r="N442" s="164"/>
      <c r="O442" s="164"/>
    </row>
    <row r="443" spans="1:15" ht="14.5" x14ac:dyDescent="0.35">
      <c r="A443" s="164"/>
      <c r="B443" s="164"/>
      <c r="C443" s="164"/>
      <c r="D443" s="164"/>
      <c r="E443" s="164"/>
      <c r="F443" s="164"/>
      <c r="G443" s="164"/>
      <c r="H443" s="164"/>
      <c r="I443" s="164"/>
      <c r="J443" s="164"/>
      <c r="K443" s="164"/>
      <c r="L443" s="164"/>
      <c r="M443" s="164"/>
      <c r="N443" s="164"/>
      <c r="O443" s="164"/>
    </row>
    <row r="444" spans="1:15" ht="14.5" x14ac:dyDescent="0.35">
      <c r="A444" s="164"/>
      <c r="B444" s="164"/>
      <c r="C444" s="164"/>
      <c r="D444" s="164"/>
      <c r="E444" s="164"/>
      <c r="F444" s="164"/>
      <c r="G444" s="164"/>
      <c r="H444" s="164"/>
      <c r="I444" s="164"/>
      <c r="J444" s="164"/>
      <c r="K444" s="164"/>
      <c r="L444" s="164"/>
      <c r="M444" s="164"/>
      <c r="N444" s="164"/>
      <c r="O444" s="164"/>
    </row>
    <row r="445" spans="1:15" ht="14.5" x14ac:dyDescent="0.35">
      <c r="A445" s="164"/>
      <c r="B445" s="164"/>
      <c r="C445" s="164"/>
      <c r="D445" s="164"/>
      <c r="E445" s="164"/>
      <c r="F445" s="164"/>
      <c r="G445" s="164"/>
      <c r="H445" s="164"/>
      <c r="I445" s="164"/>
      <c r="J445" s="164"/>
      <c r="K445" s="164"/>
      <c r="L445" s="164"/>
      <c r="M445" s="164"/>
      <c r="N445" s="164"/>
      <c r="O445" s="164"/>
    </row>
    <row r="446" spans="1:15" ht="14.5" x14ac:dyDescent="0.35">
      <c r="A446" s="164"/>
      <c r="B446" s="164"/>
      <c r="C446" s="164"/>
      <c r="D446" s="164"/>
      <c r="E446" s="164"/>
      <c r="F446" s="164"/>
      <c r="G446" s="164"/>
      <c r="H446" s="164"/>
      <c r="I446" s="164"/>
      <c r="J446" s="164"/>
      <c r="K446" s="164"/>
      <c r="L446" s="164"/>
      <c r="M446" s="164"/>
      <c r="N446" s="164"/>
      <c r="O446" s="164"/>
    </row>
    <row r="447" spans="1:15" ht="14.5" x14ac:dyDescent="0.35">
      <c r="A447" s="164"/>
      <c r="B447" s="164"/>
      <c r="C447" s="164"/>
      <c r="D447" s="164"/>
      <c r="E447" s="164"/>
      <c r="F447" s="164"/>
      <c r="G447" s="164"/>
      <c r="H447" s="164"/>
      <c r="I447" s="164"/>
      <c r="J447" s="164"/>
      <c r="K447" s="164"/>
      <c r="L447" s="164"/>
      <c r="M447" s="164"/>
      <c r="N447" s="164"/>
      <c r="O447" s="164"/>
    </row>
    <row r="448" spans="1:15" ht="14.5" x14ac:dyDescent="0.35">
      <c r="A448" s="164"/>
      <c r="B448" s="164"/>
      <c r="C448" s="164"/>
      <c r="D448" s="164"/>
      <c r="E448" s="164"/>
      <c r="F448" s="164"/>
      <c r="G448" s="164"/>
      <c r="H448" s="164"/>
      <c r="I448" s="164"/>
      <c r="J448" s="164"/>
      <c r="K448" s="164"/>
      <c r="L448" s="164"/>
      <c r="M448" s="164"/>
      <c r="N448" s="164"/>
      <c r="O448" s="164"/>
    </row>
    <row r="449" spans="1:15" ht="14.5" x14ac:dyDescent="0.35">
      <c r="A449" s="164"/>
      <c r="B449" s="164"/>
      <c r="C449" s="164"/>
      <c r="D449" s="164"/>
      <c r="E449" s="164"/>
      <c r="F449" s="164"/>
      <c r="G449" s="164"/>
      <c r="H449" s="164"/>
      <c r="I449" s="164"/>
      <c r="J449" s="164"/>
      <c r="K449" s="164"/>
      <c r="L449" s="164"/>
      <c r="M449" s="164"/>
      <c r="N449" s="164"/>
      <c r="O449" s="164"/>
    </row>
    <row r="450" spans="1:15" ht="14.5" x14ac:dyDescent="0.35">
      <c r="A450" s="164"/>
      <c r="B450" s="164"/>
      <c r="C450" s="164"/>
      <c r="D450" s="164"/>
      <c r="E450" s="164"/>
      <c r="F450" s="164"/>
      <c r="G450" s="164"/>
      <c r="H450" s="164"/>
      <c r="I450" s="164"/>
      <c r="J450" s="164"/>
      <c r="K450" s="164"/>
      <c r="L450" s="164"/>
      <c r="M450" s="164"/>
      <c r="N450" s="164"/>
      <c r="O450" s="164"/>
    </row>
    <row r="451" spans="1:15" ht="14.5" x14ac:dyDescent="0.35">
      <c r="A451" s="164"/>
      <c r="B451" s="164"/>
      <c r="C451" s="164"/>
      <c r="D451" s="164"/>
      <c r="E451" s="164"/>
      <c r="F451" s="164"/>
      <c r="G451" s="164"/>
      <c r="H451" s="164"/>
      <c r="I451" s="164"/>
      <c r="J451" s="164"/>
      <c r="K451" s="164"/>
      <c r="L451" s="164"/>
      <c r="M451" s="164"/>
      <c r="N451" s="164"/>
      <c r="O451" s="164"/>
    </row>
    <row r="452" spans="1:15" ht="14.5" x14ac:dyDescent="0.35">
      <c r="A452" s="164"/>
      <c r="B452" s="164"/>
      <c r="C452" s="164"/>
      <c r="D452" s="164"/>
      <c r="E452" s="164"/>
      <c r="F452" s="164"/>
      <c r="G452" s="164"/>
      <c r="H452" s="164"/>
      <c r="I452" s="164"/>
      <c r="J452" s="164"/>
      <c r="K452" s="164"/>
      <c r="L452" s="164"/>
      <c r="M452" s="164"/>
      <c r="N452" s="164"/>
      <c r="O452" s="164"/>
    </row>
    <row r="453" spans="1:15" ht="14.5" x14ac:dyDescent="0.35">
      <c r="A453" s="164"/>
      <c r="B453" s="164"/>
      <c r="C453" s="164"/>
      <c r="D453" s="164"/>
      <c r="E453" s="164"/>
      <c r="F453" s="164"/>
      <c r="G453" s="164"/>
      <c r="H453" s="164"/>
      <c r="I453" s="164"/>
      <c r="J453" s="164"/>
      <c r="K453" s="164"/>
      <c r="L453" s="164"/>
      <c r="M453" s="164"/>
      <c r="N453" s="164"/>
      <c r="O453" s="164"/>
    </row>
    <row r="454" spans="1:15" ht="14.5" x14ac:dyDescent="0.35">
      <c r="A454" s="164"/>
      <c r="B454" s="164"/>
      <c r="C454" s="164"/>
      <c r="D454" s="164"/>
      <c r="E454" s="164"/>
      <c r="F454" s="164"/>
      <c r="G454" s="164"/>
      <c r="H454" s="164"/>
      <c r="I454" s="164"/>
      <c r="J454" s="164"/>
      <c r="K454" s="164"/>
      <c r="L454" s="164"/>
      <c r="M454" s="164"/>
      <c r="N454" s="164"/>
      <c r="O454" s="164"/>
    </row>
    <row r="455" spans="1:15" ht="14.5" x14ac:dyDescent="0.35">
      <c r="A455" s="164"/>
      <c r="B455" s="164"/>
      <c r="C455" s="164"/>
      <c r="D455" s="164"/>
      <c r="E455" s="164"/>
      <c r="F455" s="164"/>
      <c r="G455" s="164"/>
      <c r="H455" s="164"/>
      <c r="I455" s="164"/>
      <c r="J455" s="164"/>
      <c r="K455" s="164"/>
      <c r="L455" s="164"/>
      <c r="M455" s="164"/>
      <c r="N455" s="164"/>
      <c r="O455" s="164"/>
    </row>
    <row r="456" spans="1:15" ht="14.5" x14ac:dyDescent="0.35">
      <c r="A456" s="164"/>
      <c r="B456" s="164"/>
      <c r="C456" s="164"/>
      <c r="D456" s="164"/>
      <c r="E456" s="164"/>
      <c r="F456" s="164"/>
      <c r="G456" s="164"/>
      <c r="H456" s="164"/>
      <c r="I456" s="164"/>
      <c r="J456" s="164"/>
      <c r="K456" s="164"/>
      <c r="L456" s="164"/>
      <c r="M456" s="164"/>
      <c r="N456" s="164"/>
      <c r="O456" s="164"/>
    </row>
    <row r="457" spans="1:15" ht="14.5" x14ac:dyDescent="0.35">
      <c r="A457" s="164"/>
      <c r="B457" s="164"/>
      <c r="C457" s="164"/>
      <c r="D457" s="164"/>
      <c r="E457" s="164"/>
      <c r="F457" s="164"/>
      <c r="G457" s="164"/>
      <c r="H457" s="164"/>
      <c r="I457" s="164"/>
      <c r="J457" s="164"/>
      <c r="K457" s="164"/>
      <c r="L457" s="164"/>
      <c r="M457" s="164"/>
      <c r="N457" s="164"/>
      <c r="O457" s="164"/>
    </row>
    <row r="458" spans="1:15" ht="14.5" x14ac:dyDescent="0.35">
      <c r="A458" s="164"/>
      <c r="B458" s="164"/>
      <c r="C458" s="164"/>
      <c r="D458" s="164"/>
      <c r="E458" s="164"/>
      <c r="F458" s="164"/>
      <c r="G458" s="164"/>
      <c r="H458" s="164"/>
      <c r="I458" s="164"/>
      <c r="J458" s="164"/>
      <c r="K458" s="164"/>
      <c r="L458" s="164"/>
      <c r="M458" s="164"/>
      <c r="N458" s="164"/>
      <c r="O458" s="164"/>
    </row>
    <row r="459" spans="1:15" ht="14.5" x14ac:dyDescent="0.35">
      <c r="A459" s="164"/>
      <c r="B459" s="164"/>
      <c r="C459" s="164"/>
      <c r="D459" s="164"/>
      <c r="E459" s="164"/>
      <c r="F459" s="164"/>
      <c r="G459" s="164"/>
      <c r="H459" s="164"/>
      <c r="I459" s="164"/>
      <c r="J459" s="164"/>
      <c r="K459" s="164"/>
      <c r="L459" s="164"/>
      <c r="M459" s="164"/>
      <c r="N459" s="164"/>
      <c r="O459" s="164"/>
    </row>
    <row r="460" spans="1:15" ht="14.5" x14ac:dyDescent="0.35">
      <c r="A460" s="164"/>
      <c r="B460" s="164"/>
      <c r="C460" s="164"/>
      <c r="D460" s="164"/>
      <c r="E460" s="164"/>
      <c r="F460" s="164"/>
      <c r="G460" s="164"/>
      <c r="H460" s="164"/>
      <c r="I460" s="164"/>
      <c r="J460" s="164"/>
      <c r="K460" s="164"/>
      <c r="L460" s="164"/>
      <c r="M460" s="164"/>
      <c r="N460" s="164"/>
      <c r="O460" s="164"/>
    </row>
    <row r="461" spans="1:15" ht="14.5" x14ac:dyDescent="0.35">
      <c r="A461" s="164"/>
      <c r="B461" s="164"/>
      <c r="C461" s="164"/>
      <c r="D461" s="164"/>
      <c r="E461" s="164"/>
      <c r="F461" s="164"/>
      <c r="G461" s="164"/>
      <c r="H461" s="164"/>
      <c r="I461" s="164"/>
      <c r="J461" s="164"/>
      <c r="K461" s="164"/>
      <c r="L461" s="164"/>
      <c r="M461" s="164"/>
      <c r="N461" s="164"/>
      <c r="O461" s="164"/>
    </row>
    <row r="462" spans="1:15" ht="14.5" x14ac:dyDescent="0.35">
      <c r="A462" s="164"/>
      <c r="B462" s="164"/>
      <c r="C462" s="164"/>
      <c r="D462" s="164"/>
      <c r="E462" s="164"/>
      <c r="F462" s="164"/>
      <c r="G462" s="164"/>
      <c r="H462" s="164"/>
      <c r="I462" s="164"/>
      <c r="J462" s="164"/>
      <c r="K462" s="164"/>
      <c r="L462" s="164"/>
      <c r="M462" s="164"/>
      <c r="N462" s="164"/>
      <c r="O462" s="164"/>
    </row>
    <row r="463" spans="1:15" ht="14.5" x14ac:dyDescent="0.35">
      <c r="A463" s="164"/>
      <c r="B463" s="164"/>
      <c r="C463" s="164"/>
      <c r="D463" s="164"/>
      <c r="E463" s="164"/>
      <c r="F463" s="164"/>
      <c r="G463" s="164"/>
      <c r="H463" s="164"/>
      <c r="I463" s="164"/>
      <c r="J463" s="164"/>
      <c r="K463" s="164"/>
      <c r="L463" s="164"/>
      <c r="M463" s="164"/>
      <c r="N463" s="164"/>
      <c r="O463" s="164"/>
    </row>
    <row r="464" spans="1:15" ht="14.5" x14ac:dyDescent="0.35">
      <c r="A464" s="164"/>
      <c r="B464" s="164"/>
      <c r="C464" s="164"/>
      <c r="D464" s="164"/>
      <c r="E464" s="164"/>
      <c r="F464" s="164"/>
      <c r="G464" s="164"/>
      <c r="H464" s="164"/>
      <c r="I464" s="164"/>
      <c r="J464" s="164"/>
      <c r="K464" s="164"/>
      <c r="L464" s="164"/>
      <c r="M464" s="164"/>
      <c r="N464" s="164"/>
      <c r="O464" s="164"/>
    </row>
    <row r="465" spans="1:15" ht="14.5" x14ac:dyDescent="0.35">
      <c r="A465" s="164"/>
      <c r="B465" s="164"/>
      <c r="C465" s="164"/>
      <c r="D465" s="164"/>
      <c r="E465" s="164"/>
      <c r="F465" s="164"/>
      <c r="G465" s="164"/>
      <c r="H465" s="164"/>
      <c r="I465" s="164"/>
      <c r="J465" s="164"/>
      <c r="K465" s="164"/>
      <c r="L465" s="164"/>
      <c r="M465" s="164"/>
      <c r="N465" s="164"/>
      <c r="O465" s="164"/>
    </row>
    <row r="466" spans="1:15" ht="14.5" x14ac:dyDescent="0.35">
      <c r="A466" s="164"/>
      <c r="B466" s="164"/>
      <c r="C466" s="164"/>
      <c r="D466" s="164"/>
      <c r="E466" s="164"/>
      <c r="F466" s="164"/>
      <c r="G466" s="164"/>
      <c r="H466" s="164"/>
      <c r="I466" s="164"/>
      <c r="J466" s="164"/>
      <c r="K466" s="164"/>
      <c r="L466" s="164"/>
      <c r="M466" s="164"/>
      <c r="N466" s="164"/>
      <c r="O466" s="164"/>
    </row>
    <row r="467" spans="1:15" ht="14.5" x14ac:dyDescent="0.35">
      <c r="A467" s="164"/>
      <c r="B467" s="164"/>
      <c r="C467" s="164"/>
      <c r="D467" s="164"/>
      <c r="E467" s="164"/>
      <c r="F467" s="164"/>
      <c r="G467" s="164"/>
      <c r="H467" s="164"/>
      <c r="I467" s="164"/>
      <c r="J467" s="164"/>
      <c r="K467" s="164"/>
      <c r="L467" s="164"/>
      <c r="M467" s="164"/>
      <c r="N467" s="164"/>
      <c r="O467" s="164"/>
    </row>
    <row r="468" spans="1:15" ht="14.5" x14ac:dyDescent="0.35">
      <c r="A468" s="164"/>
      <c r="B468" s="164"/>
      <c r="C468" s="164"/>
      <c r="D468" s="164"/>
      <c r="E468" s="164"/>
      <c r="F468" s="164"/>
      <c r="G468" s="164"/>
      <c r="H468" s="164"/>
      <c r="I468" s="164"/>
      <c r="J468" s="164"/>
      <c r="K468" s="164"/>
      <c r="L468" s="164"/>
      <c r="M468" s="164"/>
      <c r="N468" s="164"/>
      <c r="O468" s="164"/>
    </row>
    <row r="469" spans="1:15" ht="14.5" x14ac:dyDescent="0.35">
      <c r="A469" s="164"/>
      <c r="B469" s="164"/>
      <c r="C469" s="164"/>
      <c r="D469" s="164"/>
      <c r="E469" s="164"/>
      <c r="F469" s="164"/>
      <c r="G469" s="164"/>
      <c r="H469" s="164"/>
      <c r="I469" s="164"/>
      <c r="J469" s="164"/>
      <c r="K469" s="164"/>
      <c r="L469" s="164"/>
      <c r="M469" s="164"/>
      <c r="N469" s="164"/>
      <c r="O469" s="164"/>
    </row>
    <row r="470" spans="1:15" ht="14.5" x14ac:dyDescent="0.35">
      <c r="A470" s="164"/>
      <c r="B470" s="164"/>
      <c r="C470" s="164"/>
      <c r="D470" s="164"/>
      <c r="E470" s="164"/>
      <c r="F470" s="164"/>
      <c r="G470" s="164"/>
      <c r="H470" s="164"/>
      <c r="I470" s="164"/>
      <c r="J470" s="164"/>
      <c r="K470" s="164"/>
      <c r="L470" s="164"/>
      <c r="M470" s="164"/>
      <c r="N470" s="164"/>
      <c r="O470" s="164"/>
    </row>
    <row r="471" spans="1:15" ht="14.5" x14ac:dyDescent="0.35">
      <c r="A471" s="164"/>
      <c r="B471" s="164"/>
      <c r="C471" s="164"/>
      <c r="D471" s="164"/>
      <c r="E471" s="164"/>
      <c r="F471" s="164"/>
      <c r="G471" s="164"/>
      <c r="H471" s="164"/>
      <c r="I471" s="164"/>
      <c r="J471" s="164"/>
      <c r="K471" s="164"/>
      <c r="L471" s="164"/>
      <c r="M471" s="164"/>
      <c r="N471" s="164"/>
      <c r="O471" s="164"/>
    </row>
    <row r="472" spans="1:15" ht="14.5" x14ac:dyDescent="0.35">
      <c r="A472" s="164"/>
      <c r="B472" s="164"/>
      <c r="C472" s="164"/>
      <c r="D472" s="164"/>
      <c r="E472" s="164"/>
      <c r="F472" s="164"/>
      <c r="G472" s="164"/>
      <c r="H472" s="164"/>
      <c r="I472" s="164"/>
      <c r="J472" s="164"/>
      <c r="K472" s="164"/>
      <c r="L472" s="164"/>
      <c r="M472" s="164"/>
      <c r="N472" s="164"/>
      <c r="O472" s="164"/>
    </row>
    <row r="473" spans="1:15" ht="14.5" x14ac:dyDescent="0.35">
      <c r="A473" s="164"/>
      <c r="B473" s="164"/>
      <c r="C473" s="164"/>
      <c r="D473" s="164"/>
      <c r="E473" s="164"/>
      <c r="F473" s="164"/>
      <c r="G473" s="164"/>
      <c r="H473" s="164"/>
      <c r="I473" s="164"/>
      <c r="J473" s="164"/>
      <c r="K473" s="164"/>
      <c r="L473" s="164"/>
      <c r="M473" s="164"/>
      <c r="N473" s="164"/>
      <c r="O473" s="164"/>
    </row>
    <row r="474" spans="1:15" ht="14.5" x14ac:dyDescent="0.35">
      <c r="A474" s="164"/>
      <c r="B474" s="164"/>
      <c r="C474" s="164"/>
      <c r="D474" s="164"/>
      <c r="E474" s="164"/>
      <c r="F474" s="164"/>
      <c r="G474" s="164"/>
      <c r="H474" s="164"/>
      <c r="I474" s="164"/>
      <c r="J474" s="164"/>
      <c r="K474" s="164"/>
      <c r="L474" s="164"/>
      <c r="M474" s="164"/>
      <c r="N474" s="164"/>
      <c r="O474" s="164"/>
    </row>
    <row r="475" spans="1:15" ht="14.5" x14ac:dyDescent="0.35">
      <c r="A475" s="164"/>
      <c r="B475" s="164"/>
      <c r="C475" s="164"/>
      <c r="D475" s="164"/>
      <c r="E475" s="164"/>
      <c r="F475" s="164"/>
      <c r="G475" s="164"/>
      <c r="H475" s="164"/>
      <c r="I475" s="164"/>
      <c r="J475" s="164"/>
      <c r="K475" s="164"/>
      <c r="L475" s="164"/>
      <c r="M475" s="164"/>
      <c r="N475" s="164"/>
      <c r="O475" s="164"/>
    </row>
    <row r="476" spans="1:15" ht="14.5" x14ac:dyDescent="0.35">
      <c r="A476" s="164"/>
      <c r="B476" s="164"/>
      <c r="C476" s="164"/>
      <c r="D476" s="164"/>
      <c r="E476" s="164"/>
      <c r="F476" s="164"/>
      <c r="G476" s="164"/>
      <c r="H476" s="164"/>
      <c r="I476" s="164"/>
      <c r="J476" s="164"/>
      <c r="K476" s="164"/>
      <c r="L476" s="164"/>
      <c r="M476" s="164"/>
      <c r="N476" s="164"/>
      <c r="O476" s="164"/>
    </row>
    <row r="477" spans="1:15" ht="14.5" x14ac:dyDescent="0.35">
      <c r="A477" s="164"/>
      <c r="B477" s="164"/>
      <c r="C477" s="164"/>
      <c r="D477" s="164"/>
      <c r="E477" s="164"/>
      <c r="F477" s="164"/>
      <c r="G477" s="164"/>
      <c r="H477" s="164"/>
      <c r="I477" s="164"/>
      <c r="J477" s="164"/>
      <c r="K477" s="164"/>
      <c r="L477" s="164"/>
      <c r="M477" s="164"/>
      <c r="N477" s="164"/>
      <c r="O477" s="164"/>
    </row>
    <row r="478" spans="1:15" ht="14.5" x14ac:dyDescent="0.35">
      <c r="A478" s="164"/>
      <c r="B478" s="164"/>
      <c r="C478" s="164"/>
      <c r="D478" s="164"/>
      <c r="E478" s="164"/>
      <c r="F478" s="164"/>
      <c r="G478" s="164"/>
      <c r="H478" s="164"/>
      <c r="I478" s="164"/>
      <c r="J478" s="164"/>
      <c r="K478" s="164"/>
      <c r="L478" s="164"/>
      <c r="M478" s="164"/>
      <c r="N478" s="164"/>
      <c r="O478" s="164"/>
    </row>
    <row r="479" spans="1:15" ht="14.5" x14ac:dyDescent="0.35">
      <c r="A479" s="164"/>
      <c r="B479" s="164"/>
      <c r="C479" s="164"/>
      <c r="D479" s="164"/>
      <c r="E479" s="164"/>
      <c r="F479" s="164"/>
      <c r="G479" s="164"/>
      <c r="H479" s="164"/>
      <c r="I479" s="164"/>
      <c r="J479" s="164"/>
      <c r="K479" s="164"/>
      <c r="L479" s="164"/>
      <c r="M479" s="164"/>
      <c r="N479" s="164"/>
      <c r="O479" s="164"/>
    </row>
    <row r="480" spans="1:15" ht="14.5" x14ac:dyDescent="0.35">
      <c r="A480" s="164"/>
      <c r="B480" s="164"/>
      <c r="C480" s="164"/>
      <c r="D480" s="164"/>
      <c r="E480" s="164"/>
      <c r="F480" s="164"/>
      <c r="G480" s="164"/>
      <c r="H480" s="164"/>
      <c r="I480" s="164"/>
      <c r="J480" s="164"/>
      <c r="K480" s="164"/>
      <c r="L480" s="164"/>
      <c r="M480" s="164"/>
      <c r="N480" s="164"/>
      <c r="O480" s="164"/>
    </row>
    <row r="481" spans="1:15" ht="14.5" x14ac:dyDescent="0.35">
      <c r="A481" s="164"/>
      <c r="B481" s="164"/>
      <c r="C481" s="164"/>
      <c r="D481" s="164"/>
      <c r="E481" s="164"/>
      <c r="F481" s="164"/>
      <c r="G481" s="164"/>
      <c r="H481" s="164"/>
      <c r="I481" s="164"/>
      <c r="J481" s="164"/>
      <c r="K481" s="164"/>
      <c r="L481" s="164"/>
      <c r="M481" s="164"/>
      <c r="N481" s="164"/>
      <c r="O481" s="164"/>
    </row>
    <row r="482" spans="1:15" ht="14.5" x14ac:dyDescent="0.35">
      <c r="A482" s="164"/>
      <c r="B482" s="164"/>
      <c r="C482" s="164"/>
      <c r="D482" s="164"/>
      <c r="E482" s="164"/>
      <c r="F482" s="164"/>
      <c r="G482" s="164"/>
      <c r="H482" s="164"/>
      <c r="I482" s="164"/>
      <c r="J482" s="164"/>
      <c r="K482" s="164"/>
      <c r="L482" s="164"/>
      <c r="M482" s="164"/>
      <c r="N482" s="164"/>
      <c r="O482" s="164"/>
    </row>
    <row r="483" spans="1:15" ht="14.5" x14ac:dyDescent="0.35">
      <c r="A483" s="164"/>
      <c r="B483" s="164"/>
      <c r="C483" s="164"/>
      <c r="D483" s="164"/>
      <c r="E483" s="164"/>
      <c r="F483" s="164"/>
      <c r="G483" s="164"/>
      <c r="H483" s="164"/>
      <c r="I483" s="164"/>
      <c r="J483" s="164"/>
      <c r="K483" s="164"/>
      <c r="L483" s="164"/>
      <c r="M483" s="164"/>
      <c r="N483" s="164"/>
      <c r="O483" s="164"/>
    </row>
    <row r="484" spans="1:15" ht="14.5" x14ac:dyDescent="0.35">
      <c r="A484" s="164"/>
      <c r="B484" s="164"/>
      <c r="C484" s="164"/>
      <c r="D484" s="164"/>
      <c r="E484" s="164"/>
      <c r="F484" s="164"/>
      <c r="G484" s="164"/>
      <c r="H484" s="164"/>
      <c r="I484" s="164"/>
      <c r="J484" s="164"/>
      <c r="K484" s="164"/>
      <c r="L484" s="164"/>
      <c r="M484" s="164"/>
      <c r="N484" s="164"/>
      <c r="O484" s="164"/>
    </row>
    <row r="485" spans="1:15" ht="14.5" x14ac:dyDescent="0.35">
      <c r="A485" s="164"/>
      <c r="B485" s="164"/>
      <c r="C485" s="164"/>
      <c r="D485" s="164"/>
      <c r="E485" s="164"/>
      <c r="F485" s="164"/>
      <c r="G485" s="164"/>
      <c r="H485" s="164"/>
      <c r="I485" s="164"/>
      <c r="J485" s="164"/>
      <c r="K485" s="164"/>
      <c r="L485" s="164"/>
      <c r="M485" s="164"/>
      <c r="N485" s="164"/>
      <c r="O485" s="164"/>
    </row>
    <row r="486" spans="1:15" ht="14.5" x14ac:dyDescent="0.35">
      <c r="A486" s="164"/>
      <c r="B486" s="164"/>
      <c r="C486" s="164"/>
      <c r="D486" s="164"/>
      <c r="E486" s="164"/>
      <c r="F486" s="164"/>
      <c r="G486" s="164"/>
      <c r="H486" s="164"/>
      <c r="I486" s="164"/>
      <c r="J486" s="164"/>
      <c r="K486" s="164"/>
      <c r="L486" s="164"/>
      <c r="M486" s="164"/>
      <c r="N486" s="164"/>
      <c r="O486" s="164"/>
    </row>
    <row r="487" spans="1:15" ht="14.5" x14ac:dyDescent="0.35">
      <c r="A487" s="164"/>
      <c r="B487" s="164"/>
      <c r="C487" s="164"/>
      <c r="D487" s="164"/>
      <c r="E487" s="164"/>
      <c r="F487" s="164"/>
      <c r="G487" s="164"/>
      <c r="H487" s="164"/>
      <c r="I487" s="164"/>
      <c r="J487" s="164"/>
      <c r="K487" s="164"/>
      <c r="L487" s="164"/>
      <c r="M487" s="164"/>
      <c r="N487" s="164"/>
      <c r="O487" s="164"/>
    </row>
    <row r="488" spans="1:15" ht="14.5" x14ac:dyDescent="0.35">
      <c r="A488" s="164"/>
      <c r="B488" s="164"/>
      <c r="C488" s="164"/>
      <c r="D488" s="164"/>
      <c r="E488" s="164"/>
      <c r="F488" s="164"/>
      <c r="G488" s="164"/>
      <c r="H488" s="164"/>
      <c r="I488" s="164"/>
      <c r="J488" s="164"/>
      <c r="K488" s="164"/>
      <c r="L488" s="164"/>
      <c r="M488" s="164"/>
      <c r="N488" s="164"/>
      <c r="O488" s="164"/>
    </row>
    <row r="489" spans="1:15" ht="14.5" x14ac:dyDescent="0.35">
      <c r="A489" s="164"/>
      <c r="B489" s="164"/>
      <c r="C489" s="164"/>
      <c r="D489" s="164"/>
      <c r="E489" s="164"/>
      <c r="F489" s="164"/>
      <c r="G489" s="164"/>
      <c r="H489" s="164"/>
      <c r="I489" s="164"/>
      <c r="J489" s="164"/>
      <c r="K489" s="164"/>
      <c r="L489" s="164"/>
      <c r="M489" s="164"/>
      <c r="N489" s="164"/>
      <c r="O489" s="164"/>
    </row>
    <row r="490" spans="1:15" ht="14.5" x14ac:dyDescent="0.35">
      <c r="A490" s="164"/>
      <c r="B490" s="164"/>
      <c r="C490" s="164"/>
      <c r="D490" s="164"/>
      <c r="E490" s="164"/>
      <c r="F490" s="164"/>
      <c r="G490" s="164"/>
      <c r="H490" s="164"/>
      <c r="I490" s="164"/>
      <c r="J490" s="164"/>
      <c r="K490" s="164"/>
      <c r="L490" s="164"/>
      <c r="M490" s="164"/>
      <c r="N490" s="164"/>
      <c r="O490" s="164"/>
    </row>
    <row r="491" spans="1:15" ht="14.5" x14ac:dyDescent="0.35">
      <c r="A491" s="164"/>
      <c r="B491" s="164"/>
      <c r="C491" s="164"/>
      <c r="D491" s="164"/>
      <c r="E491" s="164"/>
      <c r="F491" s="164"/>
      <c r="G491" s="164"/>
      <c r="H491" s="164"/>
      <c r="I491" s="164"/>
      <c r="J491" s="164"/>
      <c r="K491" s="164"/>
      <c r="L491" s="164"/>
      <c r="M491" s="164"/>
      <c r="N491" s="164"/>
      <c r="O491" s="164"/>
    </row>
    <row r="492" spans="1:15" ht="14.5" x14ac:dyDescent="0.35">
      <c r="A492" s="164"/>
      <c r="B492" s="164"/>
      <c r="C492" s="164"/>
      <c r="D492" s="164"/>
      <c r="E492" s="164"/>
      <c r="F492" s="164"/>
      <c r="G492" s="164"/>
      <c r="H492" s="164"/>
      <c r="I492" s="164"/>
      <c r="J492" s="164"/>
      <c r="K492" s="164"/>
      <c r="L492" s="164"/>
      <c r="M492" s="164"/>
      <c r="N492" s="164"/>
      <c r="O492" s="164"/>
    </row>
    <row r="493" spans="1:15" ht="14.5" x14ac:dyDescent="0.35">
      <c r="A493" s="164"/>
      <c r="B493" s="164"/>
      <c r="C493" s="164"/>
      <c r="D493" s="164"/>
      <c r="E493" s="164"/>
      <c r="F493" s="164"/>
      <c r="G493" s="164"/>
      <c r="H493" s="164"/>
      <c r="I493" s="164"/>
      <c r="J493" s="164"/>
      <c r="K493" s="164"/>
      <c r="L493" s="164"/>
      <c r="M493" s="164"/>
      <c r="N493" s="164"/>
      <c r="O493" s="164"/>
    </row>
    <row r="494" spans="1:15" ht="14.5" x14ac:dyDescent="0.35">
      <c r="A494" s="164"/>
      <c r="B494" s="164"/>
      <c r="C494" s="164"/>
      <c r="D494" s="164"/>
      <c r="E494" s="164"/>
      <c r="F494" s="164"/>
      <c r="G494" s="164"/>
      <c r="H494" s="164"/>
      <c r="I494" s="164"/>
      <c r="J494" s="164"/>
      <c r="K494" s="164"/>
      <c r="L494" s="164"/>
      <c r="M494" s="164"/>
      <c r="N494" s="164"/>
      <c r="O494" s="164"/>
    </row>
    <row r="495" spans="1:15" ht="14.5" x14ac:dyDescent="0.35">
      <c r="A495" s="164"/>
      <c r="B495" s="164"/>
      <c r="C495" s="164"/>
      <c r="D495" s="164"/>
      <c r="E495" s="164"/>
      <c r="F495" s="164"/>
      <c r="G495" s="164"/>
      <c r="H495" s="164"/>
      <c r="I495" s="164"/>
      <c r="J495" s="164"/>
      <c r="K495" s="164"/>
      <c r="L495" s="164"/>
      <c r="M495" s="164"/>
      <c r="N495" s="164"/>
      <c r="O495" s="164"/>
    </row>
    <row r="496" spans="1:15" ht="14.5" x14ac:dyDescent="0.35">
      <c r="A496" s="164"/>
      <c r="B496" s="164"/>
      <c r="C496" s="164"/>
      <c r="D496" s="164"/>
      <c r="E496" s="164"/>
      <c r="F496" s="164"/>
      <c r="G496" s="164"/>
      <c r="H496" s="164"/>
      <c r="I496" s="164"/>
      <c r="J496" s="164"/>
      <c r="K496" s="164"/>
      <c r="L496" s="164"/>
      <c r="M496" s="164"/>
      <c r="N496" s="164"/>
      <c r="O496" s="164"/>
    </row>
    <row r="497" spans="1:15" ht="14.5" x14ac:dyDescent="0.35">
      <c r="A497" s="164"/>
      <c r="B497" s="164"/>
      <c r="C497" s="164"/>
      <c r="D497" s="164"/>
      <c r="E497" s="164"/>
      <c r="F497" s="164"/>
      <c r="G497" s="164"/>
      <c r="H497" s="164"/>
      <c r="I497" s="164"/>
      <c r="J497" s="164"/>
      <c r="K497" s="164"/>
      <c r="L497" s="164"/>
      <c r="M497" s="164"/>
      <c r="N497" s="164"/>
      <c r="O497" s="164"/>
    </row>
    <row r="498" spans="1:15" ht="14.5" x14ac:dyDescent="0.35">
      <c r="A498" s="164"/>
      <c r="B498" s="164"/>
      <c r="C498" s="164"/>
      <c r="D498" s="164"/>
      <c r="E498" s="164"/>
      <c r="F498" s="164"/>
      <c r="G498" s="164"/>
      <c r="H498" s="164"/>
      <c r="I498" s="164"/>
      <c r="J498" s="164"/>
      <c r="K498" s="164"/>
      <c r="L498" s="164"/>
      <c r="M498" s="164"/>
      <c r="N498" s="164"/>
      <c r="O498" s="164"/>
    </row>
    <row r="499" spans="1:15" ht="14.5" x14ac:dyDescent="0.35">
      <c r="A499" s="164"/>
      <c r="B499" s="164"/>
      <c r="C499" s="164"/>
      <c r="D499" s="164"/>
      <c r="E499" s="164"/>
      <c r="F499" s="164"/>
      <c r="G499" s="164"/>
      <c r="H499" s="164"/>
      <c r="I499" s="164"/>
      <c r="J499" s="164"/>
      <c r="K499" s="164"/>
      <c r="L499" s="164"/>
      <c r="M499" s="164"/>
      <c r="N499" s="164"/>
      <c r="O499" s="164"/>
    </row>
    <row r="500" spans="1:15" ht="14.5" x14ac:dyDescent="0.35">
      <c r="A500" s="164"/>
      <c r="B500" s="164"/>
      <c r="C500" s="164"/>
      <c r="D500" s="164"/>
      <c r="E500" s="164"/>
      <c r="F500" s="164"/>
      <c r="G500" s="164"/>
      <c r="H500" s="164"/>
      <c r="I500" s="164"/>
      <c r="J500" s="164"/>
      <c r="K500" s="164"/>
      <c r="L500" s="164"/>
      <c r="M500" s="164"/>
      <c r="N500" s="164"/>
      <c r="O500" s="164"/>
    </row>
    <row r="501" spans="1:15" ht="14.5" x14ac:dyDescent="0.35">
      <c r="A501" s="164"/>
      <c r="B501" s="164"/>
      <c r="C501" s="164"/>
      <c r="D501" s="164"/>
      <c r="E501" s="164"/>
      <c r="F501" s="164"/>
      <c r="G501" s="164"/>
      <c r="H501" s="164"/>
      <c r="I501" s="164"/>
      <c r="J501" s="164"/>
      <c r="K501" s="164"/>
      <c r="L501" s="164"/>
      <c r="M501" s="164"/>
      <c r="N501" s="164"/>
      <c r="O501" s="164"/>
    </row>
    <row r="502" spans="1:15" ht="14.5" x14ac:dyDescent="0.35">
      <c r="A502" s="164"/>
      <c r="B502" s="164"/>
      <c r="C502" s="164"/>
      <c r="D502" s="164"/>
      <c r="E502" s="164"/>
      <c r="F502" s="164"/>
      <c r="G502" s="164"/>
      <c r="H502" s="164"/>
      <c r="I502" s="164"/>
      <c r="J502" s="164"/>
      <c r="K502" s="164"/>
      <c r="L502" s="164"/>
      <c r="M502" s="164"/>
      <c r="N502" s="164"/>
      <c r="O502" s="164"/>
    </row>
    <row r="503" spans="1:15" ht="14.5" x14ac:dyDescent="0.35">
      <c r="A503" s="164"/>
      <c r="B503" s="164"/>
      <c r="C503" s="164"/>
      <c r="D503" s="164"/>
      <c r="E503" s="164"/>
      <c r="F503" s="164"/>
      <c r="G503" s="164"/>
      <c r="H503" s="164"/>
      <c r="I503" s="164"/>
      <c r="J503" s="164"/>
      <c r="K503" s="164"/>
      <c r="L503" s="164"/>
      <c r="M503" s="164"/>
      <c r="N503" s="164"/>
      <c r="O503" s="164"/>
    </row>
    <row r="504" spans="1:15" ht="14.5" x14ac:dyDescent="0.35">
      <c r="A504" s="164"/>
      <c r="B504" s="164"/>
      <c r="C504" s="164"/>
      <c r="D504" s="164"/>
      <c r="E504" s="164"/>
      <c r="F504" s="164"/>
      <c r="G504" s="164"/>
      <c r="H504" s="164"/>
      <c r="I504" s="164"/>
      <c r="J504" s="164"/>
      <c r="K504" s="164"/>
      <c r="L504" s="164"/>
      <c r="M504" s="164"/>
      <c r="N504" s="164"/>
      <c r="O504" s="164"/>
    </row>
    <row r="505" spans="1:15" ht="14.5" x14ac:dyDescent="0.35">
      <c r="A505" s="164"/>
      <c r="B505" s="164"/>
      <c r="C505" s="164"/>
      <c r="D505" s="164"/>
      <c r="E505" s="164"/>
      <c r="F505" s="164"/>
      <c r="G505" s="164"/>
      <c r="H505" s="164"/>
      <c r="I505" s="164"/>
      <c r="J505" s="164"/>
      <c r="K505" s="164"/>
      <c r="L505" s="164"/>
      <c r="M505" s="164"/>
      <c r="N505" s="164"/>
      <c r="O505" s="164"/>
    </row>
    <row r="506" spans="1:15" ht="14.5" x14ac:dyDescent="0.35">
      <c r="A506" s="164"/>
      <c r="B506" s="164"/>
      <c r="C506" s="164"/>
      <c r="D506" s="164"/>
      <c r="E506" s="164"/>
      <c r="F506" s="164"/>
      <c r="G506" s="164"/>
      <c r="H506" s="164"/>
      <c r="I506" s="164"/>
      <c r="J506" s="164"/>
      <c r="K506" s="164"/>
      <c r="L506" s="164"/>
      <c r="M506" s="164"/>
      <c r="N506" s="164"/>
      <c r="O506" s="164"/>
    </row>
    <row r="507" spans="1:15" ht="14.5" x14ac:dyDescent="0.35">
      <c r="A507" s="164"/>
      <c r="B507" s="164"/>
      <c r="C507" s="164"/>
      <c r="D507" s="164"/>
      <c r="E507" s="164"/>
      <c r="F507" s="164"/>
      <c r="G507" s="164"/>
      <c r="H507" s="164"/>
      <c r="I507" s="164"/>
      <c r="J507" s="164"/>
      <c r="K507" s="164"/>
      <c r="L507" s="164"/>
      <c r="M507" s="164"/>
      <c r="N507" s="164"/>
      <c r="O507" s="164"/>
    </row>
    <row r="508" spans="1:15" ht="14.5" x14ac:dyDescent="0.35">
      <c r="A508" s="164"/>
      <c r="B508" s="164"/>
      <c r="C508" s="164"/>
      <c r="D508" s="164"/>
      <c r="E508" s="164"/>
      <c r="F508" s="164"/>
      <c r="G508" s="164"/>
      <c r="H508" s="164"/>
      <c r="I508" s="164"/>
      <c r="J508" s="164"/>
      <c r="K508" s="164"/>
      <c r="L508" s="164"/>
      <c r="M508" s="164"/>
      <c r="N508" s="164"/>
      <c r="O508" s="164"/>
    </row>
    <row r="509" spans="1:15" ht="14.5" x14ac:dyDescent="0.35">
      <c r="A509" s="164"/>
      <c r="B509" s="164"/>
      <c r="C509" s="164"/>
      <c r="D509" s="164"/>
      <c r="E509" s="164"/>
      <c r="F509" s="164"/>
      <c r="G509" s="164"/>
      <c r="H509" s="164"/>
      <c r="I509" s="164"/>
      <c r="J509" s="164"/>
      <c r="K509" s="164"/>
      <c r="L509" s="164"/>
      <c r="M509" s="164"/>
      <c r="N509" s="164"/>
      <c r="O509" s="164"/>
    </row>
    <row r="510" spans="1:15" ht="14.5" x14ac:dyDescent="0.35">
      <c r="A510" s="164"/>
      <c r="B510" s="164"/>
      <c r="C510" s="164"/>
      <c r="D510" s="164"/>
      <c r="E510" s="164"/>
      <c r="F510" s="164"/>
      <c r="G510" s="164"/>
      <c r="H510" s="164"/>
      <c r="I510" s="164"/>
      <c r="J510" s="164"/>
      <c r="K510" s="164"/>
      <c r="L510" s="164"/>
      <c r="M510" s="164"/>
      <c r="N510" s="164"/>
      <c r="O510" s="164"/>
    </row>
    <row r="511" spans="1:15" ht="14.5" x14ac:dyDescent="0.35">
      <c r="A511" s="164"/>
      <c r="B511" s="164"/>
      <c r="C511" s="164"/>
      <c r="D511" s="164"/>
      <c r="E511" s="164"/>
      <c r="F511" s="164"/>
      <c r="G511" s="164"/>
      <c r="H511" s="164"/>
      <c r="I511" s="164"/>
      <c r="J511" s="164"/>
      <c r="K511" s="164"/>
      <c r="L511" s="164"/>
      <c r="M511" s="164"/>
      <c r="N511" s="164"/>
      <c r="O511" s="164"/>
    </row>
    <row r="512" spans="1:15" ht="14.5" x14ac:dyDescent="0.35">
      <c r="A512" s="164"/>
      <c r="B512" s="164"/>
      <c r="C512" s="164"/>
      <c r="D512" s="164"/>
      <c r="E512" s="164"/>
      <c r="F512" s="164"/>
      <c r="G512" s="164"/>
      <c r="H512" s="164"/>
      <c r="I512" s="164"/>
      <c r="J512" s="164"/>
      <c r="K512" s="164"/>
      <c r="L512" s="164"/>
      <c r="M512" s="164"/>
      <c r="N512" s="164"/>
      <c r="O512" s="164"/>
    </row>
    <row r="513" spans="1:15" ht="14.5" x14ac:dyDescent="0.35">
      <c r="A513" s="164"/>
      <c r="B513" s="164"/>
      <c r="C513" s="164"/>
      <c r="D513" s="164"/>
      <c r="E513" s="164"/>
      <c r="F513" s="164"/>
      <c r="G513" s="164"/>
      <c r="H513" s="164"/>
      <c r="I513" s="164"/>
      <c r="J513" s="164"/>
      <c r="K513" s="164"/>
      <c r="L513" s="164"/>
      <c r="M513" s="164"/>
      <c r="N513" s="164"/>
      <c r="O513" s="164"/>
    </row>
    <row r="514" spans="1:15" ht="14.5" x14ac:dyDescent="0.35">
      <c r="A514" s="164"/>
      <c r="B514" s="164"/>
      <c r="C514" s="164"/>
      <c r="D514" s="164"/>
      <c r="E514" s="164"/>
      <c r="F514" s="164"/>
      <c r="G514" s="164"/>
      <c r="H514" s="164"/>
      <c r="I514" s="164"/>
      <c r="J514" s="164"/>
      <c r="K514" s="164"/>
      <c r="L514" s="164"/>
      <c r="M514" s="164"/>
      <c r="N514" s="164"/>
      <c r="O514" s="164"/>
    </row>
    <row r="515" spans="1:15" ht="14.5" x14ac:dyDescent="0.35">
      <c r="A515" s="164"/>
      <c r="B515" s="164"/>
      <c r="C515" s="164"/>
      <c r="D515" s="164"/>
      <c r="E515" s="164"/>
      <c r="F515" s="164"/>
      <c r="G515" s="164"/>
      <c r="H515" s="164"/>
      <c r="I515" s="164"/>
      <c r="J515" s="164"/>
      <c r="K515" s="164"/>
      <c r="L515" s="164"/>
      <c r="M515" s="164"/>
      <c r="N515" s="164"/>
      <c r="O515" s="164"/>
    </row>
    <row r="516" spans="1:15" ht="14.5" x14ac:dyDescent="0.35">
      <c r="A516" s="164"/>
      <c r="B516" s="164"/>
      <c r="C516" s="164"/>
      <c r="D516" s="164"/>
      <c r="E516" s="164"/>
      <c r="F516" s="164"/>
      <c r="G516" s="164"/>
      <c r="H516" s="164"/>
      <c r="I516" s="164"/>
      <c r="J516" s="164"/>
      <c r="K516" s="164"/>
      <c r="L516" s="164"/>
      <c r="M516" s="164"/>
      <c r="N516" s="164"/>
      <c r="O516" s="164"/>
    </row>
    <row r="517" spans="1:15" ht="14.5" x14ac:dyDescent="0.35">
      <c r="A517" s="164"/>
      <c r="B517" s="164"/>
      <c r="C517" s="164"/>
      <c r="D517" s="164"/>
      <c r="E517" s="164"/>
      <c r="F517" s="164"/>
      <c r="G517" s="164"/>
      <c r="H517" s="164"/>
      <c r="I517" s="164"/>
      <c r="J517" s="164"/>
      <c r="K517" s="164"/>
      <c r="L517" s="164"/>
      <c r="M517" s="164"/>
      <c r="N517" s="164"/>
      <c r="O517" s="164"/>
    </row>
    <row r="518" spans="1:15" ht="14.5" x14ac:dyDescent="0.35">
      <c r="A518" s="164"/>
      <c r="B518" s="164"/>
      <c r="C518" s="164"/>
      <c r="D518" s="164"/>
      <c r="E518" s="164"/>
      <c r="F518" s="164"/>
      <c r="G518" s="164"/>
      <c r="H518" s="164"/>
      <c r="I518" s="164"/>
      <c r="J518" s="164"/>
      <c r="K518" s="164"/>
      <c r="L518" s="164"/>
      <c r="M518" s="164"/>
      <c r="N518" s="164"/>
      <c r="O518" s="164"/>
    </row>
    <row r="519" spans="1:15" ht="14.5" x14ac:dyDescent="0.35">
      <c r="A519" s="164"/>
      <c r="B519" s="164"/>
      <c r="C519" s="164"/>
      <c r="D519" s="164"/>
      <c r="E519" s="164"/>
      <c r="F519" s="164"/>
      <c r="G519" s="164"/>
      <c r="H519" s="164"/>
      <c r="I519" s="164"/>
      <c r="J519" s="164"/>
      <c r="K519" s="164"/>
      <c r="L519" s="164"/>
      <c r="M519" s="164"/>
      <c r="N519" s="164"/>
      <c r="O519" s="164"/>
    </row>
    <row r="520" spans="1:15" ht="14.5" x14ac:dyDescent="0.35">
      <c r="A520" s="164"/>
      <c r="B520" s="164"/>
      <c r="C520" s="164"/>
      <c r="D520" s="164"/>
      <c r="E520" s="164"/>
      <c r="F520" s="164"/>
      <c r="G520" s="164"/>
      <c r="H520" s="164"/>
      <c r="I520" s="164"/>
      <c r="J520" s="164"/>
      <c r="K520" s="164"/>
      <c r="L520" s="164"/>
      <c r="M520" s="164"/>
      <c r="N520" s="164"/>
      <c r="O520" s="164"/>
    </row>
    <row r="521" spans="1:15" ht="14.5" x14ac:dyDescent="0.35">
      <c r="A521" s="164"/>
      <c r="B521" s="164"/>
      <c r="C521" s="164"/>
      <c r="D521" s="164"/>
      <c r="E521" s="164"/>
      <c r="F521" s="164"/>
      <c r="G521" s="164"/>
      <c r="H521" s="164"/>
      <c r="I521" s="164"/>
      <c r="J521" s="164"/>
      <c r="K521" s="164"/>
      <c r="L521" s="164"/>
      <c r="M521" s="164"/>
      <c r="N521" s="164"/>
      <c r="O521" s="164"/>
    </row>
    <row r="522" spans="1:15" ht="14.5" x14ac:dyDescent="0.35">
      <c r="A522" s="164"/>
      <c r="B522" s="164"/>
      <c r="C522" s="164"/>
      <c r="D522" s="164"/>
      <c r="E522" s="164"/>
      <c r="F522" s="164"/>
      <c r="G522" s="164"/>
      <c r="H522" s="164"/>
      <c r="I522" s="164"/>
      <c r="J522" s="164"/>
      <c r="K522" s="164"/>
      <c r="L522" s="164"/>
      <c r="M522" s="164"/>
      <c r="N522" s="164"/>
      <c r="O522" s="164"/>
    </row>
    <row r="523" spans="1:15" ht="14.5" x14ac:dyDescent="0.35">
      <c r="A523" s="164"/>
      <c r="B523" s="164"/>
      <c r="C523" s="164"/>
      <c r="D523" s="164"/>
      <c r="E523" s="164"/>
      <c r="F523" s="164"/>
      <c r="G523" s="164"/>
      <c r="H523" s="164"/>
      <c r="I523" s="164"/>
      <c r="J523" s="164"/>
      <c r="K523" s="164"/>
      <c r="L523" s="164"/>
      <c r="M523" s="164"/>
      <c r="N523" s="164"/>
      <c r="O523" s="164"/>
    </row>
    <row r="524" spans="1:15" ht="14.5" x14ac:dyDescent="0.35">
      <c r="A524" s="164"/>
      <c r="B524" s="164"/>
      <c r="C524" s="164"/>
      <c r="D524" s="164"/>
      <c r="E524" s="164"/>
      <c r="F524" s="164"/>
      <c r="G524" s="164"/>
      <c r="H524" s="164"/>
      <c r="I524" s="164"/>
      <c r="J524" s="164"/>
      <c r="K524" s="164"/>
      <c r="L524" s="164"/>
      <c r="M524" s="164"/>
      <c r="N524" s="164"/>
      <c r="O524" s="164"/>
    </row>
    <row r="525" spans="1:15" ht="14.5" x14ac:dyDescent="0.35">
      <c r="A525" s="164"/>
      <c r="B525" s="164"/>
      <c r="C525" s="164"/>
      <c r="D525" s="164"/>
      <c r="E525" s="164"/>
      <c r="F525" s="164"/>
      <c r="G525" s="164"/>
      <c r="H525" s="164"/>
      <c r="I525" s="164"/>
      <c r="J525" s="164"/>
      <c r="K525" s="164"/>
      <c r="L525" s="164"/>
      <c r="M525" s="164"/>
      <c r="N525" s="164"/>
      <c r="O525" s="164"/>
    </row>
    <row r="526" spans="1:15" ht="14.5" x14ac:dyDescent="0.35">
      <c r="A526" s="164"/>
      <c r="B526" s="164"/>
      <c r="C526" s="164"/>
      <c r="D526" s="164"/>
      <c r="E526" s="164"/>
      <c r="F526" s="164"/>
      <c r="G526" s="164"/>
      <c r="H526" s="164"/>
      <c r="I526" s="164"/>
      <c r="J526" s="164"/>
      <c r="K526" s="164"/>
      <c r="L526" s="164"/>
      <c r="M526" s="164"/>
      <c r="N526" s="164"/>
      <c r="O526" s="164"/>
    </row>
    <row r="527" spans="1:15" ht="14.5" x14ac:dyDescent="0.35">
      <c r="A527" s="164"/>
      <c r="B527" s="164"/>
      <c r="C527" s="164"/>
      <c r="D527" s="164"/>
      <c r="E527" s="164"/>
      <c r="F527" s="164"/>
      <c r="G527" s="164"/>
      <c r="H527" s="164"/>
      <c r="I527" s="164"/>
      <c r="J527" s="164"/>
      <c r="K527" s="164"/>
      <c r="L527" s="164"/>
      <c r="M527" s="164"/>
      <c r="N527" s="164"/>
      <c r="O527" s="164"/>
    </row>
    <row r="528" spans="1:15" ht="14.5" x14ac:dyDescent="0.35">
      <c r="A528" s="164"/>
      <c r="B528" s="164"/>
      <c r="C528" s="164"/>
      <c r="D528" s="164"/>
      <c r="E528" s="164"/>
      <c r="F528" s="164"/>
      <c r="G528" s="164"/>
      <c r="H528" s="164"/>
      <c r="I528" s="164"/>
      <c r="J528" s="164"/>
      <c r="K528" s="164"/>
      <c r="L528" s="164"/>
      <c r="M528" s="164"/>
      <c r="N528" s="164"/>
      <c r="O528" s="164"/>
    </row>
    <row r="529" spans="1:15" ht="14.5" x14ac:dyDescent="0.35">
      <c r="A529" s="164"/>
      <c r="B529" s="164"/>
      <c r="C529" s="164"/>
      <c r="D529" s="164"/>
      <c r="E529" s="164"/>
      <c r="F529" s="164"/>
      <c r="G529" s="164"/>
      <c r="H529" s="164"/>
      <c r="I529" s="164"/>
      <c r="J529" s="164"/>
      <c r="K529" s="164"/>
      <c r="L529" s="164"/>
      <c r="M529" s="164"/>
      <c r="N529" s="164"/>
      <c r="O529" s="164"/>
    </row>
    <row r="530" spans="1:15" ht="14.5" x14ac:dyDescent="0.35">
      <c r="A530" s="164"/>
      <c r="B530" s="164"/>
      <c r="C530" s="164"/>
      <c r="D530" s="164"/>
      <c r="E530" s="164"/>
      <c r="F530" s="164"/>
      <c r="G530" s="164"/>
      <c r="H530" s="164"/>
      <c r="I530" s="164"/>
      <c r="J530" s="164"/>
      <c r="K530" s="164"/>
      <c r="L530" s="164"/>
      <c r="M530" s="164"/>
      <c r="N530" s="164"/>
      <c r="O530" s="164"/>
    </row>
    <row r="531" spans="1:15" ht="14.5" x14ac:dyDescent="0.35">
      <c r="A531" s="164"/>
      <c r="B531" s="164"/>
      <c r="C531" s="164"/>
      <c r="D531" s="164"/>
      <c r="E531" s="164"/>
      <c r="F531" s="164"/>
      <c r="G531" s="164"/>
      <c r="H531" s="164"/>
      <c r="I531" s="164"/>
      <c r="J531" s="164"/>
      <c r="K531" s="164"/>
      <c r="L531" s="164"/>
      <c r="M531" s="164"/>
      <c r="N531" s="164"/>
      <c r="O531" s="164"/>
    </row>
    <row r="532" spans="1:15" ht="14.5" x14ac:dyDescent="0.35">
      <c r="A532" s="164"/>
      <c r="B532" s="164"/>
      <c r="C532" s="164"/>
      <c r="D532" s="164"/>
      <c r="E532" s="164"/>
      <c r="F532" s="164"/>
      <c r="G532" s="164"/>
      <c r="H532" s="164"/>
      <c r="I532" s="164"/>
      <c r="J532" s="164"/>
      <c r="K532" s="164"/>
      <c r="L532" s="164"/>
      <c r="M532" s="164"/>
      <c r="N532" s="164"/>
      <c r="O532" s="164"/>
    </row>
    <row r="533" spans="1:15" ht="14.5" x14ac:dyDescent="0.35">
      <c r="A533" s="164"/>
      <c r="B533" s="164"/>
      <c r="C533" s="164"/>
      <c r="D533" s="164"/>
      <c r="E533" s="164"/>
      <c r="F533" s="164"/>
      <c r="G533" s="164"/>
      <c r="H533" s="164"/>
      <c r="I533" s="164"/>
      <c r="J533" s="164"/>
      <c r="K533" s="164"/>
      <c r="L533" s="164"/>
      <c r="M533" s="164"/>
      <c r="N533" s="164"/>
      <c r="O533" s="164"/>
    </row>
    <row r="534" spans="1:15" ht="14.5" x14ac:dyDescent="0.35">
      <c r="A534" s="164"/>
      <c r="B534" s="164"/>
      <c r="C534" s="164"/>
      <c r="D534" s="164"/>
      <c r="E534" s="164"/>
      <c r="F534" s="164"/>
      <c r="G534" s="164"/>
      <c r="H534" s="164"/>
      <c r="I534" s="164"/>
      <c r="J534" s="164"/>
      <c r="K534" s="164"/>
      <c r="L534" s="164"/>
      <c r="M534" s="164"/>
      <c r="N534" s="164"/>
      <c r="O534" s="164"/>
    </row>
    <row r="535" spans="1:15" ht="14.5" x14ac:dyDescent="0.35">
      <c r="A535" s="164"/>
      <c r="B535" s="164"/>
      <c r="C535" s="164"/>
      <c r="D535" s="164"/>
      <c r="E535" s="164"/>
      <c r="F535" s="164"/>
      <c r="G535" s="164"/>
      <c r="H535" s="164"/>
      <c r="I535" s="164"/>
      <c r="J535" s="164"/>
      <c r="K535" s="164"/>
      <c r="L535" s="164"/>
      <c r="M535" s="164"/>
      <c r="N535" s="164"/>
      <c r="O535" s="164"/>
    </row>
    <row r="536" spans="1:15" ht="14.5" x14ac:dyDescent="0.35">
      <c r="A536" s="164"/>
      <c r="B536" s="164"/>
      <c r="C536" s="164"/>
      <c r="D536" s="164"/>
      <c r="E536" s="164"/>
      <c r="F536" s="164"/>
      <c r="G536" s="164"/>
      <c r="H536" s="164"/>
      <c r="I536" s="164"/>
      <c r="J536" s="164"/>
      <c r="K536" s="164"/>
      <c r="L536" s="164"/>
      <c r="M536" s="164"/>
      <c r="N536" s="164"/>
      <c r="O536" s="164"/>
    </row>
    <row r="537" spans="1:15" ht="14.5" x14ac:dyDescent="0.35">
      <c r="A537" s="164"/>
      <c r="B537" s="164"/>
      <c r="C537" s="164"/>
      <c r="D537" s="164"/>
      <c r="E537" s="164"/>
      <c r="F537" s="164"/>
      <c r="G537" s="164"/>
      <c r="H537" s="164"/>
      <c r="I537" s="164"/>
      <c r="J537" s="164"/>
      <c r="K537" s="164"/>
      <c r="L537" s="164"/>
      <c r="M537" s="164"/>
      <c r="N537" s="164"/>
      <c r="O537" s="164"/>
    </row>
    <row r="538" spans="1:15" ht="14.5" x14ac:dyDescent="0.35">
      <c r="A538" s="164"/>
      <c r="B538" s="164"/>
      <c r="C538" s="164"/>
      <c r="D538" s="164"/>
      <c r="E538" s="164"/>
      <c r="F538" s="164"/>
      <c r="G538" s="164"/>
      <c r="H538" s="164"/>
      <c r="I538" s="164"/>
      <c r="J538" s="164"/>
      <c r="K538" s="164"/>
      <c r="L538" s="164"/>
      <c r="M538" s="164"/>
      <c r="N538" s="164"/>
      <c r="O538" s="164"/>
    </row>
    <row r="539" spans="1:15" ht="14.5" x14ac:dyDescent="0.35">
      <c r="A539" s="164"/>
      <c r="B539" s="164"/>
      <c r="C539" s="164"/>
      <c r="D539" s="164"/>
      <c r="E539" s="164"/>
      <c r="F539" s="164"/>
      <c r="G539" s="164"/>
      <c r="H539" s="164"/>
      <c r="I539" s="164"/>
      <c r="J539" s="164"/>
      <c r="K539" s="164"/>
      <c r="L539" s="164"/>
      <c r="M539" s="164"/>
      <c r="N539" s="164"/>
      <c r="O539" s="164"/>
    </row>
    <row r="540" spans="1:15" ht="14.5" x14ac:dyDescent="0.35">
      <c r="A540" s="164"/>
      <c r="B540" s="164"/>
      <c r="C540" s="164"/>
      <c r="D540" s="164"/>
      <c r="E540" s="164"/>
      <c r="F540" s="164"/>
      <c r="G540" s="164"/>
      <c r="H540" s="164"/>
      <c r="I540" s="164"/>
      <c r="J540" s="164"/>
      <c r="K540" s="164"/>
      <c r="L540" s="164"/>
      <c r="M540" s="164"/>
      <c r="N540" s="164"/>
      <c r="O540" s="164"/>
    </row>
    <row r="541" spans="1:15" ht="14.5" x14ac:dyDescent="0.35">
      <c r="A541" s="164"/>
      <c r="B541" s="164"/>
      <c r="C541" s="164"/>
      <c r="D541" s="164"/>
      <c r="E541" s="164"/>
      <c r="F541" s="164"/>
      <c r="G541" s="164"/>
      <c r="H541" s="164"/>
      <c r="I541" s="164"/>
      <c r="J541" s="164"/>
      <c r="K541" s="164"/>
      <c r="L541" s="164"/>
      <c r="M541" s="164"/>
      <c r="N541" s="164"/>
      <c r="O541" s="164"/>
    </row>
    <row r="542" spans="1:15" ht="14.5" x14ac:dyDescent="0.35">
      <c r="A542" s="164"/>
      <c r="B542" s="164"/>
      <c r="C542" s="164"/>
      <c r="D542" s="164"/>
      <c r="E542" s="164"/>
      <c r="F542" s="164"/>
      <c r="G542" s="164"/>
      <c r="H542" s="164"/>
      <c r="I542" s="164"/>
      <c r="J542" s="164"/>
      <c r="K542" s="164"/>
      <c r="L542" s="164"/>
      <c r="M542" s="164"/>
      <c r="N542" s="164"/>
      <c r="O542" s="164"/>
    </row>
    <row r="543" spans="1:15" ht="14.5" x14ac:dyDescent="0.35">
      <c r="A543" s="164"/>
      <c r="B543" s="164"/>
      <c r="C543" s="164"/>
      <c r="D543" s="164"/>
      <c r="E543" s="164"/>
      <c r="F543" s="164"/>
      <c r="G543" s="164"/>
      <c r="H543" s="164"/>
      <c r="I543" s="164"/>
      <c r="J543" s="164"/>
      <c r="K543" s="164"/>
      <c r="L543" s="164"/>
      <c r="M543" s="164"/>
      <c r="N543" s="164"/>
      <c r="O543" s="164"/>
    </row>
    <row r="544" spans="1:15" ht="14.5" x14ac:dyDescent="0.35">
      <c r="A544" s="164"/>
      <c r="B544" s="164"/>
      <c r="C544" s="164"/>
      <c r="D544" s="164"/>
      <c r="E544" s="164"/>
      <c r="F544" s="164"/>
      <c r="G544" s="164"/>
      <c r="H544" s="164"/>
      <c r="I544" s="164"/>
      <c r="J544" s="164"/>
      <c r="K544" s="164"/>
      <c r="L544" s="164"/>
      <c r="M544" s="164"/>
      <c r="N544" s="164"/>
      <c r="O544" s="164"/>
    </row>
    <row r="545" spans="1:15" ht="14.5" x14ac:dyDescent="0.35">
      <c r="A545" s="164"/>
      <c r="B545" s="164"/>
      <c r="C545" s="164"/>
      <c r="D545" s="164"/>
      <c r="E545" s="164"/>
      <c r="F545" s="164"/>
      <c r="G545" s="164"/>
      <c r="H545" s="164"/>
      <c r="I545" s="164"/>
      <c r="J545" s="164"/>
      <c r="K545" s="164"/>
      <c r="L545" s="164"/>
      <c r="M545" s="164"/>
      <c r="N545" s="164"/>
      <c r="O545" s="164"/>
    </row>
    <row r="546" spans="1:15" ht="14.5" x14ac:dyDescent="0.35">
      <c r="A546" s="164"/>
      <c r="B546" s="164"/>
      <c r="C546" s="164"/>
      <c r="D546" s="164"/>
      <c r="E546" s="164"/>
      <c r="F546" s="164"/>
      <c r="G546" s="164"/>
      <c r="H546" s="164"/>
      <c r="I546" s="164"/>
      <c r="J546" s="164"/>
      <c r="K546" s="164"/>
      <c r="L546" s="164"/>
      <c r="M546" s="164"/>
      <c r="N546" s="164"/>
      <c r="O546" s="164"/>
    </row>
    <row r="547" spans="1:15" ht="14.5" x14ac:dyDescent="0.35">
      <c r="A547" s="164"/>
      <c r="B547" s="164"/>
      <c r="C547" s="164"/>
      <c r="D547" s="164"/>
      <c r="E547" s="164"/>
      <c r="F547" s="164"/>
      <c r="G547" s="164"/>
      <c r="H547" s="164"/>
      <c r="I547" s="164"/>
      <c r="J547" s="164"/>
      <c r="K547" s="164"/>
      <c r="L547" s="164"/>
      <c r="M547" s="164"/>
      <c r="N547" s="164"/>
      <c r="O547" s="164"/>
    </row>
    <row r="548" spans="1:15" ht="14.5" x14ac:dyDescent="0.35">
      <c r="A548" s="164"/>
      <c r="B548" s="164"/>
      <c r="C548" s="164"/>
      <c r="D548" s="164"/>
      <c r="E548" s="164"/>
      <c r="F548" s="164"/>
      <c r="G548" s="164"/>
      <c r="H548" s="164"/>
      <c r="I548" s="164"/>
      <c r="J548" s="164"/>
      <c r="K548" s="164"/>
      <c r="L548" s="164"/>
      <c r="M548" s="164"/>
      <c r="N548" s="164"/>
      <c r="O548" s="164"/>
    </row>
    <row r="549" spans="1:15" ht="14.5" x14ac:dyDescent="0.35">
      <c r="A549" s="164"/>
      <c r="B549" s="164"/>
      <c r="C549" s="164"/>
      <c r="D549" s="164"/>
      <c r="E549" s="164"/>
      <c r="F549" s="164"/>
      <c r="G549" s="164"/>
      <c r="H549" s="164"/>
      <c r="I549" s="164"/>
      <c r="J549" s="164"/>
      <c r="K549" s="164"/>
      <c r="L549" s="164"/>
      <c r="M549" s="164"/>
      <c r="N549" s="164"/>
      <c r="O549" s="164"/>
    </row>
    <row r="550" spans="1:15" ht="14.5" x14ac:dyDescent="0.35">
      <c r="A550" s="164"/>
      <c r="B550" s="164"/>
      <c r="C550" s="164"/>
      <c r="D550" s="164"/>
      <c r="E550" s="164"/>
      <c r="F550" s="164"/>
      <c r="G550" s="164"/>
      <c r="H550" s="164"/>
      <c r="I550" s="164"/>
      <c r="J550" s="164"/>
      <c r="K550" s="164"/>
      <c r="L550" s="164"/>
      <c r="M550" s="164"/>
      <c r="N550" s="164"/>
      <c r="O550" s="164"/>
    </row>
    <row r="551" spans="1:15" ht="14.5" x14ac:dyDescent="0.35">
      <c r="A551" s="164"/>
      <c r="B551" s="164"/>
      <c r="C551" s="164"/>
      <c r="D551" s="164"/>
      <c r="E551" s="164"/>
      <c r="F551" s="164"/>
      <c r="G551" s="164"/>
      <c r="H551" s="164"/>
      <c r="I551" s="164"/>
      <c r="J551" s="164"/>
      <c r="K551" s="164"/>
      <c r="L551" s="164"/>
      <c r="M551" s="164"/>
      <c r="N551" s="164"/>
      <c r="O551" s="164"/>
    </row>
    <row r="552" spans="1:15" ht="14.5" x14ac:dyDescent="0.35">
      <c r="A552" s="164"/>
      <c r="B552" s="164"/>
      <c r="C552" s="164"/>
      <c r="D552" s="164"/>
      <c r="E552" s="164"/>
      <c r="F552" s="164"/>
      <c r="G552" s="164"/>
      <c r="H552" s="164"/>
      <c r="I552" s="164"/>
      <c r="J552" s="164"/>
      <c r="K552" s="164"/>
      <c r="L552" s="164"/>
      <c r="M552" s="164"/>
      <c r="N552" s="164"/>
      <c r="O552" s="164"/>
    </row>
    <row r="553" spans="1:15" ht="14.5" x14ac:dyDescent="0.35">
      <c r="A553" s="164"/>
      <c r="B553" s="164"/>
      <c r="C553" s="164"/>
      <c r="D553" s="164"/>
      <c r="E553" s="164"/>
      <c r="F553" s="164"/>
      <c r="G553" s="164"/>
      <c r="H553" s="164"/>
      <c r="I553" s="164"/>
      <c r="J553" s="164"/>
      <c r="K553" s="164"/>
      <c r="L553" s="164"/>
      <c r="M553" s="164"/>
      <c r="N553" s="164"/>
      <c r="O553" s="164"/>
    </row>
    <row r="554" spans="1:15" ht="14.5" x14ac:dyDescent="0.35">
      <c r="A554" s="164"/>
      <c r="B554" s="164"/>
      <c r="C554" s="164"/>
      <c r="D554" s="164"/>
      <c r="E554" s="164"/>
      <c r="F554" s="164"/>
      <c r="G554" s="164"/>
      <c r="H554" s="164"/>
      <c r="I554" s="164"/>
      <c r="J554" s="164"/>
      <c r="K554" s="164"/>
      <c r="L554" s="164"/>
      <c r="M554" s="164"/>
      <c r="N554" s="164"/>
      <c r="O554" s="164"/>
    </row>
    <row r="555" spans="1:15" ht="14.5" x14ac:dyDescent="0.35">
      <c r="A555" s="164"/>
      <c r="B555" s="164"/>
      <c r="C555" s="164"/>
      <c r="D555" s="164"/>
      <c r="E555" s="164"/>
      <c r="F555" s="164"/>
      <c r="G555" s="164"/>
      <c r="H555" s="164"/>
      <c r="I555" s="164"/>
      <c r="J555" s="164"/>
      <c r="K555" s="164"/>
      <c r="L555" s="164"/>
      <c r="M555" s="164"/>
      <c r="N555" s="164"/>
      <c r="O555" s="164"/>
    </row>
    <row r="556" spans="1:15" ht="14.5" x14ac:dyDescent="0.35">
      <c r="A556" s="164"/>
      <c r="B556" s="164"/>
      <c r="C556" s="164"/>
      <c r="D556" s="164"/>
      <c r="E556" s="164"/>
      <c r="F556" s="164"/>
      <c r="G556" s="164"/>
      <c r="H556" s="164"/>
      <c r="I556" s="164"/>
      <c r="J556" s="164"/>
      <c r="K556" s="164"/>
      <c r="L556" s="164"/>
      <c r="M556" s="164"/>
      <c r="N556" s="164"/>
      <c r="O556" s="164"/>
    </row>
    <row r="557" spans="1:15" ht="14.5" x14ac:dyDescent="0.35">
      <c r="A557" s="164"/>
      <c r="B557" s="164"/>
      <c r="C557" s="164"/>
      <c r="D557" s="164"/>
      <c r="E557" s="164"/>
      <c r="F557" s="164"/>
      <c r="G557" s="164"/>
      <c r="H557" s="164"/>
      <c r="I557" s="164"/>
      <c r="J557" s="164"/>
      <c r="K557" s="164"/>
      <c r="L557" s="164"/>
      <c r="M557" s="164"/>
      <c r="N557" s="164"/>
      <c r="O557" s="164"/>
    </row>
    <row r="558" spans="1:15" ht="14.5" x14ac:dyDescent="0.35">
      <c r="A558" s="164"/>
      <c r="B558" s="164"/>
      <c r="C558" s="164"/>
      <c r="D558" s="164"/>
      <c r="E558" s="164"/>
      <c r="F558" s="164"/>
      <c r="G558" s="164"/>
      <c r="H558" s="164"/>
      <c r="I558" s="164"/>
      <c r="J558" s="164"/>
      <c r="K558" s="164"/>
      <c r="L558" s="164"/>
      <c r="M558" s="164"/>
      <c r="N558" s="164"/>
      <c r="O558" s="164"/>
    </row>
    <row r="559" spans="1:15" ht="14.5" x14ac:dyDescent="0.35">
      <c r="A559" s="164"/>
      <c r="B559" s="164"/>
      <c r="C559" s="164"/>
      <c r="D559" s="164"/>
      <c r="E559" s="164"/>
      <c r="F559" s="164"/>
      <c r="G559" s="164"/>
      <c r="H559" s="164"/>
      <c r="I559" s="164"/>
      <c r="J559" s="164"/>
      <c r="K559" s="164"/>
      <c r="L559" s="164"/>
      <c r="M559" s="164"/>
      <c r="N559" s="164"/>
      <c r="O559" s="164"/>
    </row>
    <row r="560" spans="1:15" ht="14.5" x14ac:dyDescent="0.35">
      <c r="A560" s="164"/>
      <c r="B560" s="164"/>
      <c r="C560" s="164"/>
      <c r="D560" s="164"/>
      <c r="E560" s="164"/>
      <c r="F560" s="164"/>
      <c r="G560" s="164"/>
      <c r="H560" s="164"/>
      <c r="I560" s="164"/>
      <c r="J560" s="164"/>
      <c r="K560" s="164"/>
      <c r="L560" s="164"/>
      <c r="M560" s="164"/>
      <c r="N560" s="164"/>
      <c r="O560" s="164"/>
    </row>
    <row r="561" spans="1:15" ht="14.5" x14ac:dyDescent="0.35">
      <c r="A561" s="164"/>
      <c r="B561" s="164"/>
      <c r="C561" s="164"/>
      <c r="D561" s="164"/>
      <c r="E561" s="164"/>
      <c r="F561" s="164"/>
      <c r="G561" s="164"/>
      <c r="H561" s="164"/>
      <c r="I561" s="164"/>
      <c r="J561" s="164"/>
      <c r="K561" s="164"/>
      <c r="L561" s="164"/>
      <c r="M561" s="164"/>
      <c r="N561" s="164"/>
      <c r="O561" s="164"/>
    </row>
    <row r="562" spans="1:15" ht="14.5" x14ac:dyDescent="0.35">
      <c r="A562" s="164"/>
      <c r="B562" s="164"/>
      <c r="C562" s="164"/>
      <c r="D562" s="164"/>
      <c r="E562" s="164"/>
      <c r="F562" s="164"/>
      <c r="G562" s="164"/>
      <c r="H562" s="164"/>
      <c r="I562" s="164"/>
      <c r="J562" s="164"/>
      <c r="K562" s="164"/>
      <c r="L562" s="164"/>
      <c r="M562" s="164"/>
      <c r="N562" s="164"/>
      <c r="O562" s="164"/>
    </row>
    <row r="563" spans="1:15" ht="14.5" x14ac:dyDescent="0.35">
      <c r="A563" s="164"/>
      <c r="B563" s="164"/>
      <c r="C563" s="164"/>
      <c r="D563" s="164"/>
      <c r="E563" s="164"/>
      <c r="F563" s="164"/>
      <c r="G563" s="164"/>
      <c r="H563" s="164"/>
      <c r="I563" s="164"/>
      <c r="J563" s="164"/>
      <c r="K563" s="164"/>
      <c r="L563" s="164"/>
      <c r="M563" s="164"/>
      <c r="N563" s="164"/>
      <c r="O563" s="164"/>
    </row>
    <row r="564" spans="1:15" ht="14.5" x14ac:dyDescent="0.35">
      <c r="A564" s="164"/>
      <c r="B564" s="164"/>
      <c r="C564" s="164"/>
      <c r="D564" s="164"/>
      <c r="E564" s="164"/>
      <c r="F564" s="164"/>
      <c r="G564" s="164"/>
      <c r="H564" s="164"/>
      <c r="I564" s="164"/>
      <c r="J564" s="164"/>
      <c r="K564" s="164"/>
      <c r="L564" s="164"/>
      <c r="M564" s="164"/>
      <c r="N564" s="164"/>
      <c r="O564" s="164"/>
    </row>
    <row r="565" spans="1:15" ht="14.5" x14ac:dyDescent="0.35">
      <c r="A565" s="164"/>
      <c r="B565" s="164"/>
      <c r="C565" s="164"/>
      <c r="D565" s="164"/>
      <c r="E565" s="164"/>
      <c r="F565" s="164"/>
      <c r="G565" s="164"/>
      <c r="H565" s="164"/>
      <c r="I565" s="164"/>
      <c r="J565" s="164"/>
      <c r="K565" s="164"/>
      <c r="L565" s="164"/>
      <c r="M565" s="164"/>
      <c r="N565" s="164"/>
      <c r="O565" s="164"/>
    </row>
    <row r="566" spans="1:15" ht="14.5" x14ac:dyDescent="0.35">
      <c r="A566" s="164"/>
      <c r="B566" s="164"/>
      <c r="C566" s="164"/>
      <c r="D566" s="164"/>
      <c r="E566" s="164"/>
      <c r="F566" s="164"/>
      <c r="G566" s="164"/>
      <c r="H566" s="164"/>
      <c r="I566" s="164"/>
      <c r="J566" s="164"/>
      <c r="K566" s="164"/>
      <c r="L566" s="164"/>
      <c r="M566" s="164"/>
      <c r="N566" s="164"/>
      <c r="O566" s="164"/>
    </row>
    <row r="567" spans="1:15" ht="14.5" x14ac:dyDescent="0.35">
      <c r="A567" s="164"/>
      <c r="B567" s="164"/>
      <c r="C567" s="164"/>
      <c r="D567" s="164"/>
      <c r="E567" s="164"/>
      <c r="F567" s="164"/>
      <c r="G567" s="164"/>
      <c r="H567" s="164"/>
      <c r="I567" s="164"/>
      <c r="J567" s="164"/>
      <c r="K567" s="164"/>
      <c r="L567" s="164"/>
      <c r="M567" s="164"/>
      <c r="N567" s="164"/>
      <c r="O567" s="164"/>
    </row>
    <row r="568" spans="1:15" ht="14.5" x14ac:dyDescent="0.35">
      <c r="A568" s="164"/>
      <c r="B568" s="164"/>
      <c r="C568" s="164"/>
      <c r="D568" s="164"/>
      <c r="E568" s="164"/>
      <c r="F568" s="164"/>
      <c r="G568" s="164"/>
      <c r="H568" s="164"/>
      <c r="I568" s="164"/>
      <c r="J568" s="164"/>
      <c r="K568" s="164"/>
      <c r="L568" s="164"/>
      <c r="M568" s="164"/>
      <c r="N568" s="164"/>
      <c r="O568" s="164"/>
    </row>
    <row r="569" spans="1:15" ht="14.5" x14ac:dyDescent="0.35">
      <c r="A569" s="164"/>
      <c r="B569" s="164"/>
      <c r="C569" s="164"/>
      <c r="D569" s="164"/>
      <c r="E569" s="164"/>
      <c r="F569" s="164"/>
      <c r="G569" s="164"/>
      <c r="H569" s="164"/>
      <c r="I569" s="164"/>
      <c r="J569" s="164"/>
      <c r="K569" s="164"/>
      <c r="L569" s="164"/>
      <c r="M569" s="164"/>
      <c r="N569" s="164"/>
      <c r="O569" s="164"/>
    </row>
    <row r="570" spans="1:15" ht="14.5" x14ac:dyDescent="0.35">
      <c r="A570" s="164"/>
      <c r="B570" s="164"/>
      <c r="C570" s="164"/>
      <c r="D570" s="164"/>
      <c r="E570" s="164"/>
      <c r="F570" s="164"/>
      <c r="G570" s="164"/>
      <c r="H570" s="164"/>
      <c r="I570" s="164"/>
      <c r="J570" s="164"/>
      <c r="K570" s="164"/>
      <c r="L570" s="164"/>
      <c r="M570" s="164"/>
      <c r="N570" s="164"/>
      <c r="O570" s="164"/>
    </row>
    <row r="571" spans="1:15" ht="14.5" x14ac:dyDescent="0.35">
      <c r="A571" s="164"/>
      <c r="B571" s="164"/>
      <c r="C571" s="164"/>
      <c r="D571" s="164"/>
      <c r="E571" s="164"/>
      <c r="F571" s="164"/>
      <c r="G571" s="164"/>
      <c r="H571" s="164"/>
      <c r="I571" s="164"/>
      <c r="J571" s="164"/>
      <c r="K571" s="164"/>
      <c r="L571" s="164"/>
      <c r="M571" s="164"/>
      <c r="N571" s="164"/>
      <c r="O571" s="164"/>
    </row>
    <row r="572" spans="1:15" ht="14.5" x14ac:dyDescent="0.35">
      <c r="A572" s="164"/>
      <c r="B572" s="164"/>
      <c r="C572" s="164"/>
      <c r="D572" s="164"/>
      <c r="E572" s="164"/>
      <c r="F572" s="164"/>
      <c r="G572" s="164"/>
      <c r="H572" s="164"/>
      <c r="I572" s="164"/>
      <c r="J572" s="164"/>
      <c r="K572" s="164"/>
      <c r="L572" s="164"/>
      <c r="M572" s="164"/>
      <c r="N572" s="164"/>
      <c r="O572" s="164"/>
    </row>
    <row r="573" spans="1:15" ht="14.5" x14ac:dyDescent="0.35">
      <c r="A573" s="164"/>
      <c r="B573" s="164"/>
      <c r="C573" s="164"/>
      <c r="D573" s="164"/>
      <c r="E573" s="164"/>
      <c r="F573" s="164"/>
      <c r="G573" s="164"/>
      <c r="H573" s="164"/>
      <c r="I573" s="164"/>
      <c r="J573" s="164"/>
      <c r="K573" s="164"/>
      <c r="L573" s="164"/>
      <c r="M573" s="164"/>
      <c r="N573" s="164"/>
      <c r="O573" s="164"/>
    </row>
    <row r="574" spans="1:15" ht="14.5" x14ac:dyDescent="0.35">
      <c r="A574" s="164"/>
      <c r="B574" s="164"/>
      <c r="C574" s="164"/>
      <c r="D574" s="164"/>
      <c r="E574" s="164"/>
      <c r="F574" s="164"/>
      <c r="G574" s="164"/>
      <c r="H574" s="164"/>
      <c r="I574" s="164"/>
      <c r="J574" s="164"/>
      <c r="K574" s="164"/>
      <c r="L574" s="164"/>
      <c r="M574" s="164"/>
      <c r="N574" s="164"/>
      <c r="O574" s="164"/>
    </row>
    <row r="575" spans="1:15" ht="14.5" x14ac:dyDescent="0.35">
      <c r="A575" s="164"/>
      <c r="B575" s="164"/>
      <c r="C575" s="164"/>
      <c r="D575" s="164"/>
      <c r="E575" s="164"/>
      <c r="F575" s="164"/>
      <c r="G575" s="164"/>
      <c r="H575" s="164"/>
      <c r="I575" s="164"/>
      <c r="J575" s="164"/>
      <c r="K575" s="164"/>
      <c r="L575" s="164"/>
      <c r="M575" s="164"/>
      <c r="N575" s="164"/>
      <c r="O575" s="164"/>
    </row>
    <row r="576" spans="1:15" ht="14.5" x14ac:dyDescent="0.35">
      <c r="A576" s="164"/>
      <c r="B576" s="164"/>
      <c r="C576" s="164"/>
      <c r="D576" s="164"/>
      <c r="E576" s="164"/>
      <c r="F576" s="164"/>
      <c r="G576" s="164"/>
      <c r="H576" s="164"/>
      <c r="I576" s="164"/>
      <c r="J576" s="164"/>
      <c r="K576" s="164"/>
      <c r="L576" s="164"/>
      <c r="M576" s="164"/>
      <c r="N576" s="164"/>
      <c r="O576" s="164"/>
    </row>
    <row r="577" spans="1:15" ht="14.5" x14ac:dyDescent="0.35">
      <c r="A577" s="164"/>
      <c r="B577" s="164"/>
      <c r="C577" s="164"/>
      <c r="D577" s="164"/>
      <c r="E577" s="164"/>
      <c r="F577" s="164"/>
      <c r="G577" s="164"/>
      <c r="H577" s="164"/>
      <c r="I577" s="164"/>
      <c r="J577" s="164"/>
      <c r="K577" s="164"/>
      <c r="L577" s="164"/>
      <c r="M577" s="164"/>
      <c r="N577" s="164"/>
      <c r="O577" s="164"/>
    </row>
    <row r="578" spans="1:15" ht="14.5" x14ac:dyDescent="0.35">
      <c r="A578" s="164"/>
      <c r="B578" s="164"/>
      <c r="C578" s="164"/>
      <c r="D578" s="164"/>
      <c r="E578" s="164"/>
      <c r="F578" s="164"/>
      <c r="G578" s="164"/>
      <c r="H578" s="164"/>
      <c r="I578" s="164"/>
      <c r="J578" s="164"/>
      <c r="K578" s="164"/>
      <c r="L578" s="164"/>
      <c r="M578" s="164"/>
      <c r="N578" s="164"/>
      <c r="O578" s="164"/>
    </row>
    <row r="579" spans="1:15" ht="14.5" x14ac:dyDescent="0.35">
      <c r="A579" s="164"/>
      <c r="B579" s="164"/>
      <c r="C579" s="164"/>
      <c r="D579" s="164"/>
      <c r="E579" s="164"/>
      <c r="F579" s="164"/>
      <c r="G579" s="164"/>
      <c r="H579" s="164"/>
      <c r="I579" s="164"/>
      <c r="J579" s="164"/>
      <c r="K579" s="164"/>
      <c r="L579" s="164"/>
      <c r="M579" s="164"/>
      <c r="N579" s="164"/>
      <c r="O579" s="164"/>
    </row>
    <row r="580" spans="1:15" ht="14.5" x14ac:dyDescent="0.35">
      <c r="A580" s="164"/>
      <c r="B580" s="164"/>
      <c r="C580" s="164"/>
      <c r="D580" s="164"/>
      <c r="E580" s="164"/>
      <c r="F580" s="164"/>
      <c r="G580" s="164"/>
      <c r="H580" s="164"/>
      <c r="I580" s="164"/>
      <c r="J580" s="164"/>
      <c r="K580" s="164"/>
      <c r="L580" s="164"/>
      <c r="M580" s="164"/>
      <c r="N580" s="164"/>
      <c r="O580" s="164"/>
    </row>
    <row r="581" spans="1:15" ht="14.5" x14ac:dyDescent="0.35">
      <c r="A581" s="164"/>
      <c r="B581" s="164"/>
      <c r="C581" s="164"/>
      <c r="D581" s="164"/>
      <c r="E581" s="164"/>
      <c r="F581" s="164"/>
      <c r="G581" s="164"/>
      <c r="H581" s="164"/>
      <c r="I581" s="164"/>
      <c r="J581" s="164"/>
      <c r="K581" s="164"/>
      <c r="L581" s="164"/>
      <c r="M581" s="164"/>
      <c r="N581" s="164"/>
      <c r="O581" s="164"/>
    </row>
    <row r="582" spans="1:15" ht="14.5" x14ac:dyDescent="0.35">
      <c r="A582" s="164"/>
      <c r="B582" s="164"/>
      <c r="C582" s="164"/>
      <c r="D582" s="164"/>
      <c r="E582" s="164"/>
      <c r="F582" s="164"/>
      <c r="G582" s="164"/>
      <c r="H582" s="164"/>
      <c r="I582" s="164"/>
      <c r="J582" s="164"/>
      <c r="K582" s="164"/>
      <c r="L582" s="164"/>
      <c r="M582" s="164"/>
      <c r="N582" s="164"/>
      <c r="O582" s="164"/>
    </row>
    <row r="583" spans="1:15" ht="14.5" x14ac:dyDescent="0.35">
      <c r="A583" s="164"/>
      <c r="B583" s="164"/>
      <c r="C583" s="164"/>
      <c r="D583" s="164"/>
      <c r="E583" s="164"/>
      <c r="F583" s="164"/>
      <c r="G583" s="164"/>
      <c r="H583" s="164"/>
      <c r="I583" s="164"/>
      <c r="J583" s="164"/>
      <c r="K583" s="164"/>
      <c r="L583" s="164"/>
      <c r="M583" s="164"/>
      <c r="N583" s="164"/>
      <c r="O583" s="164"/>
    </row>
    <row r="584" spans="1:15" ht="14.5" x14ac:dyDescent="0.35">
      <c r="A584" s="164"/>
      <c r="B584" s="164"/>
      <c r="C584" s="164"/>
      <c r="D584" s="164"/>
      <c r="E584" s="164"/>
      <c r="F584" s="164"/>
      <c r="G584" s="164"/>
      <c r="H584" s="164"/>
      <c r="I584" s="164"/>
      <c r="J584" s="164"/>
      <c r="K584" s="164"/>
      <c r="L584" s="164"/>
      <c r="M584" s="164"/>
      <c r="N584" s="164"/>
      <c r="O584" s="164"/>
    </row>
    <row r="585" spans="1:15" ht="14.5" x14ac:dyDescent="0.35">
      <c r="A585" s="164"/>
      <c r="B585" s="164"/>
      <c r="C585" s="164"/>
      <c r="D585" s="164"/>
      <c r="E585" s="164"/>
      <c r="F585" s="164"/>
      <c r="G585" s="164"/>
      <c r="H585" s="164"/>
      <c r="I585" s="164"/>
      <c r="J585" s="164"/>
      <c r="K585" s="164"/>
      <c r="L585" s="164"/>
      <c r="M585" s="164"/>
      <c r="N585" s="164"/>
      <c r="O585" s="164"/>
    </row>
    <row r="586" spans="1:15" ht="14.5" x14ac:dyDescent="0.35">
      <c r="A586" s="164"/>
      <c r="B586" s="164"/>
      <c r="C586" s="164"/>
      <c r="D586" s="164"/>
      <c r="E586" s="164"/>
      <c r="F586" s="164"/>
      <c r="G586" s="164"/>
      <c r="H586" s="164"/>
      <c r="I586" s="164"/>
      <c r="J586" s="164"/>
      <c r="K586" s="164"/>
      <c r="L586" s="164"/>
      <c r="M586" s="164"/>
      <c r="N586" s="164"/>
      <c r="O586" s="164"/>
    </row>
    <row r="587" spans="1:15" ht="14.5" x14ac:dyDescent="0.35">
      <c r="A587" s="164"/>
      <c r="B587" s="164"/>
      <c r="C587" s="164"/>
      <c r="D587" s="164"/>
      <c r="E587" s="164"/>
      <c r="F587" s="164"/>
      <c r="G587" s="164"/>
      <c r="H587" s="164"/>
      <c r="I587" s="164"/>
      <c r="J587" s="164"/>
      <c r="K587" s="164"/>
      <c r="L587" s="164"/>
      <c r="M587" s="164"/>
      <c r="N587" s="164"/>
      <c r="O587" s="164"/>
    </row>
    <row r="588" spans="1:15" ht="14.5" x14ac:dyDescent="0.35">
      <c r="A588" s="164"/>
      <c r="B588" s="164"/>
      <c r="C588" s="164"/>
      <c r="D588" s="164"/>
      <c r="E588" s="164"/>
      <c r="F588" s="164"/>
      <c r="G588" s="164"/>
      <c r="H588" s="164"/>
      <c r="I588" s="164"/>
      <c r="J588" s="164"/>
      <c r="K588" s="164"/>
      <c r="L588" s="164"/>
      <c r="M588" s="164"/>
      <c r="N588" s="164"/>
      <c r="O588" s="164"/>
    </row>
    <row r="589" spans="1:15" ht="14.5" x14ac:dyDescent="0.35">
      <c r="A589" s="164"/>
      <c r="B589" s="164"/>
      <c r="C589" s="164"/>
      <c r="D589" s="164"/>
      <c r="E589" s="164"/>
      <c r="F589" s="164"/>
      <c r="G589" s="164"/>
      <c r="H589" s="164"/>
      <c r="I589" s="164"/>
      <c r="J589" s="164"/>
      <c r="K589" s="164"/>
      <c r="L589" s="164"/>
      <c r="M589" s="164"/>
      <c r="N589" s="164"/>
      <c r="O589" s="164"/>
    </row>
    <row r="590" spans="1:15" ht="14.5" x14ac:dyDescent="0.35">
      <c r="A590" s="164"/>
      <c r="B590" s="164"/>
      <c r="C590" s="164"/>
      <c r="D590" s="164"/>
      <c r="E590" s="164"/>
      <c r="F590" s="164"/>
      <c r="G590" s="164"/>
      <c r="H590" s="164"/>
      <c r="I590" s="164"/>
      <c r="J590" s="164"/>
      <c r="K590" s="164"/>
      <c r="L590" s="164"/>
      <c r="M590" s="164"/>
      <c r="N590" s="164"/>
      <c r="O590" s="164"/>
    </row>
    <row r="591" spans="1:15" ht="14.5" x14ac:dyDescent="0.35">
      <c r="A591" s="164"/>
      <c r="B591" s="164"/>
      <c r="C591" s="164"/>
      <c r="D591" s="164"/>
      <c r="E591" s="164"/>
      <c r="F591" s="164"/>
      <c r="G591" s="164"/>
      <c r="H591" s="164"/>
      <c r="I591" s="164"/>
      <c r="J591" s="164"/>
      <c r="K591" s="164"/>
      <c r="L591" s="164"/>
      <c r="M591" s="164"/>
      <c r="N591" s="164"/>
      <c r="O591" s="164"/>
    </row>
    <row r="592" spans="1:15" ht="14.5" x14ac:dyDescent="0.35">
      <c r="A592" s="164"/>
      <c r="B592" s="164"/>
      <c r="C592" s="164"/>
      <c r="D592" s="164"/>
      <c r="E592" s="164"/>
      <c r="F592" s="164"/>
      <c r="G592" s="164"/>
      <c r="H592" s="164"/>
      <c r="I592" s="164"/>
      <c r="J592" s="164"/>
      <c r="K592" s="164"/>
      <c r="L592" s="164"/>
      <c r="M592" s="164"/>
      <c r="N592" s="164"/>
      <c r="O592" s="164"/>
    </row>
    <row r="593" spans="1:15" ht="14.5" x14ac:dyDescent="0.35">
      <c r="A593" s="164"/>
      <c r="B593" s="164"/>
      <c r="C593" s="164"/>
      <c r="D593" s="164"/>
      <c r="E593" s="164"/>
      <c r="F593" s="164"/>
      <c r="G593" s="164"/>
      <c r="H593" s="164"/>
      <c r="I593" s="164"/>
      <c r="J593" s="164"/>
      <c r="K593" s="164"/>
      <c r="L593" s="164"/>
      <c r="M593" s="164"/>
      <c r="N593" s="164"/>
      <c r="O593" s="164"/>
    </row>
    <row r="594" spans="1:15" ht="14.5" x14ac:dyDescent="0.35">
      <c r="A594" s="164"/>
      <c r="B594" s="164"/>
      <c r="C594" s="164"/>
      <c r="D594" s="164"/>
      <c r="E594" s="164"/>
      <c r="F594" s="164"/>
      <c r="G594" s="164"/>
      <c r="H594" s="164"/>
      <c r="I594" s="164"/>
      <c r="J594" s="164"/>
      <c r="K594" s="164"/>
      <c r="L594" s="164"/>
      <c r="M594" s="164"/>
      <c r="N594" s="164"/>
      <c r="O594" s="164"/>
    </row>
    <row r="595" spans="1:15" ht="14.5" x14ac:dyDescent="0.35">
      <c r="A595" s="164"/>
      <c r="B595" s="164"/>
      <c r="C595" s="164"/>
      <c r="D595" s="164"/>
      <c r="E595" s="164"/>
      <c r="F595" s="164"/>
      <c r="G595" s="164"/>
      <c r="H595" s="164"/>
      <c r="I595" s="164"/>
      <c r="J595" s="164"/>
      <c r="K595" s="164"/>
      <c r="L595" s="164"/>
      <c r="M595" s="164"/>
      <c r="N595" s="164"/>
      <c r="O595" s="164"/>
    </row>
    <row r="596" spans="1:15" ht="14.5" x14ac:dyDescent="0.35">
      <c r="A596" s="164"/>
      <c r="B596" s="164"/>
      <c r="C596" s="164"/>
      <c r="D596" s="164"/>
      <c r="E596" s="164"/>
      <c r="F596" s="164"/>
      <c r="G596" s="164"/>
      <c r="H596" s="164"/>
      <c r="I596" s="164"/>
      <c r="J596" s="164"/>
      <c r="K596" s="164"/>
      <c r="L596" s="164"/>
      <c r="M596" s="164"/>
      <c r="N596" s="164"/>
      <c r="O596" s="164"/>
    </row>
    <row r="597" spans="1:15" ht="14.5" x14ac:dyDescent="0.35">
      <c r="A597" s="164"/>
      <c r="B597" s="164"/>
      <c r="C597" s="164"/>
      <c r="D597" s="164"/>
      <c r="E597" s="164"/>
      <c r="F597" s="164"/>
      <c r="G597" s="164"/>
      <c r="H597" s="164"/>
      <c r="I597" s="164"/>
      <c r="J597" s="164"/>
      <c r="K597" s="164"/>
      <c r="L597" s="164"/>
      <c r="M597" s="164"/>
      <c r="N597" s="164"/>
      <c r="O597" s="164"/>
    </row>
    <row r="598" spans="1:15" ht="14.5" x14ac:dyDescent="0.35">
      <c r="A598" s="164"/>
      <c r="B598" s="164"/>
      <c r="C598" s="164"/>
      <c r="D598" s="164"/>
      <c r="E598" s="164"/>
      <c r="F598" s="164"/>
      <c r="G598" s="164"/>
      <c r="H598" s="164"/>
      <c r="I598" s="164"/>
      <c r="J598" s="164"/>
      <c r="K598" s="164"/>
      <c r="L598" s="164"/>
      <c r="M598" s="164"/>
      <c r="N598" s="164"/>
      <c r="O598" s="164"/>
    </row>
    <row r="599" spans="1:15" ht="14.5" x14ac:dyDescent="0.35">
      <c r="A599" s="164"/>
      <c r="B599" s="164"/>
      <c r="C599" s="164"/>
      <c r="D599" s="164"/>
      <c r="E599" s="164"/>
      <c r="F599" s="164"/>
      <c r="G599" s="164"/>
      <c r="H599" s="164"/>
      <c r="I599" s="164"/>
      <c r="J599" s="164"/>
      <c r="K599" s="164"/>
      <c r="L599" s="164"/>
      <c r="M599" s="164"/>
      <c r="N599" s="164"/>
      <c r="O599" s="164"/>
    </row>
    <row r="600" spans="1:15" ht="14.5" x14ac:dyDescent="0.35">
      <c r="A600" s="164"/>
      <c r="B600" s="164"/>
      <c r="C600" s="164"/>
      <c r="D600" s="164"/>
      <c r="E600" s="164"/>
      <c r="F600" s="164"/>
      <c r="G600" s="164"/>
      <c r="H600" s="164"/>
      <c r="I600" s="164"/>
      <c r="J600" s="164"/>
      <c r="K600" s="164"/>
      <c r="L600" s="164"/>
      <c r="M600" s="164"/>
      <c r="N600" s="164"/>
      <c r="O600" s="164"/>
    </row>
    <row r="601" spans="1:15" ht="14.5" x14ac:dyDescent="0.35">
      <c r="A601" s="164"/>
      <c r="B601" s="164"/>
      <c r="C601" s="164"/>
      <c r="D601" s="164"/>
      <c r="E601" s="164"/>
      <c r="F601" s="164"/>
      <c r="G601" s="164"/>
      <c r="H601" s="164"/>
      <c r="I601" s="164"/>
      <c r="J601" s="164"/>
      <c r="K601" s="164"/>
      <c r="L601" s="164"/>
      <c r="M601" s="164"/>
      <c r="N601" s="164"/>
      <c r="O601" s="164"/>
    </row>
    <row r="602" spans="1:15" ht="14.5" x14ac:dyDescent="0.35">
      <c r="A602" s="164"/>
      <c r="B602" s="164"/>
      <c r="C602" s="164"/>
      <c r="D602" s="164"/>
      <c r="E602" s="164"/>
      <c r="F602" s="164"/>
      <c r="G602" s="164"/>
      <c r="H602" s="164"/>
      <c r="I602" s="164"/>
      <c r="J602" s="164"/>
      <c r="K602" s="164"/>
      <c r="L602" s="164"/>
      <c r="M602" s="164"/>
      <c r="N602" s="164"/>
      <c r="O602" s="164"/>
    </row>
    <row r="603" spans="1:15" ht="14.5" x14ac:dyDescent="0.35">
      <c r="A603" s="164"/>
      <c r="B603" s="164"/>
      <c r="C603" s="164"/>
      <c r="D603" s="164"/>
      <c r="E603" s="164"/>
      <c r="F603" s="164"/>
      <c r="G603" s="164"/>
      <c r="H603" s="164"/>
      <c r="I603" s="164"/>
      <c r="J603" s="164"/>
      <c r="K603" s="164"/>
      <c r="L603" s="164"/>
      <c r="M603" s="164"/>
      <c r="N603" s="164"/>
      <c r="O603" s="164"/>
    </row>
    <row r="604" spans="1:15" ht="14.5" x14ac:dyDescent="0.35">
      <c r="A604" s="164"/>
      <c r="B604" s="164"/>
      <c r="C604" s="164"/>
      <c r="D604" s="164"/>
      <c r="E604" s="164"/>
      <c r="F604" s="164"/>
      <c r="G604" s="164"/>
      <c r="H604" s="164"/>
      <c r="I604" s="164"/>
      <c r="J604" s="164"/>
      <c r="K604" s="164"/>
      <c r="L604" s="164"/>
      <c r="M604" s="164"/>
      <c r="N604" s="164"/>
      <c r="O604" s="164"/>
    </row>
    <row r="605" spans="1:15" ht="14.5" x14ac:dyDescent="0.35">
      <c r="A605" s="164"/>
      <c r="B605" s="164"/>
      <c r="C605" s="164"/>
      <c r="D605" s="164"/>
      <c r="E605" s="164"/>
      <c r="F605" s="164"/>
      <c r="G605" s="164"/>
      <c r="H605" s="164"/>
      <c r="I605" s="164"/>
      <c r="J605" s="164"/>
      <c r="K605" s="164"/>
      <c r="L605" s="164"/>
      <c r="M605" s="164"/>
      <c r="N605" s="164"/>
      <c r="O605" s="164"/>
    </row>
    <row r="606" spans="1:15" ht="14.5" x14ac:dyDescent="0.35">
      <c r="A606" s="164"/>
      <c r="B606" s="164"/>
      <c r="C606" s="164"/>
      <c r="D606" s="164"/>
      <c r="E606" s="164"/>
      <c r="F606" s="164"/>
      <c r="G606" s="164"/>
      <c r="H606" s="164"/>
      <c r="I606" s="164"/>
      <c r="J606" s="164"/>
      <c r="K606" s="164"/>
      <c r="L606" s="164"/>
      <c r="M606" s="164"/>
      <c r="N606" s="164"/>
      <c r="O606" s="164"/>
    </row>
    <row r="607" spans="1:15" ht="14.5" x14ac:dyDescent="0.35">
      <c r="A607" s="164"/>
      <c r="B607" s="164"/>
      <c r="C607" s="164"/>
      <c r="D607" s="164"/>
      <c r="E607" s="164"/>
      <c r="F607" s="164"/>
      <c r="G607" s="164"/>
      <c r="H607" s="164"/>
      <c r="I607" s="164"/>
      <c r="J607" s="164"/>
      <c r="K607" s="164"/>
      <c r="L607" s="164"/>
      <c r="M607" s="164"/>
      <c r="N607" s="164"/>
      <c r="O607" s="164"/>
    </row>
    <row r="608" spans="1:15" ht="14.5" x14ac:dyDescent="0.35">
      <c r="A608" s="164"/>
      <c r="B608" s="164"/>
      <c r="C608" s="164"/>
      <c r="D608" s="164"/>
      <c r="E608" s="164"/>
      <c r="F608" s="164"/>
      <c r="G608" s="164"/>
      <c r="H608" s="164"/>
      <c r="I608" s="164"/>
      <c r="J608" s="164"/>
      <c r="K608" s="164"/>
      <c r="L608" s="164"/>
      <c r="M608" s="164"/>
      <c r="N608" s="164"/>
      <c r="O608" s="164"/>
    </row>
    <row r="609" spans="1:15" ht="14.5" x14ac:dyDescent="0.35">
      <c r="A609" s="164"/>
      <c r="B609" s="164"/>
      <c r="C609" s="164"/>
      <c r="D609" s="164"/>
      <c r="E609" s="164"/>
      <c r="F609" s="164"/>
      <c r="G609" s="164"/>
      <c r="H609" s="164"/>
      <c r="I609" s="164"/>
      <c r="J609" s="164"/>
      <c r="K609" s="164"/>
      <c r="L609" s="164"/>
      <c r="M609" s="164"/>
      <c r="N609" s="164"/>
      <c r="O609" s="164"/>
    </row>
    <row r="610" spans="1:15" ht="14.5" x14ac:dyDescent="0.35">
      <c r="A610" s="164"/>
      <c r="B610" s="164"/>
      <c r="C610" s="164"/>
      <c r="D610" s="164"/>
      <c r="E610" s="164"/>
      <c r="F610" s="164"/>
      <c r="G610" s="164"/>
      <c r="H610" s="164"/>
      <c r="I610" s="164"/>
      <c r="J610" s="164"/>
      <c r="K610" s="164"/>
      <c r="L610" s="164"/>
      <c r="M610" s="164"/>
      <c r="N610" s="164"/>
      <c r="O610" s="164"/>
    </row>
    <row r="611" spans="1:15" ht="14.5" x14ac:dyDescent="0.35">
      <c r="A611" s="164"/>
      <c r="B611" s="164"/>
      <c r="C611" s="164"/>
      <c r="D611" s="164"/>
      <c r="E611" s="164"/>
      <c r="F611" s="164"/>
      <c r="G611" s="164"/>
      <c r="H611" s="164"/>
      <c r="I611" s="164"/>
      <c r="J611" s="164"/>
      <c r="K611" s="164"/>
      <c r="L611" s="164"/>
      <c r="M611" s="164"/>
      <c r="N611" s="164"/>
      <c r="O611" s="164"/>
    </row>
    <row r="612" spans="1:15" ht="14.5" x14ac:dyDescent="0.35">
      <c r="A612" s="164"/>
      <c r="B612" s="164"/>
      <c r="C612" s="164"/>
      <c r="D612" s="164"/>
      <c r="E612" s="164"/>
      <c r="F612" s="164"/>
      <c r="G612" s="164"/>
      <c r="H612" s="164"/>
      <c r="I612" s="164"/>
      <c r="J612" s="164"/>
      <c r="K612" s="164"/>
      <c r="L612" s="164"/>
      <c r="M612" s="164"/>
      <c r="N612" s="164"/>
      <c r="O612" s="164"/>
    </row>
    <row r="613" spans="1:15" ht="14.5" x14ac:dyDescent="0.35">
      <c r="A613" s="164"/>
      <c r="B613" s="164"/>
      <c r="C613" s="164"/>
      <c r="D613" s="164"/>
      <c r="E613" s="164"/>
      <c r="F613" s="164"/>
      <c r="G613" s="164"/>
      <c r="H613" s="164"/>
      <c r="I613" s="164"/>
      <c r="J613" s="164"/>
      <c r="K613" s="164"/>
      <c r="L613" s="164"/>
      <c r="M613" s="164"/>
      <c r="N613" s="164"/>
      <c r="O613" s="164"/>
    </row>
    <row r="614" spans="1:15" ht="14.5" x14ac:dyDescent="0.35">
      <c r="A614" s="164"/>
      <c r="B614" s="164"/>
      <c r="C614" s="164"/>
      <c r="D614" s="164"/>
      <c r="E614" s="164"/>
      <c r="F614" s="164"/>
      <c r="G614" s="164"/>
      <c r="H614" s="164"/>
      <c r="I614" s="164"/>
      <c r="J614" s="164"/>
      <c r="K614" s="164"/>
      <c r="L614" s="164"/>
      <c r="M614" s="164"/>
      <c r="N614" s="164"/>
      <c r="O614" s="164"/>
    </row>
    <row r="615" spans="1:15" ht="14.5" x14ac:dyDescent="0.35">
      <c r="A615" s="164"/>
      <c r="B615" s="164"/>
      <c r="C615" s="164"/>
      <c r="D615" s="164"/>
      <c r="E615" s="164"/>
      <c r="F615" s="164"/>
      <c r="G615" s="164"/>
      <c r="H615" s="164"/>
      <c r="I615" s="164"/>
      <c r="J615" s="164"/>
      <c r="K615" s="164"/>
      <c r="L615" s="164"/>
      <c r="M615" s="164"/>
      <c r="N615" s="164"/>
      <c r="O615" s="164"/>
    </row>
    <row r="616" spans="1:15" ht="14.5" x14ac:dyDescent="0.35">
      <c r="A616" s="164"/>
      <c r="B616" s="164"/>
      <c r="C616" s="164"/>
      <c r="D616" s="164"/>
      <c r="E616" s="164"/>
      <c r="F616" s="164"/>
      <c r="G616" s="164"/>
      <c r="H616" s="164"/>
      <c r="I616" s="164"/>
      <c r="J616" s="164"/>
      <c r="K616" s="164"/>
      <c r="L616" s="164"/>
      <c r="M616" s="164"/>
      <c r="N616" s="164"/>
      <c r="O616" s="164"/>
    </row>
    <row r="617" spans="1:15" ht="14.5" x14ac:dyDescent="0.35">
      <c r="A617" s="164"/>
      <c r="B617" s="164"/>
      <c r="C617" s="164"/>
      <c r="D617" s="164"/>
      <c r="E617" s="164"/>
      <c r="F617" s="164"/>
      <c r="G617" s="164"/>
      <c r="H617" s="164"/>
      <c r="I617" s="164"/>
      <c r="J617" s="164"/>
      <c r="K617" s="164"/>
      <c r="L617" s="164"/>
      <c r="M617" s="164"/>
      <c r="N617" s="164"/>
      <c r="O617" s="164"/>
    </row>
    <row r="618" spans="1:15" ht="14.5" x14ac:dyDescent="0.35">
      <c r="A618" s="164"/>
      <c r="B618" s="164"/>
      <c r="C618" s="164"/>
      <c r="D618" s="164"/>
      <c r="E618" s="164"/>
      <c r="F618" s="164"/>
      <c r="G618" s="164"/>
      <c r="H618" s="164"/>
      <c r="I618" s="164"/>
      <c r="J618" s="164"/>
      <c r="K618" s="164"/>
      <c r="L618" s="164"/>
      <c r="M618" s="164"/>
      <c r="N618" s="164"/>
      <c r="O618" s="164"/>
    </row>
    <row r="619" spans="1:15" ht="14.5" x14ac:dyDescent="0.35">
      <c r="A619" s="164"/>
      <c r="B619" s="164"/>
      <c r="C619" s="164"/>
      <c r="D619" s="164"/>
      <c r="E619" s="164"/>
      <c r="F619" s="164"/>
      <c r="G619" s="164"/>
      <c r="H619" s="164"/>
      <c r="I619" s="164"/>
      <c r="J619" s="164"/>
      <c r="K619" s="164"/>
      <c r="L619" s="164"/>
      <c r="M619" s="164"/>
      <c r="N619" s="164"/>
      <c r="O619" s="164"/>
    </row>
    <row r="620" spans="1:15" ht="14.5" x14ac:dyDescent="0.35">
      <c r="A620" s="164"/>
      <c r="B620" s="164"/>
      <c r="C620" s="164"/>
      <c r="D620" s="164"/>
      <c r="E620" s="164"/>
      <c r="F620" s="164"/>
      <c r="G620" s="164"/>
      <c r="H620" s="164"/>
      <c r="I620" s="164"/>
      <c r="J620" s="164"/>
      <c r="K620" s="164"/>
      <c r="L620" s="164"/>
      <c r="M620" s="164"/>
      <c r="N620" s="164"/>
      <c r="O620" s="164"/>
    </row>
    <row r="621" spans="1:15" ht="14.5" x14ac:dyDescent="0.35">
      <c r="A621" s="164"/>
      <c r="B621" s="164"/>
      <c r="C621" s="164"/>
      <c r="D621" s="164"/>
      <c r="E621" s="164"/>
      <c r="F621" s="164"/>
      <c r="G621" s="164"/>
      <c r="H621" s="164"/>
      <c r="I621" s="164"/>
      <c r="J621" s="164"/>
      <c r="K621" s="164"/>
      <c r="L621" s="164"/>
      <c r="M621" s="164"/>
      <c r="N621" s="164"/>
      <c r="O621" s="164"/>
    </row>
    <row r="622" spans="1:15" ht="14.5" x14ac:dyDescent="0.35">
      <c r="A622" s="164"/>
      <c r="B622" s="164"/>
      <c r="C622" s="164"/>
      <c r="D622" s="164"/>
      <c r="E622" s="164"/>
      <c r="F622" s="164"/>
      <c r="G622" s="164"/>
      <c r="H622" s="164"/>
      <c r="I622" s="164"/>
      <c r="J622" s="164"/>
      <c r="K622" s="164"/>
      <c r="L622" s="164"/>
      <c r="M622" s="164"/>
      <c r="N622" s="164"/>
      <c r="O622" s="164"/>
    </row>
    <row r="623" spans="1:15" ht="14.5" x14ac:dyDescent="0.35">
      <c r="A623" s="164"/>
      <c r="B623" s="164"/>
      <c r="C623" s="164"/>
      <c r="D623" s="164"/>
      <c r="E623" s="164"/>
      <c r="F623" s="164"/>
      <c r="G623" s="164"/>
      <c r="H623" s="164"/>
      <c r="I623" s="164"/>
      <c r="J623" s="164"/>
      <c r="K623" s="164"/>
      <c r="L623" s="164"/>
      <c r="M623" s="164"/>
      <c r="N623" s="164"/>
      <c r="O623" s="164"/>
    </row>
    <row r="624" spans="1:15" ht="14.5" x14ac:dyDescent="0.35">
      <c r="A624" s="164"/>
      <c r="B624" s="164"/>
      <c r="C624" s="164"/>
      <c r="D624" s="164"/>
      <c r="E624" s="164"/>
      <c r="F624" s="164"/>
      <c r="G624" s="164"/>
      <c r="H624" s="164"/>
      <c r="I624" s="164"/>
      <c r="J624" s="164"/>
      <c r="K624" s="164"/>
      <c r="L624" s="164"/>
      <c r="M624" s="164"/>
      <c r="N624" s="164"/>
      <c r="O624" s="164"/>
    </row>
    <row r="625" spans="1:15" ht="14.5" x14ac:dyDescent="0.35">
      <c r="A625" s="164"/>
      <c r="B625" s="164"/>
      <c r="C625" s="164"/>
      <c r="D625" s="164"/>
      <c r="E625" s="164"/>
      <c r="F625" s="164"/>
      <c r="G625" s="164"/>
      <c r="H625" s="164"/>
      <c r="I625" s="164"/>
      <c r="J625" s="164"/>
      <c r="K625" s="164"/>
      <c r="L625" s="164"/>
      <c r="M625" s="164"/>
      <c r="N625" s="164"/>
      <c r="O625" s="164"/>
    </row>
    <row r="626" spans="1:15" ht="14.5" x14ac:dyDescent="0.35">
      <c r="A626" s="164"/>
      <c r="B626" s="164"/>
      <c r="C626" s="164"/>
      <c r="D626" s="164"/>
      <c r="E626" s="164"/>
      <c r="F626" s="164"/>
      <c r="G626" s="164"/>
      <c r="H626" s="164"/>
      <c r="I626" s="164"/>
      <c r="J626" s="164"/>
      <c r="K626" s="164"/>
      <c r="L626" s="164"/>
      <c r="M626" s="164"/>
      <c r="N626" s="164"/>
      <c r="O626" s="164"/>
    </row>
    <row r="627" spans="1:15" ht="14.5" x14ac:dyDescent="0.35">
      <c r="A627" s="164"/>
      <c r="B627" s="164"/>
      <c r="C627" s="164"/>
      <c r="D627" s="164"/>
      <c r="E627" s="164"/>
      <c r="F627" s="164"/>
      <c r="G627" s="164"/>
      <c r="H627" s="164"/>
      <c r="I627" s="164"/>
      <c r="J627" s="164"/>
      <c r="K627" s="164"/>
      <c r="L627" s="164"/>
      <c r="M627" s="164"/>
      <c r="N627" s="164"/>
      <c r="O627" s="164"/>
    </row>
    <row r="628" spans="1:15" ht="14.5" x14ac:dyDescent="0.35">
      <c r="A628" s="164"/>
      <c r="B628" s="164"/>
      <c r="C628" s="164"/>
      <c r="D628" s="164"/>
      <c r="E628" s="164"/>
      <c r="F628" s="164"/>
      <c r="G628" s="164"/>
      <c r="H628" s="164"/>
      <c r="I628" s="164"/>
      <c r="J628" s="164"/>
      <c r="K628" s="164"/>
      <c r="L628" s="164"/>
      <c r="M628" s="164"/>
      <c r="N628" s="164"/>
      <c r="O628" s="164"/>
    </row>
    <row r="629" spans="1:15" ht="14.5" x14ac:dyDescent="0.35">
      <c r="A629" s="164"/>
      <c r="B629" s="164"/>
      <c r="C629" s="164"/>
      <c r="D629" s="164"/>
      <c r="E629" s="164"/>
      <c r="F629" s="164"/>
      <c r="G629" s="164"/>
      <c r="H629" s="164"/>
      <c r="I629" s="164"/>
      <c r="J629" s="164"/>
      <c r="K629" s="164"/>
      <c r="L629" s="164"/>
      <c r="M629" s="164"/>
      <c r="N629" s="164"/>
      <c r="O629" s="164"/>
    </row>
    <row r="630" spans="1:15" ht="14.5" x14ac:dyDescent="0.35">
      <c r="A630" s="164"/>
      <c r="B630" s="164"/>
      <c r="C630" s="164"/>
      <c r="D630" s="164"/>
      <c r="E630" s="164"/>
      <c r="F630" s="164"/>
      <c r="G630" s="164"/>
      <c r="H630" s="164"/>
      <c r="I630" s="164"/>
      <c r="J630" s="164"/>
      <c r="K630" s="164"/>
      <c r="L630" s="164"/>
      <c r="M630" s="164"/>
      <c r="N630" s="164"/>
      <c r="O630" s="164"/>
    </row>
    <row r="631" spans="1:15" ht="14.5" x14ac:dyDescent="0.35">
      <c r="A631" s="164"/>
      <c r="B631" s="164"/>
      <c r="C631" s="164"/>
      <c r="D631" s="164"/>
      <c r="E631" s="164"/>
      <c r="F631" s="164"/>
      <c r="G631" s="164"/>
      <c r="H631" s="164"/>
      <c r="I631" s="164"/>
      <c r="J631" s="164"/>
      <c r="K631" s="164"/>
      <c r="L631" s="164"/>
      <c r="M631" s="164"/>
      <c r="N631" s="164"/>
      <c r="O631" s="164"/>
    </row>
    <row r="632" spans="1:15" ht="14.5" x14ac:dyDescent="0.35">
      <c r="A632" s="164"/>
      <c r="B632" s="164"/>
      <c r="C632" s="164"/>
      <c r="D632" s="164"/>
      <c r="E632" s="164"/>
      <c r="F632" s="164"/>
      <c r="G632" s="164"/>
      <c r="H632" s="164"/>
      <c r="I632" s="164"/>
      <c r="J632" s="164"/>
      <c r="K632" s="164"/>
      <c r="L632" s="164"/>
      <c r="M632" s="164"/>
      <c r="N632" s="164"/>
      <c r="O632" s="164"/>
    </row>
    <row r="633" spans="1:15" ht="14.5" x14ac:dyDescent="0.35">
      <c r="A633" s="164"/>
      <c r="B633" s="164"/>
      <c r="C633" s="164"/>
      <c r="D633" s="164"/>
      <c r="E633" s="164"/>
      <c r="F633" s="164"/>
      <c r="G633" s="164"/>
      <c r="H633" s="164"/>
      <c r="I633" s="164"/>
      <c r="J633" s="164"/>
      <c r="K633" s="164"/>
      <c r="L633" s="164"/>
      <c r="M633" s="164"/>
      <c r="N633" s="164"/>
      <c r="O633" s="164"/>
    </row>
    <row r="634" spans="1:15" ht="14.5" x14ac:dyDescent="0.35">
      <c r="A634" s="164"/>
      <c r="B634" s="164"/>
      <c r="C634" s="164"/>
      <c r="D634" s="164"/>
      <c r="E634" s="164"/>
      <c r="F634" s="164"/>
      <c r="G634" s="164"/>
      <c r="H634" s="164"/>
      <c r="I634" s="164"/>
      <c r="J634" s="164"/>
      <c r="K634" s="164"/>
      <c r="L634" s="164"/>
      <c r="M634" s="164"/>
      <c r="N634" s="164"/>
      <c r="O634" s="164"/>
    </row>
    <row r="635" spans="1:15" ht="14.5" x14ac:dyDescent="0.35">
      <c r="A635" s="164"/>
      <c r="B635" s="164"/>
      <c r="C635" s="164"/>
      <c r="D635" s="164"/>
      <c r="E635" s="164"/>
      <c r="F635" s="164"/>
      <c r="G635" s="164"/>
      <c r="H635" s="164"/>
      <c r="I635" s="164"/>
      <c r="J635" s="164"/>
      <c r="K635" s="164"/>
      <c r="L635" s="164"/>
      <c r="M635" s="164"/>
      <c r="N635" s="164"/>
      <c r="O635" s="164"/>
    </row>
    <row r="636" spans="1:15" ht="14.5" x14ac:dyDescent="0.35">
      <c r="A636" s="164"/>
      <c r="B636" s="164"/>
      <c r="C636" s="164"/>
      <c r="D636" s="164"/>
      <c r="E636" s="164"/>
      <c r="F636" s="164"/>
      <c r="G636" s="164"/>
      <c r="H636" s="164"/>
      <c r="I636" s="164"/>
      <c r="J636" s="164"/>
      <c r="K636" s="164"/>
      <c r="L636" s="164"/>
      <c r="M636" s="164"/>
      <c r="N636" s="164"/>
      <c r="O636" s="164"/>
    </row>
    <row r="637" spans="1:15" ht="14.5" x14ac:dyDescent="0.35">
      <c r="A637" s="164"/>
      <c r="B637" s="164"/>
      <c r="C637" s="164"/>
      <c r="D637" s="164"/>
      <c r="E637" s="164"/>
      <c r="F637" s="164"/>
      <c r="G637" s="164"/>
      <c r="H637" s="164"/>
      <c r="I637" s="164"/>
      <c r="J637" s="164"/>
      <c r="K637" s="164"/>
      <c r="L637" s="164"/>
      <c r="M637" s="164"/>
      <c r="N637" s="164"/>
      <c r="O637" s="164"/>
    </row>
    <row r="638" spans="1:15" ht="14.5" x14ac:dyDescent="0.35">
      <c r="A638" s="164"/>
      <c r="B638" s="164"/>
      <c r="C638" s="164"/>
      <c r="D638" s="164"/>
      <c r="E638" s="164"/>
      <c r="F638" s="164"/>
      <c r="G638" s="164"/>
      <c r="H638" s="164"/>
      <c r="I638" s="164"/>
      <c r="J638" s="164"/>
      <c r="K638" s="164"/>
      <c r="L638" s="164"/>
      <c r="M638" s="164"/>
      <c r="N638" s="164"/>
      <c r="O638" s="164"/>
    </row>
    <row r="639" spans="1:15" ht="14.5" x14ac:dyDescent="0.35">
      <c r="A639" s="164"/>
      <c r="B639" s="164"/>
      <c r="C639" s="164"/>
      <c r="D639" s="164"/>
      <c r="E639" s="164"/>
      <c r="F639" s="164"/>
      <c r="G639" s="164"/>
      <c r="H639" s="164"/>
      <c r="I639" s="164"/>
      <c r="J639" s="164"/>
      <c r="K639" s="164"/>
      <c r="L639" s="164"/>
      <c r="M639" s="164"/>
      <c r="N639" s="164"/>
      <c r="O639" s="164"/>
    </row>
    <row r="640" spans="1:15" ht="14.5" x14ac:dyDescent="0.35">
      <c r="A640" s="164"/>
      <c r="B640" s="164"/>
      <c r="C640" s="164"/>
      <c r="D640" s="164"/>
      <c r="E640" s="164"/>
      <c r="F640" s="164"/>
      <c r="G640" s="164"/>
      <c r="H640" s="164"/>
      <c r="I640" s="164"/>
      <c r="J640" s="164"/>
      <c r="K640" s="164"/>
      <c r="L640" s="164"/>
      <c r="M640" s="164"/>
      <c r="N640" s="164"/>
      <c r="O640" s="164"/>
    </row>
    <row r="641" spans="1:15" ht="14.5" x14ac:dyDescent="0.35">
      <c r="A641" s="164"/>
      <c r="B641" s="164"/>
      <c r="C641" s="164"/>
      <c r="D641" s="164"/>
      <c r="E641" s="164"/>
      <c r="F641" s="164"/>
      <c r="G641" s="164"/>
      <c r="H641" s="164"/>
      <c r="I641" s="164"/>
      <c r="J641" s="164"/>
      <c r="K641" s="164"/>
      <c r="L641" s="164"/>
      <c r="M641" s="164"/>
      <c r="N641" s="164"/>
      <c r="O641" s="164"/>
    </row>
    <row r="642" spans="1:15" ht="14.5" x14ac:dyDescent="0.35">
      <c r="A642" s="164"/>
      <c r="B642" s="164"/>
      <c r="C642" s="164"/>
      <c r="D642" s="164"/>
      <c r="E642" s="164"/>
      <c r="F642" s="164"/>
      <c r="G642" s="164"/>
      <c r="H642" s="164"/>
      <c r="I642" s="164"/>
      <c r="J642" s="164"/>
      <c r="K642" s="164"/>
      <c r="L642" s="164"/>
      <c r="M642" s="164"/>
      <c r="N642" s="164"/>
      <c r="O642" s="164"/>
    </row>
    <row r="643" spans="1:15" ht="14.5" x14ac:dyDescent="0.35">
      <c r="A643" s="164"/>
      <c r="B643" s="164"/>
      <c r="C643" s="164"/>
      <c r="D643" s="164"/>
      <c r="E643" s="164"/>
      <c r="F643" s="164"/>
      <c r="G643" s="164"/>
      <c r="H643" s="164"/>
      <c r="I643" s="164"/>
      <c r="J643" s="164"/>
      <c r="K643" s="164"/>
      <c r="L643" s="164"/>
      <c r="M643" s="164"/>
      <c r="N643" s="164"/>
      <c r="O643" s="164"/>
    </row>
    <row r="644" spans="1:15" ht="14.5" x14ac:dyDescent="0.35">
      <c r="A644" s="164"/>
      <c r="B644" s="164"/>
      <c r="C644" s="164"/>
      <c r="D644" s="164"/>
      <c r="E644" s="164"/>
      <c r="F644" s="164"/>
      <c r="G644" s="164"/>
      <c r="H644" s="164"/>
      <c r="I644" s="164"/>
      <c r="J644" s="164"/>
      <c r="K644" s="164"/>
      <c r="L644" s="164"/>
      <c r="M644" s="164"/>
      <c r="N644" s="164"/>
      <c r="O644" s="164"/>
    </row>
    <row r="645" spans="1:15" ht="14.5" x14ac:dyDescent="0.35">
      <c r="A645" s="164"/>
      <c r="B645" s="164"/>
      <c r="C645" s="164"/>
      <c r="D645" s="164"/>
      <c r="E645" s="164"/>
      <c r="F645" s="164"/>
      <c r="G645" s="164"/>
      <c r="H645" s="164"/>
      <c r="I645" s="164"/>
      <c r="J645" s="164"/>
      <c r="K645" s="164"/>
      <c r="L645" s="164"/>
      <c r="M645" s="164"/>
      <c r="N645" s="164"/>
      <c r="O645" s="164"/>
    </row>
    <row r="646" spans="1:15" ht="14.5" x14ac:dyDescent="0.35">
      <c r="A646" s="164"/>
      <c r="B646" s="164"/>
      <c r="C646" s="164"/>
      <c r="D646" s="164"/>
      <c r="E646" s="164"/>
      <c r="F646" s="164"/>
      <c r="G646" s="164"/>
      <c r="H646" s="164"/>
      <c r="I646" s="164"/>
      <c r="J646" s="164"/>
      <c r="K646" s="164"/>
      <c r="L646" s="164"/>
      <c r="M646" s="164"/>
      <c r="N646" s="164"/>
      <c r="O646" s="164"/>
    </row>
    <row r="647" spans="1:15" ht="14.5" x14ac:dyDescent="0.35">
      <c r="A647" s="164"/>
      <c r="B647" s="164"/>
      <c r="C647" s="164"/>
      <c r="D647" s="164"/>
      <c r="E647" s="164"/>
      <c r="F647" s="164"/>
      <c r="G647" s="164"/>
      <c r="H647" s="164"/>
      <c r="I647" s="164"/>
      <c r="J647" s="164"/>
      <c r="K647" s="164"/>
      <c r="L647" s="164"/>
      <c r="M647" s="164"/>
      <c r="N647" s="164"/>
      <c r="O647" s="164"/>
    </row>
    <row r="648" spans="1:15" ht="14.5" x14ac:dyDescent="0.35">
      <c r="A648" s="164"/>
      <c r="B648" s="164"/>
      <c r="C648" s="164"/>
      <c r="D648" s="164"/>
      <c r="E648" s="164"/>
      <c r="F648" s="164"/>
      <c r="G648" s="164"/>
      <c r="H648" s="164"/>
      <c r="I648" s="164"/>
      <c r="J648" s="164"/>
      <c r="K648" s="164"/>
      <c r="L648" s="164"/>
      <c r="M648" s="164"/>
      <c r="N648" s="164"/>
      <c r="O648" s="164"/>
    </row>
    <row r="649" spans="1:15" ht="14.5" x14ac:dyDescent="0.35">
      <c r="A649" s="164"/>
      <c r="B649" s="164"/>
      <c r="C649" s="164"/>
      <c r="D649" s="164"/>
      <c r="E649" s="164"/>
      <c r="F649" s="164"/>
      <c r="G649" s="164"/>
      <c r="H649" s="164"/>
      <c r="I649" s="164"/>
      <c r="J649" s="164"/>
      <c r="K649" s="164"/>
      <c r="L649" s="164"/>
      <c r="M649" s="164"/>
      <c r="N649" s="164"/>
      <c r="O649" s="164"/>
    </row>
    <row r="650" spans="1:15" ht="14.5" x14ac:dyDescent="0.35">
      <c r="A650" s="164"/>
      <c r="B650" s="164"/>
      <c r="C650" s="164"/>
      <c r="D650" s="164"/>
      <c r="E650" s="164"/>
      <c r="F650" s="164"/>
      <c r="G650" s="164"/>
      <c r="H650" s="164"/>
      <c r="I650" s="164"/>
      <c r="J650" s="164"/>
      <c r="K650" s="164"/>
      <c r="L650" s="164"/>
      <c r="M650" s="164"/>
      <c r="N650" s="164"/>
      <c r="O650" s="164"/>
    </row>
    <row r="651" spans="1:15" ht="14.5" x14ac:dyDescent="0.35">
      <c r="A651" s="164"/>
      <c r="B651" s="164"/>
      <c r="C651" s="164"/>
      <c r="D651" s="164"/>
      <c r="E651" s="164"/>
      <c r="F651" s="164"/>
      <c r="G651" s="164"/>
      <c r="H651" s="164"/>
      <c r="I651" s="164"/>
      <c r="J651" s="164"/>
      <c r="K651" s="164"/>
      <c r="L651" s="164"/>
      <c r="M651" s="164"/>
      <c r="N651" s="164"/>
      <c r="O651" s="164"/>
    </row>
    <row r="652" spans="1:15" ht="14.5" x14ac:dyDescent="0.35">
      <c r="A652" s="164"/>
      <c r="B652" s="164"/>
      <c r="C652" s="164"/>
      <c r="D652" s="164"/>
      <c r="E652" s="164"/>
      <c r="F652" s="164"/>
      <c r="G652" s="164"/>
      <c r="H652" s="164"/>
      <c r="I652" s="164"/>
      <c r="J652" s="164"/>
      <c r="K652" s="164"/>
      <c r="L652" s="164"/>
      <c r="M652" s="164"/>
      <c r="N652" s="164"/>
      <c r="O652" s="164"/>
    </row>
    <row r="653" spans="1:15" ht="14.5" x14ac:dyDescent="0.35">
      <c r="A653" s="164"/>
      <c r="B653" s="164"/>
      <c r="C653" s="164"/>
      <c r="D653" s="164"/>
      <c r="E653" s="164"/>
      <c r="F653" s="164"/>
      <c r="G653" s="164"/>
      <c r="H653" s="164"/>
      <c r="I653" s="164"/>
      <c r="J653" s="164"/>
      <c r="K653" s="164"/>
      <c r="L653" s="164"/>
      <c r="M653" s="164"/>
      <c r="N653" s="164"/>
      <c r="O653" s="164"/>
    </row>
    <row r="654" spans="1:15" ht="14.5" x14ac:dyDescent="0.35">
      <c r="A654" s="164"/>
      <c r="B654" s="164"/>
      <c r="C654" s="164"/>
      <c r="D654" s="164"/>
      <c r="E654" s="164"/>
      <c r="F654" s="164"/>
      <c r="G654" s="164"/>
      <c r="H654" s="164"/>
      <c r="I654" s="164"/>
      <c r="J654" s="164"/>
      <c r="K654" s="164"/>
      <c r="L654" s="164"/>
      <c r="M654" s="164"/>
      <c r="N654" s="164"/>
      <c r="O654" s="164"/>
    </row>
    <row r="655" spans="1:15" ht="14.5" x14ac:dyDescent="0.35">
      <c r="A655" s="164"/>
      <c r="B655" s="164"/>
      <c r="C655" s="164"/>
      <c r="D655" s="164"/>
      <c r="E655" s="164"/>
      <c r="F655" s="164"/>
      <c r="G655" s="164"/>
      <c r="H655" s="164"/>
      <c r="I655" s="164"/>
      <c r="J655" s="164"/>
      <c r="K655" s="164"/>
      <c r="L655" s="164"/>
      <c r="M655" s="164"/>
      <c r="N655" s="164"/>
      <c r="O655" s="164"/>
    </row>
    <row r="656" spans="1:15" ht="14.5" x14ac:dyDescent="0.35">
      <c r="A656" s="164"/>
      <c r="B656" s="164"/>
      <c r="C656" s="164"/>
      <c r="D656" s="164"/>
      <c r="E656" s="164"/>
      <c r="F656" s="164"/>
      <c r="G656" s="164"/>
      <c r="H656" s="164"/>
      <c r="I656" s="164"/>
      <c r="J656" s="164"/>
      <c r="K656" s="164"/>
      <c r="L656" s="164"/>
      <c r="M656" s="164"/>
      <c r="N656" s="164"/>
      <c r="O656" s="164"/>
    </row>
    <row r="657" spans="1:15" ht="14.5" x14ac:dyDescent="0.35">
      <c r="A657" s="164"/>
      <c r="B657" s="164"/>
      <c r="C657" s="164"/>
      <c r="D657" s="164"/>
      <c r="E657" s="164"/>
      <c r="F657" s="164"/>
      <c r="G657" s="164"/>
      <c r="H657" s="164"/>
      <c r="I657" s="164"/>
      <c r="J657" s="164"/>
      <c r="K657" s="164"/>
      <c r="L657" s="164"/>
      <c r="M657" s="164"/>
      <c r="N657" s="164"/>
      <c r="O657" s="164"/>
    </row>
    <row r="658" spans="1:15" ht="14.5" x14ac:dyDescent="0.35">
      <c r="A658" s="164"/>
      <c r="B658" s="164"/>
      <c r="C658" s="164"/>
      <c r="D658" s="164"/>
      <c r="E658" s="164"/>
      <c r="F658" s="164"/>
      <c r="G658" s="164"/>
      <c r="H658" s="164"/>
      <c r="I658" s="164"/>
      <c r="J658" s="164"/>
      <c r="K658" s="164"/>
      <c r="L658" s="164"/>
      <c r="M658" s="164"/>
      <c r="N658" s="164"/>
      <c r="O658" s="164"/>
    </row>
    <row r="659" spans="1:15" ht="14.5" x14ac:dyDescent="0.35">
      <c r="A659" s="164"/>
      <c r="B659" s="164"/>
      <c r="C659" s="164"/>
      <c r="D659" s="164"/>
      <c r="E659" s="164"/>
      <c r="F659" s="164"/>
      <c r="G659" s="164"/>
      <c r="H659" s="164"/>
      <c r="I659" s="164"/>
      <c r="J659" s="164"/>
      <c r="K659" s="164"/>
      <c r="L659" s="164"/>
      <c r="M659" s="164"/>
      <c r="N659" s="164"/>
      <c r="O659" s="164"/>
    </row>
    <row r="660" spans="1:15" ht="14.5" x14ac:dyDescent="0.35">
      <c r="A660" s="164"/>
      <c r="B660" s="164"/>
      <c r="C660" s="164"/>
      <c r="D660" s="164"/>
      <c r="E660" s="164"/>
      <c r="F660" s="164"/>
      <c r="G660" s="164"/>
      <c r="H660" s="164"/>
      <c r="I660" s="164"/>
      <c r="J660" s="164"/>
      <c r="K660" s="164"/>
      <c r="L660" s="164"/>
      <c r="M660" s="164"/>
      <c r="N660" s="164"/>
      <c r="O660" s="164"/>
    </row>
    <row r="661" spans="1:15" ht="14.5" x14ac:dyDescent="0.35">
      <c r="A661" s="164"/>
      <c r="B661" s="164"/>
      <c r="C661" s="164"/>
      <c r="D661" s="164"/>
      <c r="E661" s="164"/>
      <c r="F661" s="164"/>
      <c r="G661" s="164"/>
      <c r="H661" s="164"/>
      <c r="I661" s="164"/>
      <c r="J661" s="164"/>
      <c r="K661" s="164"/>
      <c r="L661" s="164"/>
      <c r="M661" s="164"/>
      <c r="N661" s="164"/>
      <c r="O661" s="164"/>
    </row>
    <row r="662" spans="1:15" ht="14.5" x14ac:dyDescent="0.35">
      <c r="A662" s="164"/>
      <c r="B662" s="164"/>
      <c r="C662" s="164"/>
      <c r="D662" s="164"/>
      <c r="E662" s="164"/>
      <c r="F662" s="164"/>
      <c r="G662" s="164"/>
      <c r="H662" s="164"/>
      <c r="I662" s="164"/>
      <c r="J662" s="164"/>
      <c r="K662" s="164"/>
      <c r="L662" s="164"/>
      <c r="M662" s="164"/>
      <c r="N662" s="164"/>
      <c r="O662" s="164"/>
    </row>
    <row r="663" spans="1:15" ht="14.5" x14ac:dyDescent="0.35">
      <c r="A663" s="164"/>
      <c r="B663" s="164"/>
      <c r="C663" s="164"/>
      <c r="D663" s="164"/>
      <c r="E663" s="164"/>
      <c r="F663" s="164"/>
      <c r="G663" s="164"/>
      <c r="H663" s="164"/>
      <c r="I663" s="164"/>
      <c r="J663" s="164"/>
      <c r="K663" s="164"/>
      <c r="L663" s="164"/>
      <c r="M663" s="164"/>
      <c r="N663" s="164"/>
      <c r="O663" s="164"/>
    </row>
    <row r="664" spans="1:15" ht="14.5" x14ac:dyDescent="0.35">
      <c r="A664" s="164"/>
      <c r="B664" s="164"/>
      <c r="C664" s="164"/>
      <c r="D664" s="164"/>
      <c r="E664" s="164"/>
      <c r="F664" s="164"/>
      <c r="G664" s="164"/>
      <c r="H664" s="164"/>
      <c r="I664" s="164"/>
      <c r="J664" s="164"/>
      <c r="K664" s="164"/>
      <c r="L664" s="164"/>
      <c r="M664" s="164"/>
      <c r="N664" s="164"/>
      <c r="O664" s="164"/>
    </row>
    <row r="665" spans="1:15" ht="14.5" x14ac:dyDescent="0.35">
      <c r="A665" s="164"/>
      <c r="B665" s="164"/>
      <c r="C665" s="164"/>
      <c r="D665" s="164"/>
      <c r="E665" s="164"/>
      <c r="F665" s="164"/>
      <c r="G665" s="164"/>
      <c r="H665" s="164"/>
      <c r="I665" s="164"/>
      <c r="J665" s="164"/>
      <c r="K665" s="164"/>
      <c r="L665" s="164"/>
      <c r="M665" s="164"/>
      <c r="N665" s="164"/>
      <c r="O665" s="164"/>
    </row>
    <row r="666" spans="1:15" ht="14.5" x14ac:dyDescent="0.35">
      <c r="A666" s="164"/>
      <c r="B666" s="164"/>
      <c r="C666" s="164"/>
      <c r="D666" s="164"/>
      <c r="E666" s="164"/>
      <c r="F666" s="164"/>
      <c r="G666" s="164"/>
      <c r="H666" s="164"/>
      <c r="I666" s="164"/>
      <c r="J666" s="164"/>
      <c r="K666" s="164"/>
      <c r="L666" s="164"/>
      <c r="M666" s="164"/>
      <c r="N666" s="164"/>
      <c r="O666" s="164"/>
    </row>
    <row r="667" spans="1:15" ht="14.5" x14ac:dyDescent="0.35">
      <c r="A667" s="164"/>
      <c r="B667" s="164"/>
      <c r="C667" s="164"/>
      <c r="D667" s="164"/>
      <c r="E667" s="164"/>
      <c r="F667" s="164"/>
      <c r="G667" s="164"/>
      <c r="H667" s="164"/>
      <c r="I667" s="164"/>
      <c r="J667" s="164"/>
      <c r="K667" s="164"/>
      <c r="L667" s="164"/>
      <c r="M667" s="164"/>
      <c r="N667" s="164"/>
      <c r="O667" s="164"/>
    </row>
    <row r="668" spans="1:15" ht="14.5" x14ac:dyDescent="0.35">
      <c r="A668" s="164"/>
      <c r="B668" s="164"/>
      <c r="C668" s="164"/>
      <c r="D668" s="164"/>
      <c r="E668" s="164"/>
      <c r="F668" s="164"/>
      <c r="G668" s="164"/>
      <c r="H668" s="164"/>
      <c r="I668" s="164"/>
      <c r="J668" s="164"/>
      <c r="K668" s="164"/>
      <c r="L668" s="164"/>
      <c r="M668" s="164"/>
      <c r="N668" s="164"/>
      <c r="O668" s="164"/>
    </row>
    <row r="669" spans="1:15" ht="14.5" x14ac:dyDescent="0.35">
      <c r="A669" s="164"/>
      <c r="B669" s="164"/>
      <c r="C669" s="164"/>
      <c r="D669" s="164"/>
      <c r="E669" s="164"/>
      <c r="F669" s="164"/>
      <c r="G669" s="164"/>
      <c r="H669" s="164"/>
      <c r="I669" s="164"/>
      <c r="J669" s="164"/>
      <c r="K669" s="164"/>
      <c r="L669" s="164"/>
      <c r="M669" s="164"/>
      <c r="N669" s="164"/>
      <c r="O669" s="164"/>
    </row>
    <row r="670" spans="1:15" ht="14.5" x14ac:dyDescent="0.35">
      <c r="A670" s="164"/>
      <c r="B670" s="164"/>
      <c r="C670" s="164"/>
      <c r="D670" s="164"/>
      <c r="E670" s="164"/>
      <c r="F670" s="164"/>
      <c r="G670" s="164"/>
      <c r="H670" s="164"/>
      <c r="I670" s="164"/>
      <c r="J670" s="164"/>
      <c r="K670" s="164"/>
      <c r="L670" s="164"/>
      <c r="M670" s="164"/>
      <c r="N670" s="164"/>
      <c r="O670" s="164"/>
    </row>
    <row r="671" spans="1:15" ht="14.5" x14ac:dyDescent="0.35">
      <c r="A671" s="164"/>
      <c r="B671" s="164"/>
      <c r="C671" s="164"/>
      <c r="D671" s="164"/>
      <c r="E671" s="164"/>
      <c r="F671" s="164"/>
      <c r="G671" s="164"/>
      <c r="H671" s="164"/>
      <c r="I671" s="164"/>
      <c r="J671" s="164"/>
      <c r="K671" s="164"/>
      <c r="L671" s="164"/>
      <c r="M671" s="164"/>
      <c r="N671" s="164"/>
      <c r="O671" s="164"/>
    </row>
    <row r="672" spans="1:15" ht="14.5" x14ac:dyDescent="0.35">
      <c r="A672" s="164"/>
      <c r="B672" s="164"/>
      <c r="C672" s="164"/>
      <c r="D672" s="164"/>
      <c r="E672" s="164"/>
      <c r="F672" s="164"/>
      <c r="G672" s="164"/>
      <c r="H672" s="164"/>
      <c r="I672" s="164"/>
      <c r="J672" s="164"/>
      <c r="K672" s="164"/>
      <c r="L672" s="164"/>
      <c r="M672" s="164"/>
      <c r="N672" s="164"/>
      <c r="O672" s="164"/>
    </row>
    <row r="673" spans="1:15" ht="14.5" x14ac:dyDescent="0.35">
      <c r="A673" s="164"/>
      <c r="B673" s="164"/>
      <c r="C673" s="164"/>
      <c r="D673" s="164"/>
      <c r="E673" s="164"/>
      <c r="F673" s="164"/>
      <c r="G673" s="164"/>
      <c r="H673" s="164"/>
      <c r="I673" s="164"/>
      <c r="J673" s="164"/>
      <c r="K673" s="164"/>
      <c r="L673" s="164"/>
      <c r="M673" s="164"/>
      <c r="N673" s="164"/>
      <c r="O673" s="164"/>
    </row>
    <row r="674" spans="1:15" ht="14.5" x14ac:dyDescent="0.35">
      <c r="A674" s="164"/>
      <c r="B674" s="164"/>
      <c r="C674" s="164"/>
      <c r="D674" s="164"/>
      <c r="E674" s="164"/>
      <c r="F674" s="164"/>
      <c r="G674" s="164"/>
      <c r="H674" s="164"/>
      <c r="I674" s="164"/>
      <c r="J674" s="164"/>
      <c r="K674" s="164"/>
      <c r="L674" s="164"/>
      <c r="M674" s="164"/>
      <c r="N674" s="164"/>
      <c r="O674" s="164"/>
    </row>
    <row r="675" spans="1:15" ht="14.5" x14ac:dyDescent="0.35">
      <c r="A675" s="164"/>
      <c r="B675" s="164"/>
      <c r="C675" s="164"/>
      <c r="D675" s="164"/>
      <c r="E675" s="164"/>
      <c r="F675" s="164"/>
      <c r="G675" s="164"/>
      <c r="H675" s="164"/>
      <c r="I675" s="164"/>
      <c r="J675" s="164"/>
      <c r="K675" s="164"/>
      <c r="L675" s="164"/>
      <c r="M675" s="164"/>
      <c r="N675" s="164"/>
      <c r="O675" s="164"/>
    </row>
    <row r="676" spans="1:15" ht="14.5" x14ac:dyDescent="0.35">
      <c r="A676" s="164"/>
      <c r="B676" s="164"/>
      <c r="C676" s="164"/>
      <c r="D676" s="164"/>
      <c r="E676" s="164"/>
      <c r="F676" s="164"/>
      <c r="G676" s="164"/>
      <c r="H676" s="164"/>
      <c r="I676" s="164"/>
      <c r="J676" s="164"/>
      <c r="K676" s="164"/>
      <c r="L676" s="164"/>
      <c r="M676" s="164"/>
      <c r="N676" s="164"/>
      <c r="O676" s="164"/>
    </row>
    <row r="677" spans="1:15" ht="14.5" x14ac:dyDescent="0.35">
      <c r="A677" s="164"/>
      <c r="B677" s="164"/>
      <c r="C677" s="164"/>
      <c r="D677" s="164"/>
      <c r="E677" s="164"/>
      <c r="F677" s="164"/>
      <c r="G677" s="164"/>
      <c r="H677" s="164"/>
      <c r="I677" s="164"/>
      <c r="J677" s="164"/>
      <c r="K677" s="164"/>
      <c r="L677" s="164"/>
      <c r="M677" s="164"/>
      <c r="N677" s="164"/>
      <c r="O677" s="164"/>
    </row>
    <row r="678" spans="1:15" ht="14.5" x14ac:dyDescent="0.35">
      <c r="A678" s="164"/>
      <c r="B678" s="164"/>
      <c r="C678" s="164"/>
      <c r="D678" s="164"/>
      <c r="E678" s="164"/>
      <c r="F678" s="164"/>
      <c r="G678" s="164"/>
      <c r="H678" s="164"/>
      <c r="I678" s="164"/>
      <c r="J678" s="164"/>
      <c r="K678" s="164"/>
      <c r="L678" s="164"/>
      <c r="M678" s="164"/>
      <c r="N678" s="164"/>
      <c r="O678" s="164"/>
    </row>
    <row r="679" spans="1:15" ht="14.5" x14ac:dyDescent="0.35">
      <c r="A679" s="164"/>
      <c r="B679" s="164"/>
      <c r="C679" s="164"/>
      <c r="D679" s="164"/>
      <c r="E679" s="164"/>
      <c r="F679" s="164"/>
      <c r="G679" s="164"/>
      <c r="H679" s="164"/>
      <c r="I679" s="164"/>
      <c r="J679" s="164"/>
      <c r="K679" s="164"/>
      <c r="L679" s="164"/>
      <c r="M679" s="164"/>
      <c r="N679" s="164"/>
      <c r="O679" s="164"/>
    </row>
    <row r="680" spans="1:15" ht="14.5" x14ac:dyDescent="0.35">
      <c r="A680" s="164"/>
      <c r="B680" s="164"/>
      <c r="C680" s="164"/>
      <c r="D680" s="164"/>
      <c r="E680" s="164"/>
      <c r="F680" s="164"/>
      <c r="G680" s="164"/>
      <c r="H680" s="164"/>
      <c r="I680" s="164"/>
      <c r="J680" s="164"/>
      <c r="K680" s="164"/>
      <c r="L680" s="164"/>
      <c r="M680" s="164"/>
      <c r="N680" s="164"/>
      <c r="O680" s="164"/>
    </row>
    <row r="681" spans="1:15" ht="14.5" x14ac:dyDescent="0.35">
      <c r="A681" s="164"/>
      <c r="B681" s="164"/>
      <c r="C681" s="164"/>
      <c r="D681" s="164"/>
      <c r="E681" s="164"/>
      <c r="F681" s="164"/>
      <c r="G681" s="164"/>
      <c r="H681" s="164"/>
      <c r="I681" s="164"/>
      <c r="J681" s="164"/>
      <c r="K681" s="164"/>
      <c r="L681" s="164"/>
      <c r="M681" s="164"/>
      <c r="N681" s="164"/>
      <c r="O681" s="164"/>
    </row>
    <row r="682" spans="1:15" ht="14.5" x14ac:dyDescent="0.35">
      <c r="A682" s="164"/>
      <c r="B682" s="164"/>
      <c r="C682" s="164"/>
      <c r="D682" s="164"/>
      <c r="E682" s="164"/>
      <c r="F682" s="164"/>
      <c r="G682" s="164"/>
      <c r="H682" s="164"/>
      <c r="I682" s="164"/>
      <c r="J682" s="164"/>
      <c r="K682" s="164"/>
      <c r="L682" s="164"/>
      <c r="M682" s="164"/>
      <c r="N682" s="164"/>
      <c r="O682" s="164"/>
    </row>
    <row r="683" spans="1:15" ht="14.5" x14ac:dyDescent="0.35">
      <c r="A683" s="164"/>
      <c r="B683" s="164"/>
      <c r="C683" s="164"/>
      <c r="D683" s="164"/>
      <c r="E683" s="164"/>
      <c r="F683" s="164"/>
      <c r="G683" s="164"/>
      <c r="H683" s="164"/>
      <c r="I683" s="164"/>
      <c r="J683" s="164"/>
      <c r="K683" s="164"/>
      <c r="L683" s="164"/>
      <c r="M683" s="164"/>
      <c r="N683" s="164"/>
      <c r="O683" s="164"/>
    </row>
    <row r="684" spans="1:15" ht="14.5" x14ac:dyDescent="0.35">
      <c r="A684" s="164"/>
      <c r="B684" s="164"/>
      <c r="C684" s="164"/>
      <c r="D684" s="164"/>
      <c r="E684" s="164"/>
      <c r="F684" s="164"/>
      <c r="G684" s="164"/>
      <c r="H684" s="164"/>
      <c r="I684" s="164"/>
      <c r="J684" s="164"/>
      <c r="K684" s="164"/>
      <c r="L684" s="164"/>
      <c r="M684" s="164"/>
      <c r="N684" s="164"/>
      <c r="O684" s="164"/>
    </row>
    <row r="685" spans="1:15" ht="14.5" x14ac:dyDescent="0.35">
      <c r="A685" s="164"/>
      <c r="B685" s="164"/>
      <c r="C685" s="164"/>
      <c r="D685" s="164"/>
      <c r="E685" s="164"/>
      <c r="F685" s="164"/>
      <c r="G685" s="164"/>
      <c r="H685" s="164"/>
      <c r="I685" s="164"/>
      <c r="J685" s="164"/>
      <c r="K685" s="164"/>
      <c r="L685" s="164"/>
      <c r="M685" s="164"/>
      <c r="N685" s="164"/>
      <c r="O685" s="164"/>
    </row>
    <row r="686" spans="1:15" ht="14.5" x14ac:dyDescent="0.35">
      <c r="A686" s="164"/>
      <c r="B686" s="164"/>
      <c r="C686" s="164"/>
      <c r="D686" s="164"/>
      <c r="E686" s="164"/>
      <c r="F686" s="164"/>
      <c r="G686" s="164"/>
      <c r="H686" s="164"/>
      <c r="I686" s="164"/>
      <c r="J686" s="164"/>
      <c r="K686" s="164"/>
      <c r="L686" s="164"/>
      <c r="M686" s="164"/>
      <c r="N686" s="164"/>
      <c r="O686" s="164"/>
    </row>
    <row r="687" spans="1:15" ht="14.5" x14ac:dyDescent="0.35">
      <c r="A687" s="164"/>
      <c r="B687" s="164"/>
      <c r="C687" s="164"/>
      <c r="D687" s="164"/>
      <c r="E687" s="164"/>
      <c r="F687" s="164"/>
      <c r="G687" s="164"/>
      <c r="H687" s="164"/>
      <c r="I687" s="164"/>
      <c r="J687" s="164"/>
      <c r="K687" s="164"/>
      <c r="L687" s="164"/>
      <c r="M687" s="164"/>
      <c r="N687" s="164"/>
      <c r="O687" s="164"/>
    </row>
    <row r="688" spans="1:15" ht="14.5" x14ac:dyDescent="0.35">
      <c r="A688" s="164"/>
      <c r="B688" s="164"/>
      <c r="C688" s="164"/>
      <c r="D688" s="164"/>
      <c r="E688" s="164"/>
      <c r="F688" s="164"/>
      <c r="G688" s="164"/>
      <c r="H688" s="164"/>
      <c r="I688" s="164"/>
      <c r="J688" s="164"/>
      <c r="K688" s="164"/>
      <c r="L688" s="164"/>
      <c r="M688" s="164"/>
      <c r="N688" s="164"/>
      <c r="O688" s="164"/>
    </row>
    <row r="689" spans="1:15" ht="14.5" x14ac:dyDescent="0.35">
      <c r="A689" s="164"/>
      <c r="B689" s="164"/>
      <c r="C689" s="164"/>
      <c r="D689" s="164"/>
      <c r="E689" s="164"/>
      <c r="F689" s="164"/>
      <c r="G689" s="164"/>
      <c r="H689" s="164"/>
      <c r="I689" s="164"/>
      <c r="J689" s="164"/>
      <c r="K689" s="164"/>
      <c r="L689" s="164"/>
      <c r="M689" s="164"/>
      <c r="N689" s="164"/>
      <c r="O689" s="164"/>
    </row>
    <row r="690" spans="1:15" ht="14.5" x14ac:dyDescent="0.35">
      <c r="A690" s="164"/>
      <c r="B690" s="164"/>
      <c r="C690" s="164"/>
      <c r="D690" s="164"/>
      <c r="E690" s="164"/>
      <c r="F690" s="164"/>
      <c r="G690" s="164"/>
      <c r="H690" s="164"/>
      <c r="I690" s="164"/>
      <c r="J690" s="164"/>
      <c r="K690" s="164"/>
      <c r="L690" s="164"/>
      <c r="M690" s="164"/>
      <c r="N690" s="164"/>
      <c r="O690" s="164"/>
    </row>
    <row r="691" spans="1:15" ht="14.5" x14ac:dyDescent="0.35">
      <c r="A691" s="164"/>
      <c r="B691" s="164"/>
      <c r="C691" s="164"/>
      <c r="D691" s="164"/>
      <c r="E691" s="164"/>
      <c r="F691" s="164"/>
      <c r="G691" s="164"/>
      <c r="H691" s="164"/>
      <c r="I691" s="164"/>
      <c r="J691" s="164"/>
      <c r="K691" s="164"/>
      <c r="L691" s="164"/>
      <c r="M691" s="164"/>
      <c r="N691" s="164"/>
      <c r="O691" s="164"/>
    </row>
    <row r="692" spans="1:15" ht="14.5" x14ac:dyDescent="0.35">
      <c r="A692" s="164"/>
      <c r="B692" s="164"/>
      <c r="C692" s="164"/>
      <c r="D692" s="164"/>
      <c r="E692" s="164"/>
      <c r="F692" s="164"/>
      <c r="G692" s="164"/>
      <c r="H692" s="164"/>
      <c r="I692" s="164"/>
      <c r="J692" s="164"/>
      <c r="K692" s="164"/>
      <c r="L692" s="164"/>
      <c r="M692" s="164"/>
      <c r="N692" s="164"/>
      <c r="O692" s="164"/>
    </row>
    <row r="693" spans="1:15" ht="14.5" x14ac:dyDescent="0.35">
      <c r="A693" s="164"/>
      <c r="B693" s="164"/>
      <c r="C693" s="164"/>
      <c r="D693" s="164"/>
      <c r="E693" s="164"/>
      <c r="F693" s="164"/>
      <c r="G693" s="164"/>
      <c r="H693" s="164"/>
      <c r="I693" s="164"/>
      <c r="J693" s="164"/>
      <c r="K693" s="164"/>
      <c r="L693" s="164"/>
      <c r="M693" s="164"/>
      <c r="N693" s="164"/>
      <c r="O693" s="164"/>
    </row>
    <row r="694" spans="1:15" ht="14.5" x14ac:dyDescent="0.35">
      <c r="A694" s="164"/>
      <c r="B694" s="164"/>
      <c r="C694" s="164"/>
      <c r="D694" s="164"/>
      <c r="E694" s="164"/>
      <c r="F694" s="164"/>
      <c r="G694" s="164"/>
      <c r="H694" s="164"/>
      <c r="I694" s="164"/>
      <c r="J694" s="164"/>
      <c r="K694" s="164"/>
      <c r="L694" s="164"/>
      <c r="M694" s="164"/>
      <c r="N694" s="164"/>
      <c r="O694" s="164"/>
    </row>
    <row r="695" spans="1:15" ht="14.5" x14ac:dyDescent="0.35">
      <c r="A695" s="164"/>
      <c r="B695" s="164"/>
      <c r="C695" s="164"/>
      <c r="D695" s="164"/>
      <c r="E695" s="164"/>
      <c r="F695" s="164"/>
      <c r="G695" s="164"/>
      <c r="H695" s="164"/>
      <c r="I695" s="164"/>
      <c r="J695" s="164"/>
      <c r="K695" s="164"/>
      <c r="L695" s="164"/>
      <c r="M695" s="164"/>
      <c r="N695" s="164"/>
      <c r="O695" s="164"/>
    </row>
    <row r="696" spans="1:15" ht="14.5" x14ac:dyDescent="0.35">
      <c r="A696" s="164"/>
      <c r="B696" s="164"/>
      <c r="C696" s="164"/>
      <c r="D696" s="164"/>
      <c r="E696" s="164"/>
      <c r="F696" s="164"/>
      <c r="G696" s="164"/>
      <c r="H696" s="164"/>
      <c r="I696" s="164"/>
      <c r="J696" s="164"/>
      <c r="K696" s="164"/>
      <c r="L696" s="164"/>
      <c r="M696" s="164"/>
      <c r="N696" s="164"/>
      <c r="O696" s="164"/>
    </row>
    <row r="697" spans="1:15" ht="14.5" x14ac:dyDescent="0.35">
      <c r="A697" s="164"/>
      <c r="B697" s="164"/>
      <c r="C697" s="164"/>
      <c r="D697" s="164"/>
      <c r="E697" s="164"/>
      <c r="F697" s="164"/>
      <c r="G697" s="164"/>
      <c r="H697" s="164"/>
      <c r="I697" s="164"/>
      <c r="J697" s="164"/>
      <c r="K697" s="164"/>
      <c r="L697" s="164"/>
      <c r="M697" s="164"/>
      <c r="N697" s="164"/>
      <c r="O697" s="164"/>
    </row>
    <row r="698" spans="1:15" ht="14.5" x14ac:dyDescent="0.35">
      <c r="A698" s="164"/>
      <c r="B698" s="164"/>
      <c r="C698" s="164"/>
      <c r="D698" s="164"/>
      <c r="E698" s="164"/>
      <c r="F698" s="164"/>
      <c r="G698" s="164"/>
      <c r="H698" s="164"/>
      <c r="I698" s="164"/>
      <c r="J698" s="164"/>
      <c r="K698" s="164"/>
      <c r="L698" s="164"/>
      <c r="M698" s="164"/>
      <c r="N698" s="164"/>
      <c r="O698" s="164"/>
    </row>
    <row r="699" spans="1:15" ht="14.5" x14ac:dyDescent="0.35">
      <c r="A699" s="164"/>
      <c r="B699" s="164"/>
      <c r="C699" s="164"/>
      <c r="D699" s="164"/>
      <c r="E699" s="164"/>
      <c r="F699" s="164"/>
      <c r="G699" s="164"/>
      <c r="H699" s="164"/>
      <c r="I699" s="164"/>
      <c r="J699" s="164"/>
      <c r="K699" s="164"/>
      <c r="L699" s="164"/>
      <c r="M699" s="164"/>
      <c r="N699" s="164"/>
      <c r="O699" s="164"/>
    </row>
    <row r="700" spans="1:15" ht="14.5" x14ac:dyDescent="0.35">
      <c r="A700" s="164"/>
      <c r="B700" s="164"/>
      <c r="C700" s="164"/>
      <c r="D700" s="164"/>
      <c r="E700" s="164"/>
      <c r="F700" s="164"/>
      <c r="G700" s="164"/>
      <c r="H700" s="164"/>
      <c r="I700" s="164"/>
      <c r="J700" s="164"/>
      <c r="K700" s="164"/>
      <c r="L700" s="164"/>
      <c r="M700" s="164"/>
      <c r="N700" s="164"/>
      <c r="O700" s="164"/>
    </row>
    <row r="701" spans="1:15" ht="14.5" x14ac:dyDescent="0.35">
      <c r="A701" s="164"/>
      <c r="B701" s="164"/>
      <c r="C701" s="164"/>
      <c r="D701" s="164"/>
      <c r="E701" s="164"/>
      <c r="F701" s="164"/>
      <c r="G701" s="164"/>
      <c r="H701" s="164"/>
      <c r="I701" s="164"/>
      <c r="J701" s="164"/>
      <c r="K701" s="164"/>
      <c r="L701" s="164"/>
      <c r="M701" s="164"/>
      <c r="N701" s="164"/>
      <c r="O701" s="164"/>
    </row>
    <row r="702" spans="1:15" ht="14.5" x14ac:dyDescent="0.35">
      <c r="A702" s="164"/>
      <c r="B702" s="164"/>
      <c r="C702" s="164"/>
      <c r="D702" s="164"/>
      <c r="E702" s="164"/>
      <c r="F702" s="164"/>
      <c r="G702" s="164"/>
      <c r="H702" s="164"/>
      <c r="I702" s="164"/>
      <c r="J702" s="164"/>
      <c r="K702" s="164"/>
      <c r="L702" s="164"/>
      <c r="M702" s="164"/>
      <c r="N702" s="164"/>
      <c r="O702" s="164"/>
    </row>
    <row r="703" spans="1:15" ht="14.5" x14ac:dyDescent="0.35">
      <c r="A703" s="164"/>
      <c r="B703" s="164"/>
      <c r="C703" s="164"/>
      <c r="D703" s="164"/>
      <c r="E703" s="164"/>
      <c r="F703" s="164"/>
      <c r="G703" s="164"/>
      <c r="H703" s="164"/>
      <c r="I703" s="164"/>
      <c r="J703" s="164"/>
      <c r="K703" s="164"/>
      <c r="L703" s="164"/>
      <c r="M703" s="164"/>
      <c r="N703" s="164"/>
      <c r="O703" s="164"/>
    </row>
    <row r="704" spans="1:15" ht="14.5" x14ac:dyDescent="0.35">
      <c r="A704" s="164"/>
      <c r="B704" s="164"/>
      <c r="C704" s="164"/>
      <c r="D704" s="164"/>
      <c r="E704" s="164"/>
      <c r="F704" s="164"/>
      <c r="G704" s="164"/>
      <c r="H704" s="164"/>
      <c r="I704" s="164"/>
      <c r="J704" s="164"/>
      <c r="K704" s="164"/>
      <c r="L704" s="164"/>
      <c r="M704" s="164"/>
      <c r="N704" s="164"/>
      <c r="O704" s="164"/>
    </row>
    <row r="705" spans="1:15" ht="14.5" x14ac:dyDescent="0.35">
      <c r="A705" s="164"/>
      <c r="B705" s="164"/>
      <c r="C705" s="164"/>
      <c r="D705" s="164"/>
      <c r="E705" s="164"/>
      <c r="F705" s="164"/>
      <c r="G705" s="164"/>
      <c r="H705" s="164"/>
      <c r="I705" s="164"/>
      <c r="J705" s="164"/>
      <c r="K705" s="164"/>
      <c r="L705" s="164"/>
      <c r="M705" s="164"/>
      <c r="N705" s="164"/>
      <c r="O705" s="164"/>
    </row>
    <row r="706" spans="1:15" ht="14.5" x14ac:dyDescent="0.35">
      <c r="A706" s="164"/>
      <c r="B706" s="164"/>
      <c r="C706" s="164"/>
      <c r="D706" s="164"/>
      <c r="E706" s="164"/>
      <c r="F706" s="164"/>
      <c r="G706" s="164"/>
      <c r="H706" s="164"/>
      <c r="I706" s="164"/>
      <c r="J706" s="164"/>
      <c r="K706" s="164"/>
      <c r="L706" s="164"/>
      <c r="M706" s="164"/>
      <c r="N706" s="164"/>
      <c r="O706" s="164"/>
    </row>
    <row r="707" spans="1:15" ht="14.5" x14ac:dyDescent="0.35">
      <c r="A707" s="164"/>
      <c r="B707" s="164"/>
      <c r="C707" s="164"/>
      <c r="D707" s="164"/>
      <c r="E707" s="164"/>
      <c r="F707" s="164"/>
      <c r="G707" s="164"/>
      <c r="H707" s="164"/>
      <c r="I707" s="164"/>
      <c r="J707" s="164"/>
      <c r="K707" s="164"/>
      <c r="L707" s="164"/>
      <c r="M707" s="164"/>
      <c r="N707" s="164"/>
      <c r="O707" s="164"/>
    </row>
    <row r="708" spans="1:15" ht="14.5" x14ac:dyDescent="0.35">
      <c r="A708" s="164"/>
      <c r="B708" s="164"/>
      <c r="C708" s="164"/>
      <c r="D708" s="164"/>
      <c r="E708" s="164"/>
      <c r="F708" s="164"/>
      <c r="G708" s="164"/>
      <c r="H708" s="164"/>
      <c r="I708" s="164"/>
      <c r="J708" s="164"/>
      <c r="K708" s="164"/>
      <c r="L708" s="164"/>
      <c r="M708" s="164"/>
      <c r="N708" s="164"/>
      <c r="O708" s="164"/>
    </row>
    <row r="709" spans="1:15" ht="14.5" x14ac:dyDescent="0.35">
      <c r="A709" s="164"/>
      <c r="B709" s="164"/>
      <c r="C709" s="164"/>
      <c r="D709" s="164"/>
      <c r="E709" s="164"/>
      <c r="F709" s="164"/>
      <c r="G709" s="164"/>
      <c r="H709" s="164"/>
      <c r="I709" s="164"/>
      <c r="J709" s="164"/>
      <c r="K709" s="164"/>
      <c r="L709" s="164"/>
      <c r="M709" s="164"/>
      <c r="N709" s="164"/>
      <c r="O709" s="164"/>
    </row>
    <row r="710" spans="1:15" ht="14.5" x14ac:dyDescent="0.35">
      <c r="A710" s="164"/>
      <c r="B710" s="164"/>
      <c r="C710" s="164"/>
      <c r="D710" s="164"/>
      <c r="E710" s="164"/>
      <c r="F710" s="164"/>
      <c r="G710" s="164"/>
      <c r="H710" s="164"/>
      <c r="I710" s="164"/>
      <c r="J710" s="164"/>
      <c r="K710" s="164"/>
      <c r="L710" s="164"/>
      <c r="M710" s="164"/>
      <c r="N710" s="164"/>
      <c r="O710" s="164"/>
    </row>
    <row r="711" spans="1:15" ht="14.5" x14ac:dyDescent="0.35">
      <c r="A711" s="164"/>
      <c r="B711" s="164"/>
      <c r="C711" s="164"/>
      <c r="D711" s="164"/>
      <c r="E711" s="164"/>
      <c r="F711" s="164"/>
      <c r="G711" s="164"/>
      <c r="H711" s="164"/>
      <c r="I711" s="164"/>
      <c r="J711" s="164"/>
      <c r="K711" s="164"/>
      <c r="L711" s="164"/>
      <c r="M711" s="164"/>
      <c r="N711" s="164"/>
      <c r="O711" s="164"/>
    </row>
    <row r="712" spans="1:15" ht="14.5" x14ac:dyDescent="0.35">
      <c r="A712" s="164"/>
      <c r="B712" s="164"/>
      <c r="C712" s="164"/>
      <c r="D712" s="164"/>
      <c r="E712" s="164"/>
      <c r="F712" s="164"/>
      <c r="G712" s="164"/>
      <c r="H712" s="164"/>
      <c r="I712" s="164"/>
      <c r="J712" s="164"/>
      <c r="K712" s="164"/>
      <c r="L712" s="164"/>
      <c r="M712" s="164"/>
      <c r="N712" s="164"/>
      <c r="O712" s="164"/>
    </row>
    <row r="713" spans="1:15" ht="14.5" x14ac:dyDescent="0.35">
      <c r="A713" s="164"/>
      <c r="B713" s="164"/>
      <c r="C713" s="164"/>
      <c r="D713" s="164"/>
      <c r="E713" s="164"/>
      <c r="F713" s="164"/>
      <c r="G713" s="164"/>
      <c r="H713" s="164"/>
      <c r="I713" s="164"/>
      <c r="J713" s="164"/>
      <c r="K713" s="164"/>
      <c r="L713" s="164"/>
      <c r="M713" s="164"/>
      <c r="N713" s="164"/>
      <c r="O713" s="164"/>
    </row>
    <row r="714" spans="1:15" ht="14.5" x14ac:dyDescent="0.35">
      <c r="A714" s="164"/>
      <c r="B714" s="164"/>
      <c r="C714" s="164"/>
      <c r="D714" s="164"/>
      <c r="E714" s="164"/>
      <c r="F714" s="164"/>
      <c r="G714" s="164"/>
      <c r="H714" s="164"/>
      <c r="I714" s="164"/>
      <c r="J714" s="164"/>
      <c r="K714" s="164"/>
      <c r="L714" s="164"/>
      <c r="M714" s="164"/>
      <c r="N714" s="164"/>
      <c r="O714" s="164"/>
    </row>
    <row r="715" spans="1:15" ht="14.5" x14ac:dyDescent="0.35">
      <c r="A715" s="164"/>
      <c r="B715" s="164"/>
      <c r="C715" s="164"/>
      <c r="D715" s="164"/>
      <c r="E715" s="164"/>
      <c r="F715" s="164"/>
      <c r="G715" s="164"/>
      <c r="H715" s="164"/>
      <c r="I715" s="164"/>
      <c r="J715" s="164"/>
      <c r="K715" s="164"/>
      <c r="L715" s="164"/>
      <c r="M715" s="164"/>
      <c r="N715" s="164"/>
      <c r="O715" s="164"/>
    </row>
    <row r="716" spans="1:15" ht="14.5" x14ac:dyDescent="0.35">
      <c r="A716" s="164"/>
      <c r="B716" s="164"/>
      <c r="C716" s="164"/>
      <c r="D716" s="164"/>
      <c r="E716" s="164"/>
      <c r="F716" s="164"/>
      <c r="G716" s="164"/>
      <c r="H716" s="164"/>
      <c r="I716" s="164"/>
      <c r="J716" s="164"/>
      <c r="K716" s="164"/>
      <c r="L716" s="164"/>
      <c r="M716" s="164"/>
      <c r="N716" s="164"/>
      <c r="O716" s="164"/>
    </row>
    <row r="717" spans="1:15" ht="14.5" x14ac:dyDescent="0.35">
      <c r="A717" s="164"/>
      <c r="B717" s="164"/>
      <c r="C717" s="164"/>
      <c r="D717" s="164"/>
      <c r="E717" s="164"/>
      <c r="F717" s="164"/>
      <c r="G717" s="164"/>
      <c r="H717" s="164"/>
      <c r="I717" s="164"/>
      <c r="J717" s="164"/>
      <c r="K717" s="164"/>
      <c r="L717" s="164"/>
      <c r="M717" s="164"/>
      <c r="N717" s="164"/>
      <c r="O717" s="164"/>
    </row>
    <row r="718" spans="1:15" ht="14.5" x14ac:dyDescent="0.35">
      <c r="A718" s="164"/>
      <c r="B718" s="164"/>
      <c r="C718" s="164"/>
      <c r="D718" s="164"/>
      <c r="E718" s="164"/>
      <c r="F718" s="164"/>
      <c r="G718" s="164"/>
      <c r="H718" s="164"/>
      <c r="I718" s="164"/>
      <c r="J718" s="164"/>
      <c r="K718" s="164"/>
      <c r="L718" s="164"/>
      <c r="M718" s="164"/>
      <c r="N718" s="164"/>
      <c r="O718" s="164"/>
    </row>
    <row r="719" spans="1:15" ht="14.5" x14ac:dyDescent="0.35">
      <c r="A719" s="164"/>
      <c r="B719" s="164"/>
      <c r="C719" s="164"/>
      <c r="D719" s="164"/>
      <c r="E719" s="164"/>
      <c r="F719" s="164"/>
      <c r="G719" s="164"/>
      <c r="H719" s="164"/>
      <c r="I719" s="164"/>
      <c r="J719" s="164"/>
      <c r="K719" s="164"/>
      <c r="L719" s="164"/>
      <c r="M719" s="164"/>
      <c r="N719" s="164"/>
      <c r="O719" s="164"/>
    </row>
    <row r="720" spans="1:15" ht="14.5" x14ac:dyDescent="0.35">
      <c r="A720" s="164"/>
      <c r="B720" s="164"/>
      <c r="C720" s="164"/>
      <c r="D720" s="164"/>
      <c r="E720" s="164"/>
      <c r="F720" s="164"/>
      <c r="G720" s="164"/>
      <c r="H720" s="164"/>
      <c r="I720" s="164"/>
      <c r="J720" s="164"/>
      <c r="K720" s="164"/>
      <c r="L720" s="164"/>
      <c r="M720" s="164"/>
      <c r="N720" s="164"/>
      <c r="O720" s="164"/>
    </row>
    <row r="721" spans="1:15" ht="14.5" x14ac:dyDescent="0.35">
      <c r="A721" s="164"/>
      <c r="B721" s="164"/>
      <c r="C721" s="164"/>
      <c r="D721" s="164"/>
      <c r="E721" s="164"/>
      <c r="F721" s="164"/>
      <c r="G721" s="164"/>
      <c r="H721" s="164"/>
      <c r="I721" s="164"/>
      <c r="J721" s="164"/>
      <c r="K721" s="164"/>
      <c r="L721" s="164"/>
      <c r="M721" s="164"/>
      <c r="N721" s="164"/>
      <c r="O721" s="164"/>
    </row>
    <row r="722" spans="1:15" ht="14.5" x14ac:dyDescent="0.35">
      <c r="A722" s="164"/>
      <c r="B722" s="164"/>
      <c r="C722" s="164"/>
      <c r="D722" s="164"/>
      <c r="E722" s="164"/>
      <c r="F722" s="164"/>
      <c r="G722" s="164"/>
      <c r="H722" s="164"/>
      <c r="I722" s="164"/>
      <c r="J722" s="164"/>
      <c r="K722" s="164"/>
      <c r="L722" s="164"/>
      <c r="M722" s="164"/>
      <c r="N722" s="164"/>
      <c r="O722" s="164"/>
    </row>
    <row r="723" spans="1:15" ht="14.5" x14ac:dyDescent="0.35">
      <c r="A723" s="164"/>
      <c r="B723" s="164"/>
      <c r="C723" s="164"/>
      <c r="D723" s="164"/>
      <c r="E723" s="164"/>
      <c r="F723" s="164"/>
      <c r="G723" s="164"/>
      <c r="H723" s="164"/>
      <c r="I723" s="164"/>
      <c r="J723" s="164"/>
      <c r="K723" s="164"/>
      <c r="L723" s="164"/>
      <c r="M723" s="164"/>
      <c r="N723" s="164"/>
      <c r="O723" s="164"/>
    </row>
    <row r="724" spans="1:15" ht="14.5" x14ac:dyDescent="0.35">
      <c r="A724" s="164"/>
      <c r="B724" s="164"/>
      <c r="C724" s="164"/>
      <c r="D724" s="164"/>
      <c r="E724" s="164"/>
      <c r="F724" s="164"/>
      <c r="G724" s="164"/>
      <c r="H724" s="164"/>
      <c r="I724" s="164"/>
      <c r="J724" s="164"/>
      <c r="K724" s="164"/>
      <c r="L724" s="164"/>
      <c r="M724" s="164"/>
      <c r="N724" s="164"/>
      <c r="O724" s="164"/>
    </row>
    <row r="725" spans="1:15" ht="14.5" x14ac:dyDescent="0.35">
      <c r="A725" s="164"/>
      <c r="B725" s="164"/>
      <c r="C725" s="164"/>
      <c r="D725" s="164"/>
      <c r="E725" s="164"/>
      <c r="F725" s="164"/>
      <c r="G725" s="164"/>
      <c r="H725" s="164"/>
      <c r="I725" s="164"/>
      <c r="J725" s="164"/>
      <c r="K725" s="164"/>
      <c r="L725" s="164"/>
      <c r="M725" s="164"/>
      <c r="N725" s="164"/>
      <c r="O725" s="164"/>
    </row>
    <row r="726" spans="1:15" ht="14.5" x14ac:dyDescent="0.35">
      <c r="A726" s="164"/>
      <c r="B726" s="164"/>
      <c r="C726" s="164"/>
      <c r="D726" s="164"/>
      <c r="E726" s="164"/>
      <c r="F726" s="164"/>
      <c r="G726" s="164"/>
      <c r="H726" s="164"/>
      <c r="I726" s="164"/>
      <c r="J726" s="164"/>
      <c r="K726" s="164"/>
      <c r="L726" s="164"/>
      <c r="M726" s="164"/>
      <c r="N726" s="164"/>
      <c r="O726" s="164"/>
    </row>
    <row r="727" spans="1:15" ht="14.5" x14ac:dyDescent="0.35">
      <c r="A727" s="164"/>
      <c r="B727" s="164"/>
      <c r="C727" s="164"/>
      <c r="D727" s="164"/>
      <c r="E727" s="164"/>
      <c r="F727" s="164"/>
      <c r="G727" s="164"/>
      <c r="H727" s="164"/>
      <c r="I727" s="164"/>
      <c r="J727" s="164"/>
      <c r="K727" s="164"/>
      <c r="L727" s="164"/>
      <c r="M727" s="164"/>
      <c r="N727" s="164"/>
      <c r="O727" s="164"/>
    </row>
    <row r="728" spans="1:15" ht="14.5" x14ac:dyDescent="0.35">
      <c r="A728" s="164"/>
      <c r="B728" s="164"/>
      <c r="C728" s="164"/>
      <c r="D728" s="164"/>
      <c r="E728" s="164"/>
      <c r="F728" s="164"/>
      <c r="G728" s="164"/>
      <c r="H728" s="164"/>
      <c r="I728" s="164"/>
      <c r="J728" s="164"/>
      <c r="K728" s="164"/>
      <c r="L728" s="164"/>
      <c r="M728" s="164"/>
      <c r="N728" s="164"/>
      <c r="O728" s="164"/>
    </row>
    <row r="729" spans="1:15" ht="14.5" x14ac:dyDescent="0.35">
      <c r="A729" s="164"/>
      <c r="B729" s="164"/>
      <c r="C729" s="164"/>
      <c r="D729" s="164"/>
      <c r="E729" s="164"/>
      <c r="F729" s="164"/>
      <c r="G729" s="164"/>
      <c r="H729" s="164"/>
      <c r="I729" s="164"/>
      <c r="J729" s="164"/>
      <c r="K729" s="164"/>
      <c r="L729" s="164"/>
      <c r="M729" s="164"/>
      <c r="N729" s="164"/>
      <c r="O729" s="164"/>
    </row>
    <row r="730" spans="1:15" ht="14.5" x14ac:dyDescent="0.35">
      <c r="A730" s="164"/>
      <c r="B730" s="164"/>
      <c r="C730" s="164"/>
      <c r="D730" s="164"/>
      <c r="E730" s="164"/>
      <c r="F730" s="164"/>
      <c r="G730" s="164"/>
      <c r="H730" s="164"/>
      <c r="I730" s="164"/>
      <c r="J730" s="164"/>
      <c r="K730" s="164"/>
      <c r="L730" s="164"/>
      <c r="M730" s="164"/>
      <c r="N730" s="164"/>
      <c r="O730" s="164"/>
    </row>
    <row r="731" spans="1:15" ht="14.5" x14ac:dyDescent="0.35">
      <c r="A731" s="164"/>
      <c r="B731" s="164"/>
      <c r="C731" s="164"/>
      <c r="D731" s="164"/>
      <c r="E731" s="164"/>
      <c r="F731" s="164"/>
      <c r="G731" s="164"/>
      <c r="H731" s="164"/>
      <c r="I731" s="164"/>
      <c r="J731" s="164"/>
      <c r="K731" s="164"/>
      <c r="L731" s="164"/>
      <c r="M731" s="164"/>
      <c r="N731" s="164"/>
      <c r="O731" s="164"/>
    </row>
    <row r="732" spans="1:15" ht="14.5" x14ac:dyDescent="0.35">
      <c r="A732" s="164"/>
      <c r="B732" s="164"/>
      <c r="C732" s="164"/>
      <c r="D732" s="164"/>
      <c r="E732" s="164"/>
      <c r="F732" s="164"/>
      <c r="G732" s="164"/>
      <c r="H732" s="164"/>
      <c r="I732" s="164"/>
      <c r="J732" s="164"/>
      <c r="K732" s="164"/>
      <c r="L732" s="164"/>
      <c r="M732" s="164"/>
      <c r="N732" s="164"/>
      <c r="O732" s="164"/>
    </row>
    <row r="733" spans="1:15" ht="14.5" x14ac:dyDescent="0.35">
      <c r="A733" s="164"/>
      <c r="B733" s="164"/>
      <c r="C733" s="164"/>
      <c r="D733" s="164"/>
      <c r="E733" s="164"/>
      <c r="F733" s="164"/>
      <c r="G733" s="164"/>
      <c r="H733" s="164"/>
      <c r="I733" s="164"/>
      <c r="J733" s="164"/>
      <c r="K733" s="164"/>
      <c r="L733" s="164"/>
      <c r="M733" s="164"/>
      <c r="N733" s="164"/>
      <c r="O733" s="164"/>
    </row>
    <row r="734" spans="1:15" ht="14.5" x14ac:dyDescent="0.35">
      <c r="A734" s="164"/>
      <c r="B734" s="164"/>
      <c r="C734" s="164"/>
      <c r="D734" s="164"/>
      <c r="E734" s="164"/>
      <c r="F734" s="164"/>
      <c r="G734" s="164"/>
      <c r="H734" s="164"/>
      <c r="I734" s="164"/>
      <c r="J734" s="164"/>
      <c r="K734" s="164"/>
      <c r="L734" s="164"/>
      <c r="M734" s="164"/>
      <c r="N734" s="164"/>
      <c r="O734" s="164"/>
    </row>
    <row r="735" spans="1:15" ht="14.5" x14ac:dyDescent="0.35">
      <c r="A735" s="164"/>
      <c r="B735" s="164"/>
      <c r="C735" s="164"/>
      <c r="D735" s="164"/>
      <c r="E735" s="164"/>
      <c r="F735" s="164"/>
      <c r="G735" s="164"/>
      <c r="H735" s="164"/>
      <c r="I735" s="164"/>
      <c r="J735" s="164"/>
      <c r="K735" s="164"/>
      <c r="L735" s="164"/>
      <c r="M735" s="164"/>
      <c r="N735" s="164"/>
      <c r="O735" s="164"/>
    </row>
    <row r="736" spans="1:15" ht="14.5" x14ac:dyDescent="0.35">
      <c r="A736" s="164"/>
      <c r="B736" s="164"/>
      <c r="C736" s="164"/>
      <c r="D736" s="164"/>
      <c r="E736" s="164"/>
      <c r="F736" s="164"/>
      <c r="G736" s="164"/>
      <c r="H736" s="164"/>
      <c r="I736" s="164"/>
      <c r="J736" s="164"/>
      <c r="K736" s="164"/>
      <c r="L736" s="164"/>
      <c r="M736" s="164"/>
      <c r="N736" s="164"/>
      <c r="O736" s="164"/>
    </row>
    <row r="737" spans="1:15" ht="14.5" x14ac:dyDescent="0.35">
      <c r="A737" s="164"/>
      <c r="B737" s="164"/>
      <c r="C737" s="164"/>
      <c r="D737" s="164"/>
      <c r="E737" s="164"/>
      <c r="F737" s="164"/>
      <c r="G737" s="164"/>
      <c r="H737" s="164"/>
      <c r="I737" s="164"/>
      <c r="J737" s="164"/>
      <c r="K737" s="164"/>
      <c r="L737" s="164"/>
      <c r="M737" s="164"/>
      <c r="N737" s="164"/>
      <c r="O737" s="164"/>
    </row>
    <row r="738" spans="1:15" ht="14.5" x14ac:dyDescent="0.35">
      <c r="A738" s="164"/>
      <c r="B738" s="164"/>
      <c r="C738" s="164"/>
      <c r="D738" s="164"/>
      <c r="E738" s="164"/>
      <c r="F738" s="164"/>
      <c r="G738" s="164"/>
      <c r="H738" s="164"/>
      <c r="I738" s="164"/>
      <c r="J738" s="164"/>
      <c r="K738" s="164"/>
      <c r="L738" s="164"/>
      <c r="M738" s="164"/>
      <c r="N738" s="164"/>
      <c r="O738" s="164"/>
    </row>
    <row r="739" spans="1:15" ht="14.5" x14ac:dyDescent="0.35">
      <c r="A739" s="164"/>
      <c r="B739" s="164"/>
      <c r="C739" s="164"/>
      <c r="D739" s="164"/>
      <c r="E739" s="164"/>
      <c r="F739" s="164"/>
      <c r="G739" s="164"/>
      <c r="H739" s="164"/>
      <c r="I739" s="164"/>
      <c r="J739" s="164"/>
      <c r="K739" s="164"/>
      <c r="L739" s="164"/>
      <c r="M739" s="164"/>
      <c r="N739" s="164"/>
      <c r="O739" s="164"/>
    </row>
    <row r="740" spans="1:15" ht="14.5" x14ac:dyDescent="0.35">
      <c r="A740" s="164"/>
      <c r="B740" s="164"/>
      <c r="C740" s="164"/>
      <c r="D740" s="164"/>
      <c r="E740" s="164"/>
      <c r="F740" s="164"/>
      <c r="G740" s="164"/>
      <c r="H740" s="164"/>
      <c r="I740" s="164"/>
      <c r="J740" s="164"/>
      <c r="K740" s="164"/>
      <c r="L740" s="164"/>
      <c r="M740" s="164"/>
      <c r="N740" s="164"/>
      <c r="O740" s="164"/>
    </row>
    <row r="741" spans="1:15" ht="14.5" x14ac:dyDescent="0.35">
      <c r="A741" s="164"/>
      <c r="B741" s="164"/>
      <c r="C741" s="164"/>
      <c r="D741" s="164"/>
      <c r="E741" s="164"/>
      <c r="F741" s="164"/>
      <c r="G741" s="164"/>
      <c r="H741" s="164"/>
      <c r="I741" s="164"/>
      <c r="J741" s="164"/>
      <c r="K741" s="164"/>
      <c r="L741" s="164"/>
      <c r="M741" s="164"/>
      <c r="N741" s="164"/>
      <c r="O741" s="164"/>
    </row>
    <row r="742" spans="1:15" ht="14.5" x14ac:dyDescent="0.35">
      <c r="A742" s="164"/>
      <c r="B742" s="164"/>
      <c r="C742" s="164"/>
      <c r="D742" s="164"/>
      <c r="E742" s="164"/>
      <c r="F742" s="164"/>
      <c r="G742" s="164"/>
      <c r="H742" s="164"/>
      <c r="I742" s="164"/>
      <c r="J742" s="164"/>
      <c r="K742" s="164"/>
      <c r="L742" s="164"/>
      <c r="M742" s="164"/>
      <c r="N742" s="164"/>
      <c r="O742" s="164"/>
    </row>
    <row r="743" spans="1:15" ht="14.5" x14ac:dyDescent="0.35">
      <c r="A743" s="164"/>
      <c r="B743" s="164"/>
      <c r="C743" s="164"/>
      <c r="D743" s="164"/>
      <c r="E743" s="164"/>
      <c r="F743" s="164"/>
      <c r="G743" s="164"/>
      <c r="H743" s="164"/>
      <c r="I743" s="164"/>
      <c r="J743" s="164"/>
      <c r="K743" s="164"/>
      <c r="L743" s="164"/>
      <c r="M743" s="164"/>
      <c r="N743" s="164"/>
      <c r="O743" s="164"/>
    </row>
    <row r="744" spans="1:15" ht="14.5" x14ac:dyDescent="0.35">
      <c r="A744" s="164"/>
      <c r="B744" s="164"/>
      <c r="C744" s="164"/>
      <c r="D744" s="164"/>
      <c r="E744" s="164"/>
      <c r="F744" s="164"/>
      <c r="G744" s="164"/>
      <c r="H744" s="164"/>
      <c r="I744" s="164"/>
      <c r="J744" s="164"/>
      <c r="K744" s="164"/>
      <c r="L744" s="164"/>
      <c r="M744" s="164"/>
      <c r="N744" s="164"/>
      <c r="O744" s="164"/>
    </row>
    <row r="745" spans="1:15" ht="14.5" x14ac:dyDescent="0.35">
      <c r="A745" s="164"/>
      <c r="B745" s="164"/>
      <c r="C745" s="164"/>
      <c r="D745" s="164"/>
      <c r="E745" s="164"/>
      <c r="F745" s="164"/>
      <c r="G745" s="164"/>
      <c r="H745" s="164"/>
      <c r="I745" s="164"/>
      <c r="J745" s="164"/>
      <c r="K745" s="164"/>
      <c r="L745" s="164"/>
      <c r="M745" s="164"/>
      <c r="N745" s="164"/>
      <c r="O745" s="164"/>
    </row>
    <row r="746" spans="1:15" ht="14.5" x14ac:dyDescent="0.35">
      <c r="A746" s="164"/>
      <c r="B746" s="164"/>
      <c r="C746" s="164"/>
      <c r="D746" s="164"/>
      <c r="E746" s="164"/>
      <c r="F746" s="164"/>
      <c r="G746" s="164"/>
      <c r="H746" s="164"/>
      <c r="I746" s="164"/>
      <c r="J746" s="164"/>
      <c r="K746" s="164"/>
      <c r="L746" s="164"/>
      <c r="M746" s="164"/>
      <c r="N746" s="164"/>
      <c r="O746" s="164"/>
    </row>
    <row r="747" spans="1:15" ht="14.5" x14ac:dyDescent="0.35">
      <c r="A747" s="164"/>
      <c r="B747" s="164"/>
      <c r="C747" s="164"/>
      <c r="D747" s="164"/>
      <c r="E747" s="164"/>
      <c r="F747" s="164"/>
      <c r="G747" s="164"/>
      <c r="H747" s="164"/>
      <c r="I747" s="164"/>
      <c r="J747" s="164"/>
      <c r="K747" s="164"/>
      <c r="L747" s="164"/>
      <c r="M747" s="164"/>
      <c r="N747" s="164"/>
      <c r="O747" s="164"/>
    </row>
    <row r="748" spans="1:15" ht="14.5" x14ac:dyDescent="0.35">
      <c r="A748" s="164"/>
      <c r="B748" s="164"/>
      <c r="C748" s="164"/>
      <c r="D748" s="164"/>
      <c r="E748" s="164"/>
      <c r="F748" s="164"/>
      <c r="G748" s="164"/>
      <c r="H748" s="164"/>
      <c r="I748" s="164"/>
      <c r="J748" s="164"/>
      <c r="K748" s="164"/>
      <c r="L748" s="164"/>
      <c r="M748" s="164"/>
      <c r="N748" s="164"/>
      <c r="O748" s="164"/>
    </row>
    <row r="749" spans="1:15" ht="14.5" x14ac:dyDescent="0.35">
      <c r="A749" s="164"/>
      <c r="B749" s="164"/>
      <c r="C749" s="164"/>
      <c r="D749" s="164"/>
      <c r="E749" s="164"/>
      <c r="F749" s="164"/>
      <c r="G749" s="164"/>
      <c r="H749" s="164"/>
      <c r="I749" s="164"/>
      <c r="J749" s="164"/>
      <c r="K749" s="164"/>
      <c r="L749" s="164"/>
      <c r="M749" s="164"/>
      <c r="N749" s="164"/>
      <c r="O749" s="164"/>
    </row>
    <row r="750" spans="1:15" ht="14.5" x14ac:dyDescent="0.35">
      <c r="A750" s="164"/>
      <c r="B750" s="164"/>
      <c r="C750" s="164"/>
      <c r="D750" s="164"/>
      <c r="E750" s="164"/>
      <c r="F750" s="164"/>
      <c r="G750" s="164"/>
      <c r="H750" s="164"/>
      <c r="I750" s="164"/>
      <c r="J750" s="164"/>
      <c r="K750" s="164"/>
      <c r="L750" s="164"/>
      <c r="M750" s="164"/>
      <c r="N750" s="164"/>
      <c r="O750" s="164"/>
    </row>
    <row r="751" spans="1:15" ht="14.5" x14ac:dyDescent="0.35">
      <c r="A751" s="164"/>
      <c r="B751" s="164"/>
      <c r="C751" s="164"/>
      <c r="D751" s="164"/>
      <c r="E751" s="164"/>
      <c r="F751" s="164"/>
      <c r="G751" s="164"/>
      <c r="H751" s="164"/>
      <c r="I751" s="164"/>
      <c r="J751" s="164"/>
      <c r="K751" s="164"/>
      <c r="L751" s="164"/>
      <c r="M751" s="164"/>
      <c r="N751" s="164"/>
      <c r="O751" s="164"/>
    </row>
    <row r="752" spans="1:15" ht="14.5" x14ac:dyDescent="0.35">
      <c r="A752" s="164"/>
      <c r="B752" s="164"/>
      <c r="C752" s="164"/>
      <c r="D752" s="164"/>
      <c r="E752" s="164"/>
      <c r="F752" s="164"/>
      <c r="G752" s="164"/>
      <c r="H752" s="164"/>
      <c r="I752" s="164"/>
      <c r="J752" s="164"/>
      <c r="K752" s="164"/>
      <c r="L752" s="164"/>
      <c r="M752" s="164"/>
      <c r="N752" s="164"/>
      <c r="O752" s="164"/>
    </row>
    <row r="753" spans="1:15" ht="14.5" x14ac:dyDescent="0.35">
      <c r="A753" s="164"/>
      <c r="B753" s="164"/>
      <c r="C753" s="164"/>
      <c r="D753" s="164"/>
      <c r="E753" s="164"/>
      <c r="F753" s="164"/>
      <c r="G753" s="164"/>
      <c r="H753" s="164"/>
      <c r="I753" s="164"/>
      <c r="J753" s="164"/>
      <c r="K753" s="164"/>
      <c r="L753" s="164"/>
      <c r="M753" s="164"/>
      <c r="N753" s="164"/>
      <c r="O753" s="164"/>
    </row>
    <row r="754" spans="1:15" ht="14.5" x14ac:dyDescent="0.35">
      <c r="A754" s="164"/>
      <c r="B754" s="164"/>
      <c r="C754" s="164"/>
      <c r="D754" s="164"/>
      <c r="E754" s="164"/>
      <c r="F754" s="164"/>
      <c r="G754" s="164"/>
      <c r="H754" s="164"/>
      <c r="I754" s="164"/>
      <c r="J754" s="164"/>
      <c r="K754" s="164"/>
      <c r="L754" s="164"/>
      <c r="M754" s="164"/>
      <c r="N754" s="164"/>
      <c r="O754" s="164"/>
    </row>
    <row r="755" spans="1:15" ht="14.5" x14ac:dyDescent="0.35">
      <c r="A755" s="164"/>
      <c r="B755" s="164"/>
      <c r="C755" s="164"/>
      <c r="D755" s="164"/>
      <c r="E755" s="164"/>
      <c r="F755" s="164"/>
      <c r="G755" s="164"/>
      <c r="H755" s="164"/>
      <c r="I755" s="164"/>
      <c r="J755" s="164"/>
      <c r="K755" s="164"/>
      <c r="L755" s="164"/>
      <c r="M755" s="164"/>
      <c r="N755" s="164"/>
      <c r="O755" s="164"/>
    </row>
    <row r="756" spans="1:15" ht="14.5" x14ac:dyDescent="0.35">
      <c r="A756" s="164"/>
      <c r="B756" s="164"/>
      <c r="C756" s="164"/>
      <c r="D756" s="164"/>
      <c r="E756" s="164"/>
      <c r="F756" s="164"/>
      <c r="G756" s="164"/>
      <c r="H756" s="164"/>
      <c r="I756" s="164"/>
      <c r="J756" s="164"/>
      <c r="K756" s="164"/>
      <c r="L756" s="164"/>
      <c r="M756" s="164"/>
      <c r="N756" s="164"/>
      <c r="O756" s="164"/>
    </row>
    <row r="757" spans="1:15" ht="14.5" x14ac:dyDescent="0.35">
      <c r="A757" s="164"/>
      <c r="B757" s="164"/>
      <c r="C757" s="164"/>
      <c r="D757" s="164"/>
      <c r="E757" s="164"/>
      <c r="F757" s="164"/>
      <c r="G757" s="164"/>
      <c r="H757" s="164"/>
      <c r="I757" s="164"/>
      <c r="J757" s="164"/>
      <c r="K757" s="164"/>
      <c r="L757" s="164"/>
      <c r="M757" s="164"/>
      <c r="N757" s="164"/>
      <c r="O757" s="164"/>
    </row>
    <row r="758" spans="1:15" ht="14.5" x14ac:dyDescent="0.35">
      <c r="A758" s="164"/>
      <c r="B758" s="164"/>
      <c r="C758" s="164"/>
      <c r="D758" s="164"/>
      <c r="E758" s="164"/>
      <c r="F758" s="164"/>
      <c r="G758" s="164"/>
      <c r="H758" s="164"/>
      <c r="I758" s="164"/>
      <c r="J758" s="164"/>
      <c r="K758" s="164"/>
      <c r="L758" s="164"/>
      <c r="M758" s="164"/>
      <c r="N758" s="164"/>
      <c r="O758" s="164"/>
    </row>
    <row r="759" spans="1:15" ht="14.5" x14ac:dyDescent="0.35">
      <c r="A759" s="164"/>
      <c r="B759" s="164"/>
      <c r="C759" s="164"/>
      <c r="D759" s="164"/>
      <c r="E759" s="164"/>
      <c r="F759" s="164"/>
      <c r="G759" s="164"/>
      <c r="H759" s="164"/>
      <c r="I759" s="164"/>
      <c r="J759" s="164"/>
      <c r="K759" s="164"/>
      <c r="L759" s="164"/>
      <c r="M759" s="164"/>
      <c r="N759" s="164"/>
      <c r="O759" s="164"/>
    </row>
    <row r="760" spans="1:15" ht="14.5" x14ac:dyDescent="0.35">
      <c r="A760" s="164"/>
      <c r="B760" s="164"/>
      <c r="C760" s="164"/>
      <c r="D760" s="164"/>
      <c r="E760" s="164"/>
      <c r="F760" s="164"/>
      <c r="G760" s="164"/>
      <c r="H760" s="164"/>
      <c r="I760" s="164"/>
      <c r="J760" s="164"/>
      <c r="K760" s="164"/>
      <c r="L760" s="164"/>
      <c r="M760" s="164"/>
      <c r="N760" s="164"/>
      <c r="O760" s="164"/>
    </row>
    <row r="761" spans="1:15" ht="14.5" x14ac:dyDescent="0.35">
      <c r="A761" s="164"/>
      <c r="B761" s="164"/>
      <c r="C761" s="164"/>
      <c r="D761" s="164"/>
      <c r="E761" s="164"/>
      <c r="F761" s="164"/>
      <c r="G761" s="164"/>
      <c r="H761" s="164"/>
      <c r="I761" s="164"/>
      <c r="J761" s="164"/>
      <c r="K761" s="164"/>
      <c r="L761" s="164"/>
      <c r="M761" s="164"/>
      <c r="N761" s="164"/>
      <c r="O761" s="164"/>
    </row>
    <row r="762" spans="1:15" ht="14.5" x14ac:dyDescent="0.35">
      <c r="A762" s="164"/>
      <c r="B762" s="164"/>
      <c r="C762" s="164"/>
      <c r="D762" s="164"/>
      <c r="E762" s="164"/>
      <c r="F762" s="164"/>
      <c r="G762" s="164"/>
      <c r="H762" s="164"/>
      <c r="I762" s="164"/>
      <c r="J762" s="164"/>
      <c r="K762" s="164"/>
      <c r="L762" s="164"/>
      <c r="M762" s="164"/>
      <c r="N762" s="164"/>
      <c r="O762" s="164"/>
    </row>
    <row r="763" spans="1:15" ht="14.5" x14ac:dyDescent="0.35">
      <c r="A763" s="164"/>
      <c r="B763" s="164"/>
      <c r="C763" s="164"/>
      <c r="D763" s="164"/>
      <c r="E763" s="164"/>
      <c r="F763" s="164"/>
      <c r="G763" s="164"/>
      <c r="H763" s="164"/>
      <c r="I763" s="164"/>
      <c r="J763" s="164"/>
      <c r="K763" s="164"/>
      <c r="L763" s="164"/>
      <c r="M763" s="164"/>
      <c r="N763" s="164"/>
      <c r="O763" s="164"/>
    </row>
    <row r="764" spans="1:15" ht="14.5" x14ac:dyDescent="0.35">
      <c r="A764" s="164"/>
      <c r="B764" s="164"/>
      <c r="C764" s="164"/>
      <c r="D764" s="164"/>
      <c r="E764" s="164"/>
      <c r="F764" s="164"/>
      <c r="G764" s="164"/>
      <c r="H764" s="164"/>
      <c r="I764" s="164"/>
      <c r="J764" s="164"/>
      <c r="K764" s="164"/>
      <c r="L764" s="164"/>
      <c r="M764" s="164"/>
      <c r="N764" s="164"/>
      <c r="O764" s="164"/>
    </row>
    <row r="765" spans="1:15" ht="14.5" x14ac:dyDescent="0.35">
      <c r="A765" s="164"/>
      <c r="B765" s="164"/>
      <c r="C765" s="164"/>
      <c r="D765" s="164"/>
      <c r="E765" s="164"/>
      <c r="F765" s="164"/>
      <c r="G765" s="164"/>
      <c r="H765" s="164"/>
      <c r="I765" s="164"/>
      <c r="J765" s="164"/>
      <c r="K765" s="164"/>
      <c r="L765" s="164"/>
      <c r="M765" s="164"/>
      <c r="N765" s="164"/>
      <c r="O765" s="164"/>
    </row>
    <row r="766" spans="1:15" ht="14.5" x14ac:dyDescent="0.35">
      <c r="A766" s="164"/>
      <c r="B766" s="164"/>
      <c r="C766" s="164"/>
      <c r="D766" s="164"/>
      <c r="E766" s="164"/>
      <c r="F766" s="164"/>
      <c r="G766" s="164"/>
      <c r="H766" s="164"/>
      <c r="I766" s="164"/>
      <c r="J766" s="164"/>
      <c r="K766" s="164"/>
      <c r="L766" s="164"/>
      <c r="M766" s="164"/>
      <c r="N766" s="164"/>
      <c r="O766" s="164"/>
    </row>
    <row r="767" spans="1:15" ht="14.5" x14ac:dyDescent="0.35">
      <c r="A767" s="164"/>
      <c r="B767" s="164"/>
      <c r="C767" s="164"/>
      <c r="D767" s="164"/>
      <c r="E767" s="164"/>
      <c r="F767" s="164"/>
      <c r="G767" s="164"/>
      <c r="H767" s="164"/>
      <c r="I767" s="164"/>
      <c r="J767" s="164"/>
      <c r="K767" s="164"/>
      <c r="L767" s="164"/>
      <c r="M767" s="164"/>
      <c r="N767" s="164"/>
      <c r="O767" s="164"/>
    </row>
    <row r="768" spans="1:15" ht="14.5" x14ac:dyDescent="0.35">
      <c r="A768" s="164"/>
      <c r="B768" s="164"/>
      <c r="C768" s="164"/>
      <c r="D768" s="164"/>
      <c r="E768" s="164"/>
      <c r="F768" s="164"/>
      <c r="G768" s="164"/>
      <c r="H768" s="164"/>
      <c r="I768" s="164"/>
      <c r="J768" s="164"/>
      <c r="K768" s="164"/>
      <c r="L768" s="164"/>
      <c r="M768" s="164"/>
      <c r="N768" s="164"/>
      <c r="O768" s="164"/>
    </row>
    <row r="769" spans="1:15" ht="14.5" x14ac:dyDescent="0.35">
      <c r="A769" s="164"/>
      <c r="B769" s="164"/>
      <c r="C769" s="164"/>
      <c r="D769" s="164"/>
      <c r="E769" s="164"/>
      <c r="F769" s="164"/>
      <c r="G769" s="164"/>
      <c r="H769" s="164"/>
      <c r="I769" s="164"/>
      <c r="J769" s="164"/>
      <c r="K769" s="164"/>
      <c r="L769" s="164"/>
      <c r="M769" s="164"/>
      <c r="N769" s="164"/>
      <c r="O769" s="164"/>
    </row>
    <row r="770" spans="1:15" ht="14.5" x14ac:dyDescent="0.35">
      <c r="A770" s="164"/>
      <c r="B770" s="164"/>
      <c r="C770" s="164"/>
      <c r="D770" s="164"/>
      <c r="E770" s="164"/>
      <c r="F770" s="164"/>
      <c r="G770" s="164"/>
      <c r="H770" s="164"/>
      <c r="I770" s="164"/>
      <c r="J770" s="164"/>
      <c r="K770" s="164"/>
      <c r="L770" s="164"/>
      <c r="M770" s="164"/>
      <c r="N770" s="164"/>
      <c r="O770" s="164"/>
    </row>
    <row r="771" spans="1:15" ht="14.5" x14ac:dyDescent="0.35">
      <c r="A771" s="164"/>
      <c r="B771" s="164"/>
      <c r="C771" s="164"/>
      <c r="D771" s="164"/>
      <c r="E771" s="164"/>
      <c r="F771" s="164"/>
      <c r="G771" s="164"/>
      <c r="H771" s="164"/>
      <c r="I771" s="164"/>
      <c r="J771" s="164"/>
      <c r="K771" s="164"/>
      <c r="L771" s="164"/>
      <c r="M771" s="164"/>
      <c r="N771" s="164"/>
      <c r="O771" s="164"/>
    </row>
    <row r="772" spans="1:15" ht="14.5" x14ac:dyDescent="0.35">
      <c r="A772" s="164"/>
      <c r="B772" s="164"/>
      <c r="C772" s="164"/>
      <c r="D772" s="164"/>
      <c r="E772" s="164"/>
      <c r="F772" s="164"/>
      <c r="G772" s="164"/>
      <c r="H772" s="164"/>
      <c r="I772" s="164"/>
      <c r="J772" s="164"/>
      <c r="K772" s="164"/>
      <c r="L772" s="164"/>
      <c r="M772" s="164"/>
      <c r="N772" s="164"/>
      <c r="O772" s="164"/>
    </row>
    <row r="773" spans="1:15" ht="14.5" x14ac:dyDescent="0.35">
      <c r="A773" s="164"/>
      <c r="B773" s="164"/>
      <c r="C773" s="164"/>
      <c r="D773" s="164"/>
      <c r="E773" s="164"/>
      <c r="F773" s="164"/>
      <c r="G773" s="164"/>
      <c r="H773" s="164"/>
      <c r="I773" s="164"/>
      <c r="J773" s="164"/>
      <c r="K773" s="164"/>
      <c r="L773" s="164"/>
      <c r="M773" s="164"/>
      <c r="N773" s="164"/>
      <c r="O773" s="164"/>
    </row>
    <row r="774" spans="1:15" ht="14.5" x14ac:dyDescent="0.35">
      <c r="A774" s="164"/>
      <c r="B774" s="164"/>
      <c r="C774" s="164"/>
      <c r="D774" s="164"/>
      <c r="E774" s="164"/>
      <c r="F774" s="164"/>
      <c r="G774" s="164"/>
      <c r="H774" s="164"/>
      <c r="I774" s="164"/>
      <c r="J774" s="164"/>
      <c r="K774" s="164"/>
      <c r="L774" s="164"/>
      <c r="M774" s="164"/>
      <c r="N774" s="164"/>
      <c r="O774" s="164"/>
    </row>
    <row r="775" spans="1:15" ht="14.5" x14ac:dyDescent="0.35">
      <c r="A775" s="164"/>
      <c r="B775" s="164"/>
      <c r="C775" s="164"/>
      <c r="D775" s="164"/>
      <c r="E775" s="164"/>
      <c r="F775" s="164"/>
      <c r="G775" s="164"/>
      <c r="H775" s="164"/>
      <c r="I775" s="164"/>
      <c r="J775" s="164"/>
      <c r="K775" s="164"/>
      <c r="L775" s="164"/>
      <c r="M775" s="164"/>
      <c r="N775" s="164"/>
      <c r="O775" s="164"/>
    </row>
    <row r="776" spans="1:15" ht="14.5" x14ac:dyDescent="0.35">
      <c r="A776" s="164"/>
      <c r="B776" s="164"/>
      <c r="C776" s="164"/>
      <c r="D776" s="164"/>
      <c r="E776" s="164"/>
      <c r="F776" s="164"/>
      <c r="G776" s="164"/>
      <c r="H776" s="164"/>
      <c r="I776" s="164"/>
      <c r="J776" s="164"/>
      <c r="K776" s="164"/>
      <c r="L776" s="164"/>
      <c r="M776" s="164"/>
      <c r="N776" s="164"/>
      <c r="O776" s="164"/>
    </row>
    <row r="777" spans="1:15" ht="14.5" x14ac:dyDescent="0.35">
      <c r="A777" s="164"/>
      <c r="B777" s="164"/>
      <c r="C777" s="164"/>
      <c r="D777" s="164"/>
      <c r="E777" s="164"/>
      <c r="F777" s="164"/>
      <c r="G777" s="164"/>
      <c r="H777" s="164"/>
      <c r="I777" s="164"/>
      <c r="J777" s="164"/>
      <c r="K777" s="164"/>
      <c r="L777" s="164"/>
      <c r="M777" s="164"/>
      <c r="N777" s="164"/>
      <c r="O777" s="164"/>
    </row>
    <row r="778" spans="1:15" ht="14.5" x14ac:dyDescent="0.35">
      <c r="A778" s="164"/>
      <c r="B778" s="164"/>
      <c r="C778" s="164"/>
      <c r="D778" s="164"/>
      <c r="E778" s="164"/>
      <c r="F778" s="164"/>
      <c r="G778" s="164"/>
      <c r="H778" s="164"/>
      <c r="I778" s="164"/>
      <c r="J778" s="164"/>
      <c r="K778" s="164"/>
      <c r="L778" s="164"/>
      <c r="M778" s="164"/>
      <c r="N778" s="164"/>
      <c r="O778" s="164"/>
    </row>
    <row r="779" spans="1:15" ht="14.5" x14ac:dyDescent="0.35">
      <c r="A779" s="164"/>
      <c r="B779" s="164"/>
      <c r="C779" s="164"/>
      <c r="D779" s="164"/>
      <c r="E779" s="164"/>
      <c r="F779" s="164"/>
      <c r="G779" s="164"/>
      <c r="H779" s="164"/>
      <c r="I779" s="164"/>
      <c r="J779" s="164"/>
      <c r="K779" s="164"/>
      <c r="L779" s="164"/>
      <c r="M779" s="164"/>
      <c r="N779" s="164"/>
      <c r="O779" s="164"/>
    </row>
    <row r="780" spans="1:15" ht="14.5" x14ac:dyDescent="0.35">
      <c r="A780" s="164"/>
      <c r="B780" s="164"/>
      <c r="C780" s="164"/>
      <c r="D780" s="164"/>
      <c r="E780" s="164"/>
      <c r="F780" s="164"/>
      <c r="G780" s="164"/>
      <c r="H780" s="164"/>
      <c r="I780" s="164"/>
      <c r="J780" s="164"/>
      <c r="K780" s="164"/>
      <c r="L780" s="164"/>
      <c r="M780" s="164"/>
      <c r="N780" s="164"/>
      <c r="O780" s="164"/>
    </row>
    <row r="781" spans="1:15" ht="14.5" x14ac:dyDescent="0.35">
      <c r="A781" s="164"/>
      <c r="B781" s="164"/>
      <c r="C781" s="164"/>
      <c r="D781" s="164"/>
      <c r="E781" s="164"/>
      <c r="F781" s="164"/>
      <c r="G781" s="164"/>
      <c r="H781" s="164"/>
      <c r="I781" s="164"/>
      <c r="J781" s="164"/>
      <c r="K781" s="164"/>
      <c r="L781" s="164"/>
      <c r="M781" s="164"/>
      <c r="N781" s="164"/>
      <c r="O781" s="164"/>
    </row>
    <row r="782" spans="1:15" ht="14.5" x14ac:dyDescent="0.35">
      <c r="A782" s="164"/>
      <c r="B782" s="164"/>
      <c r="C782" s="164"/>
      <c r="D782" s="164"/>
      <c r="E782" s="164"/>
      <c r="F782" s="164"/>
      <c r="G782" s="164"/>
      <c r="H782" s="164"/>
      <c r="I782" s="164"/>
      <c r="J782" s="164"/>
      <c r="K782" s="164"/>
      <c r="L782" s="164"/>
      <c r="M782" s="164"/>
      <c r="N782" s="164"/>
      <c r="O782" s="164"/>
    </row>
    <row r="783" spans="1:15" ht="14.5" x14ac:dyDescent="0.35">
      <c r="A783" s="164"/>
      <c r="B783" s="164"/>
      <c r="C783" s="164"/>
      <c r="D783" s="164"/>
      <c r="E783" s="164"/>
      <c r="F783" s="164"/>
      <c r="G783" s="164"/>
      <c r="H783" s="164"/>
      <c r="I783" s="164"/>
      <c r="J783" s="164"/>
      <c r="K783" s="164"/>
      <c r="L783" s="164"/>
      <c r="M783" s="164"/>
      <c r="N783" s="164"/>
      <c r="O783" s="164"/>
    </row>
    <row r="784" spans="1:15" ht="14.5" x14ac:dyDescent="0.35">
      <c r="A784" s="164"/>
      <c r="B784" s="164"/>
      <c r="C784" s="164"/>
      <c r="D784" s="164"/>
      <c r="E784" s="164"/>
      <c r="F784" s="164"/>
      <c r="G784" s="164"/>
      <c r="H784" s="164"/>
      <c r="I784" s="164"/>
      <c r="J784" s="164"/>
      <c r="K784" s="164"/>
      <c r="L784" s="164"/>
      <c r="M784" s="164"/>
      <c r="N784" s="164"/>
      <c r="O784" s="164"/>
    </row>
    <row r="785" spans="1:15" ht="14.5" x14ac:dyDescent="0.35">
      <c r="A785" s="164"/>
      <c r="B785" s="164"/>
      <c r="C785" s="164"/>
      <c r="D785" s="164"/>
      <c r="E785" s="164"/>
      <c r="F785" s="164"/>
      <c r="G785" s="164"/>
      <c r="H785" s="164"/>
      <c r="I785" s="164"/>
      <c r="J785" s="164"/>
      <c r="K785" s="164"/>
      <c r="L785" s="164"/>
      <c r="M785" s="164"/>
      <c r="N785" s="164"/>
      <c r="O785" s="164"/>
    </row>
    <row r="786" spans="1:15" ht="14.5" x14ac:dyDescent="0.35">
      <c r="A786" s="164"/>
      <c r="B786" s="164"/>
      <c r="C786" s="164"/>
      <c r="D786" s="164"/>
      <c r="E786" s="164"/>
      <c r="F786" s="164"/>
      <c r="G786" s="164"/>
      <c r="H786" s="164"/>
      <c r="I786" s="164"/>
      <c r="J786" s="164"/>
      <c r="K786" s="164"/>
      <c r="L786" s="164"/>
      <c r="M786" s="164"/>
      <c r="N786" s="164"/>
      <c r="O786" s="164"/>
    </row>
    <row r="787" spans="1:15" ht="14.5" x14ac:dyDescent="0.35">
      <c r="A787" s="164"/>
      <c r="B787" s="164"/>
      <c r="C787" s="164"/>
      <c r="D787" s="164"/>
      <c r="E787" s="164"/>
      <c r="F787" s="164"/>
      <c r="G787" s="164"/>
      <c r="H787" s="164"/>
      <c r="I787" s="164"/>
      <c r="J787" s="164"/>
      <c r="K787" s="164"/>
      <c r="L787" s="164"/>
      <c r="M787" s="164"/>
      <c r="N787" s="164"/>
      <c r="O787" s="164"/>
    </row>
    <row r="788" spans="1:15" ht="14.5" x14ac:dyDescent="0.35">
      <c r="A788" s="164"/>
      <c r="B788" s="164"/>
      <c r="C788" s="164"/>
      <c r="D788" s="164"/>
      <c r="E788" s="164"/>
      <c r="F788" s="164"/>
      <c r="G788" s="164"/>
      <c r="H788" s="164"/>
      <c r="I788" s="164"/>
      <c r="J788" s="164"/>
      <c r="K788" s="164"/>
      <c r="L788" s="164"/>
      <c r="M788" s="164"/>
      <c r="N788" s="164"/>
      <c r="O788" s="164"/>
    </row>
    <row r="789" spans="1:15" ht="14.5" x14ac:dyDescent="0.35">
      <c r="A789" s="164"/>
      <c r="B789" s="164"/>
      <c r="C789" s="164"/>
      <c r="D789" s="164"/>
      <c r="E789" s="164"/>
      <c r="F789" s="164"/>
      <c r="G789" s="164"/>
      <c r="H789" s="164"/>
      <c r="I789" s="164"/>
      <c r="J789" s="164"/>
      <c r="K789" s="164"/>
      <c r="L789" s="164"/>
      <c r="M789" s="164"/>
      <c r="N789" s="164"/>
      <c r="O789" s="164"/>
    </row>
    <row r="790" spans="1:15" ht="14.5" x14ac:dyDescent="0.35">
      <c r="A790" s="164"/>
      <c r="B790" s="164"/>
      <c r="C790" s="164"/>
      <c r="D790" s="164"/>
      <c r="E790" s="164"/>
      <c r="F790" s="164"/>
      <c r="G790" s="164"/>
      <c r="H790" s="164"/>
      <c r="I790" s="164"/>
      <c r="J790" s="164"/>
      <c r="K790" s="164"/>
      <c r="L790" s="164"/>
      <c r="M790" s="164"/>
      <c r="N790" s="164"/>
      <c r="O790" s="164"/>
    </row>
    <row r="791" spans="1:15" ht="14.5" x14ac:dyDescent="0.35">
      <c r="A791" s="164"/>
      <c r="B791" s="164"/>
      <c r="C791" s="164"/>
      <c r="D791" s="164"/>
      <c r="E791" s="164"/>
      <c r="F791" s="164"/>
      <c r="G791" s="164"/>
      <c r="H791" s="164"/>
      <c r="I791" s="164"/>
      <c r="J791" s="164"/>
      <c r="K791" s="164"/>
      <c r="L791" s="164"/>
      <c r="M791" s="164"/>
      <c r="N791" s="164"/>
      <c r="O791" s="164"/>
    </row>
    <row r="792" spans="1:15" ht="14.5" x14ac:dyDescent="0.35">
      <c r="A792" s="164"/>
      <c r="B792" s="164"/>
      <c r="C792" s="164"/>
      <c r="D792" s="164"/>
      <c r="E792" s="164"/>
      <c r="F792" s="164"/>
      <c r="G792" s="164"/>
      <c r="H792" s="164"/>
      <c r="I792" s="164"/>
      <c r="J792" s="164"/>
      <c r="K792" s="164"/>
      <c r="L792" s="164"/>
      <c r="M792" s="164"/>
      <c r="N792" s="164"/>
      <c r="O792" s="164"/>
    </row>
    <row r="793" spans="1:15" ht="14.5" x14ac:dyDescent="0.35">
      <c r="A793" s="164"/>
      <c r="B793" s="164"/>
      <c r="C793" s="164"/>
      <c r="D793" s="164"/>
      <c r="E793" s="164"/>
      <c r="F793" s="164"/>
      <c r="G793" s="164"/>
      <c r="H793" s="164"/>
      <c r="I793" s="164"/>
      <c r="J793" s="164"/>
      <c r="K793" s="164"/>
      <c r="L793" s="164"/>
      <c r="M793" s="164"/>
      <c r="N793" s="164"/>
      <c r="O793" s="164"/>
    </row>
    <row r="794" spans="1:15" ht="14.5" x14ac:dyDescent="0.35">
      <c r="A794" s="164"/>
      <c r="B794" s="164"/>
      <c r="C794" s="164"/>
      <c r="D794" s="164"/>
      <c r="E794" s="164"/>
      <c r="F794" s="164"/>
      <c r="G794" s="164"/>
      <c r="H794" s="164"/>
      <c r="I794" s="164"/>
      <c r="J794" s="164"/>
      <c r="K794" s="164"/>
      <c r="L794" s="164"/>
      <c r="M794" s="164"/>
      <c r="N794" s="164"/>
      <c r="O794" s="164"/>
    </row>
    <row r="795" spans="1:15" ht="14.5" x14ac:dyDescent="0.35">
      <c r="A795" s="164"/>
      <c r="B795" s="164"/>
      <c r="C795" s="164"/>
      <c r="D795" s="164"/>
      <c r="E795" s="164"/>
      <c r="F795" s="164"/>
      <c r="G795" s="164"/>
      <c r="H795" s="164"/>
      <c r="I795" s="164"/>
      <c r="J795" s="164"/>
      <c r="K795" s="164"/>
      <c r="L795" s="164"/>
      <c r="M795" s="164"/>
      <c r="N795" s="164"/>
      <c r="O795" s="164"/>
    </row>
    <row r="796" spans="1:15" ht="14.5" x14ac:dyDescent="0.35">
      <c r="A796" s="164"/>
      <c r="B796" s="164"/>
      <c r="C796" s="164"/>
      <c r="D796" s="164"/>
      <c r="E796" s="164"/>
      <c r="F796" s="164"/>
      <c r="G796" s="164"/>
      <c r="H796" s="164"/>
      <c r="I796" s="164"/>
      <c r="J796" s="164"/>
      <c r="K796" s="164"/>
      <c r="L796" s="164"/>
      <c r="M796" s="164"/>
      <c r="N796" s="164"/>
      <c r="O796" s="164"/>
    </row>
    <row r="797" spans="1:15" ht="14.5" x14ac:dyDescent="0.35">
      <c r="A797" s="164"/>
      <c r="B797" s="164"/>
      <c r="C797" s="164"/>
      <c r="D797" s="164"/>
      <c r="E797" s="164"/>
      <c r="F797" s="164"/>
      <c r="G797" s="164"/>
      <c r="H797" s="164"/>
      <c r="I797" s="164"/>
      <c r="J797" s="164"/>
      <c r="K797" s="164"/>
      <c r="L797" s="164"/>
      <c r="M797" s="164"/>
      <c r="N797" s="164"/>
      <c r="O797" s="164"/>
    </row>
    <row r="798" spans="1:15" ht="14.5" x14ac:dyDescent="0.35">
      <c r="A798" s="164"/>
      <c r="B798" s="164"/>
      <c r="C798" s="164"/>
      <c r="D798" s="164"/>
      <c r="E798" s="164"/>
      <c r="F798" s="164"/>
      <c r="G798" s="164"/>
      <c r="H798" s="164"/>
      <c r="I798" s="164"/>
      <c r="J798" s="164"/>
      <c r="K798" s="164"/>
      <c r="L798" s="164"/>
      <c r="M798" s="164"/>
      <c r="N798" s="164"/>
      <c r="O798" s="164"/>
    </row>
    <row r="799" spans="1:15" ht="14.5" x14ac:dyDescent="0.35">
      <c r="A799" s="164"/>
      <c r="B799" s="164"/>
      <c r="C799" s="164"/>
      <c r="D799" s="164"/>
      <c r="E799" s="164"/>
      <c r="F799" s="164"/>
      <c r="G799" s="164"/>
      <c r="H799" s="164"/>
      <c r="I799" s="164"/>
      <c r="J799" s="164"/>
      <c r="K799" s="164"/>
      <c r="L799" s="164"/>
      <c r="M799" s="164"/>
      <c r="N799" s="164"/>
      <c r="O799" s="164"/>
    </row>
    <row r="800" spans="1:15" ht="14.5" x14ac:dyDescent="0.35">
      <c r="A800" s="164"/>
      <c r="B800" s="164"/>
      <c r="C800" s="164"/>
      <c r="D800" s="164"/>
      <c r="E800" s="164"/>
      <c r="F800" s="164"/>
      <c r="G800" s="164"/>
      <c r="H800" s="164"/>
      <c r="I800" s="164"/>
      <c r="J800" s="164"/>
      <c r="K800" s="164"/>
      <c r="L800" s="164"/>
      <c r="M800" s="164"/>
      <c r="N800" s="164"/>
      <c r="O800" s="164"/>
    </row>
    <row r="801" spans="1:15" ht="14.5" x14ac:dyDescent="0.35">
      <c r="A801" s="164"/>
      <c r="B801" s="164"/>
      <c r="C801" s="164"/>
      <c r="D801" s="164"/>
      <c r="E801" s="164"/>
      <c r="F801" s="164"/>
      <c r="G801" s="164"/>
      <c r="H801" s="164"/>
      <c r="I801" s="164"/>
      <c r="J801" s="164"/>
      <c r="K801" s="164"/>
      <c r="L801" s="164"/>
      <c r="M801" s="164"/>
      <c r="N801" s="164"/>
      <c r="O801" s="164"/>
    </row>
    <row r="802" spans="1:15" ht="14.5" x14ac:dyDescent="0.35">
      <c r="A802" s="164"/>
      <c r="B802" s="164"/>
      <c r="C802" s="164"/>
      <c r="D802" s="164"/>
      <c r="E802" s="164"/>
      <c r="F802" s="164"/>
      <c r="G802" s="164"/>
      <c r="H802" s="164"/>
      <c r="I802" s="164"/>
      <c r="J802" s="164"/>
      <c r="K802" s="164"/>
      <c r="L802" s="164"/>
      <c r="M802" s="164"/>
      <c r="N802" s="164"/>
      <c r="O802" s="164"/>
    </row>
    <row r="803" spans="1:15" ht="14.5" x14ac:dyDescent="0.35">
      <c r="A803" s="164"/>
      <c r="B803" s="164"/>
      <c r="C803" s="164"/>
      <c r="D803" s="164"/>
      <c r="E803" s="164"/>
      <c r="F803" s="164"/>
      <c r="G803" s="164"/>
      <c r="H803" s="164"/>
      <c r="I803" s="164"/>
      <c r="J803" s="164"/>
      <c r="K803" s="164"/>
      <c r="L803" s="164"/>
      <c r="M803" s="164"/>
      <c r="N803" s="164"/>
      <c r="O803" s="164"/>
    </row>
    <row r="804" spans="1:15" ht="14.5" x14ac:dyDescent="0.35">
      <c r="A804" s="164"/>
      <c r="B804" s="164"/>
      <c r="C804" s="164"/>
      <c r="D804" s="164"/>
      <c r="E804" s="164"/>
      <c r="F804" s="164"/>
      <c r="G804" s="164"/>
      <c r="H804" s="164"/>
      <c r="I804" s="164"/>
      <c r="J804" s="164"/>
      <c r="K804" s="164"/>
      <c r="L804" s="164"/>
      <c r="M804" s="164"/>
      <c r="N804" s="164"/>
      <c r="O804" s="164"/>
    </row>
    <row r="805" spans="1:15" ht="14.5" x14ac:dyDescent="0.35">
      <c r="A805" s="164"/>
      <c r="B805" s="164"/>
      <c r="C805" s="164"/>
      <c r="D805" s="164"/>
      <c r="E805" s="164"/>
      <c r="F805" s="164"/>
      <c r="G805" s="164"/>
      <c r="H805" s="164"/>
      <c r="I805" s="164"/>
      <c r="J805" s="164"/>
      <c r="K805" s="164"/>
      <c r="L805" s="164"/>
      <c r="M805" s="164"/>
      <c r="N805" s="164"/>
      <c r="O805" s="164"/>
    </row>
    <row r="806" spans="1:15" ht="14.5" x14ac:dyDescent="0.35">
      <c r="A806" s="164"/>
      <c r="B806" s="164"/>
      <c r="C806" s="164"/>
      <c r="D806" s="164"/>
      <c r="E806" s="164"/>
      <c r="F806" s="164"/>
      <c r="G806" s="164"/>
      <c r="H806" s="164"/>
      <c r="I806" s="164"/>
      <c r="J806" s="164"/>
      <c r="K806" s="164"/>
      <c r="L806" s="164"/>
      <c r="M806" s="164"/>
      <c r="N806" s="164"/>
      <c r="O806" s="164"/>
    </row>
    <row r="807" spans="1:15" ht="14.5" x14ac:dyDescent="0.35">
      <c r="A807" s="164"/>
      <c r="B807" s="164"/>
      <c r="C807" s="164"/>
      <c r="D807" s="164"/>
      <c r="E807" s="164"/>
      <c r="F807" s="164"/>
      <c r="G807" s="164"/>
      <c r="H807" s="164"/>
      <c r="I807" s="164"/>
      <c r="J807" s="164"/>
      <c r="K807" s="164"/>
      <c r="L807" s="164"/>
      <c r="M807" s="164"/>
      <c r="N807" s="164"/>
      <c r="O807" s="164"/>
    </row>
    <row r="808" spans="1:15" ht="14.5" x14ac:dyDescent="0.35">
      <c r="A808" s="164"/>
      <c r="B808" s="164"/>
      <c r="C808" s="164"/>
      <c r="D808" s="164"/>
      <c r="E808" s="164"/>
      <c r="F808" s="164"/>
      <c r="G808" s="164"/>
      <c r="H808" s="164"/>
      <c r="I808" s="164"/>
      <c r="J808" s="164"/>
      <c r="K808" s="164"/>
      <c r="L808" s="164"/>
      <c r="M808" s="164"/>
      <c r="N808" s="164"/>
      <c r="O808" s="164"/>
    </row>
    <row r="809" spans="1:15" ht="14.5" x14ac:dyDescent="0.35">
      <c r="A809" s="164"/>
      <c r="B809" s="164"/>
      <c r="C809" s="164"/>
      <c r="D809" s="164"/>
      <c r="E809" s="164"/>
      <c r="F809" s="164"/>
      <c r="G809" s="164"/>
      <c r="H809" s="164"/>
      <c r="I809" s="164"/>
      <c r="J809" s="164"/>
      <c r="K809" s="164"/>
      <c r="L809" s="164"/>
      <c r="M809" s="164"/>
      <c r="N809" s="164"/>
      <c r="O809" s="164"/>
    </row>
    <row r="810" spans="1:15" ht="14.5" x14ac:dyDescent="0.35">
      <c r="A810" s="164"/>
      <c r="B810" s="164"/>
      <c r="C810" s="164"/>
      <c r="D810" s="164"/>
      <c r="E810" s="164"/>
      <c r="F810" s="164"/>
      <c r="G810" s="164"/>
      <c r="H810" s="164"/>
      <c r="I810" s="164"/>
      <c r="J810" s="164"/>
      <c r="K810" s="164"/>
      <c r="L810" s="164"/>
      <c r="M810" s="164"/>
      <c r="N810" s="164"/>
      <c r="O810" s="164"/>
    </row>
    <row r="811" spans="1:15" ht="14.5" x14ac:dyDescent="0.35">
      <c r="A811" s="164"/>
      <c r="B811" s="164"/>
      <c r="C811" s="164"/>
      <c r="D811" s="164"/>
      <c r="E811" s="164"/>
      <c r="F811" s="164"/>
      <c r="G811" s="164"/>
      <c r="H811" s="164"/>
      <c r="I811" s="164"/>
      <c r="J811" s="164"/>
      <c r="K811" s="164"/>
      <c r="L811" s="164"/>
      <c r="M811" s="164"/>
      <c r="N811" s="164"/>
      <c r="O811" s="164"/>
    </row>
    <row r="812" spans="1:15" ht="14.5" x14ac:dyDescent="0.35">
      <c r="A812" s="164"/>
      <c r="B812" s="164"/>
      <c r="C812" s="164"/>
      <c r="D812" s="164"/>
      <c r="E812" s="164"/>
      <c r="F812" s="164"/>
      <c r="G812" s="164"/>
      <c r="H812" s="164"/>
      <c r="I812" s="164"/>
      <c r="J812" s="164"/>
      <c r="K812" s="164"/>
      <c r="L812" s="164"/>
      <c r="M812" s="164"/>
      <c r="N812" s="164"/>
      <c r="O812" s="164"/>
    </row>
    <row r="813" spans="1:15" ht="14.5" x14ac:dyDescent="0.35">
      <c r="A813" s="164"/>
      <c r="B813" s="164"/>
      <c r="C813" s="164"/>
      <c r="D813" s="164"/>
      <c r="E813" s="164"/>
      <c r="F813" s="164"/>
      <c r="G813" s="164"/>
      <c r="H813" s="164"/>
      <c r="I813" s="164"/>
      <c r="J813" s="164"/>
      <c r="K813" s="164"/>
      <c r="L813" s="164"/>
      <c r="M813" s="164"/>
      <c r="N813" s="164"/>
      <c r="O813" s="164"/>
    </row>
    <row r="814" spans="1:15" ht="14.5" x14ac:dyDescent="0.35">
      <c r="A814" s="164"/>
      <c r="B814" s="164"/>
      <c r="C814" s="164"/>
      <c r="D814" s="164"/>
      <c r="E814" s="164"/>
      <c r="F814" s="164"/>
      <c r="G814" s="164"/>
      <c r="H814" s="164"/>
      <c r="I814" s="164"/>
      <c r="J814" s="164"/>
      <c r="K814" s="164"/>
      <c r="L814" s="164"/>
      <c r="M814" s="164"/>
      <c r="N814" s="164"/>
      <c r="O814" s="164"/>
    </row>
    <row r="815" spans="1:15" ht="14.5" x14ac:dyDescent="0.35">
      <c r="A815" s="164"/>
      <c r="B815" s="164"/>
      <c r="C815" s="164"/>
      <c r="D815" s="164"/>
      <c r="E815" s="164"/>
      <c r="F815" s="164"/>
      <c r="G815" s="164"/>
      <c r="H815" s="164"/>
      <c r="I815" s="164"/>
      <c r="J815" s="164"/>
      <c r="K815" s="164"/>
      <c r="L815" s="164"/>
      <c r="M815" s="164"/>
      <c r="N815" s="164"/>
      <c r="O815" s="164"/>
    </row>
    <row r="816" spans="1:15" ht="14.5" x14ac:dyDescent="0.35">
      <c r="A816" s="164"/>
      <c r="B816" s="164"/>
      <c r="C816" s="164"/>
      <c r="D816" s="164"/>
      <c r="E816" s="164"/>
      <c r="F816" s="164"/>
      <c r="G816" s="164"/>
      <c r="H816" s="164"/>
      <c r="I816" s="164"/>
      <c r="J816" s="164"/>
      <c r="K816" s="164"/>
      <c r="L816" s="164"/>
      <c r="M816" s="164"/>
      <c r="N816" s="164"/>
      <c r="O816" s="164"/>
    </row>
    <row r="817" spans="1:15" ht="14.5" x14ac:dyDescent="0.35">
      <c r="A817" s="164"/>
      <c r="B817" s="164"/>
      <c r="C817" s="164"/>
      <c r="D817" s="164"/>
      <c r="E817" s="164"/>
      <c r="F817" s="164"/>
      <c r="G817" s="164"/>
      <c r="H817" s="164"/>
      <c r="I817" s="164"/>
      <c r="J817" s="164"/>
      <c r="K817" s="164"/>
      <c r="L817" s="164"/>
      <c r="M817" s="164"/>
      <c r="N817" s="164"/>
      <c r="O817" s="164"/>
    </row>
    <row r="818" spans="1:15" ht="14.5" x14ac:dyDescent="0.35">
      <c r="A818" s="164"/>
      <c r="B818" s="164"/>
      <c r="C818" s="164"/>
      <c r="D818" s="164"/>
      <c r="E818" s="164"/>
      <c r="F818" s="164"/>
      <c r="G818" s="164"/>
      <c r="H818" s="164"/>
      <c r="I818" s="164"/>
      <c r="J818" s="164"/>
      <c r="K818" s="164"/>
      <c r="L818" s="164"/>
      <c r="M818" s="164"/>
      <c r="N818" s="164"/>
      <c r="O818" s="164"/>
    </row>
    <row r="819" spans="1:15" ht="14.5" x14ac:dyDescent="0.35">
      <c r="A819" s="164"/>
      <c r="B819" s="164"/>
      <c r="C819" s="164"/>
      <c r="D819" s="164"/>
      <c r="E819" s="164"/>
      <c r="F819" s="164"/>
      <c r="G819" s="164"/>
      <c r="H819" s="164"/>
      <c r="I819" s="164"/>
      <c r="J819" s="164"/>
      <c r="K819" s="164"/>
      <c r="L819" s="164"/>
      <c r="M819" s="164"/>
      <c r="N819" s="164"/>
      <c r="O819" s="164"/>
    </row>
    <row r="820" spans="1:15" ht="14.5" x14ac:dyDescent="0.35">
      <c r="A820" s="164"/>
      <c r="B820" s="164"/>
      <c r="C820" s="164"/>
      <c r="D820" s="164"/>
      <c r="E820" s="164"/>
      <c r="F820" s="164"/>
      <c r="G820" s="164"/>
      <c r="H820" s="164"/>
      <c r="I820" s="164"/>
      <c r="J820" s="164"/>
      <c r="K820" s="164"/>
      <c r="L820" s="164"/>
      <c r="M820" s="164"/>
      <c r="N820" s="164"/>
      <c r="O820" s="164"/>
    </row>
    <row r="821" spans="1:15" ht="14.5" x14ac:dyDescent="0.35">
      <c r="A821" s="164"/>
      <c r="B821" s="164"/>
      <c r="C821" s="164"/>
      <c r="D821" s="164"/>
      <c r="E821" s="164"/>
      <c r="F821" s="164"/>
      <c r="G821" s="164"/>
      <c r="H821" s="164"/>
      <c r="I821" s="164"/>
      <c r="J821" s="164"/>
      <c r="K821" s="164"/>
      <c r="L821" s="164"/>
      <c r="M821" s="164"/>
      <c r="N821" s="164"/>
      <c r="O821" s="164"/>
    </row>
    <row r="822" spans="1:15" ht="14.5" x14ac:dyDescent="0.35">
      <c r="A822" s="164"/>
      <c r="B822" s="164"/>
      <c r="C822" s="164"/>
      <c r="D822" s="164"/>
      <c r="E822" s="164"/>
      <c r="F822" s="164"/>
      <c r="G822" s="164"/>
      <c r="H822" s="164"/>
      <c r="I822" s="164"/>
      <c r="J822" s="164"/>
      <c r="K822" s="164"/>
      <c r="L822" s="164"/>
      <c r="M822" s="164"/>
      <c r="N822" s="164"/>
      <c r="O822" s="164"/>
    </row>
    <row r="823" spans="1:15" ht="14.5" x14ac:dyDescent="0.35">
      <c r="A823" s="164"/>
      <c r="B823" s="164"/>
      <c r="C823" s="164"/>
      <c r="D823" s="164"/>
      <c r="E823" s="164"/>
      <c r="F823" s="164"/>
      <c r="G823" s="164"/>
      <c r="H823" s="164"/>
      <c r="I823" s="164"/>
      <c r="J823" s="164"/>
      <c r="K823" s="164"/>
      <c r="L823" s="164"/>
      <c r="M823" s="164"/>
      <c r="N823" s="164"/>
      <c r="O823" s="164"/>
    </row>
    <row r="824" spans="1:15" ht="14.5" x14ac:dyDescent="0.35">
      <c r="A824" s="164"/>
      <c r="B824" s="164"/>
      <c r="C824" s="164"/>
      <c r="D824" s="164"/>
      <c r="E824" s="164"/>
      <c r="F824" s="164"/>
      <c r="G824" s="164"/>
      <c r="H824" s="164"/>
      <c r="I824" s="164"/>
      <c r="J824" s="164"/>
      <c r="K824" s="164"/>
      <c r="L824" s="164"/>
      <c r="M824" s="164"/>
      <c r="N824" s="164"/>
      <c r="O824" s="164"/>
    </row>
    <row r="825" spans="1:15" ht="14.5" x14ac:dyDescent="0.35">
      <c r="A825" s="164"/>
      <c r="B825" s="164"/>
      <c r="C825" s="164"/>
      <c r="D825" s="164"/>
      <c r="E825" s="164"/>
      <c r="F825" s="164"/>
      <c r="G825" s="164"/>
      <c r="H825" s="164"/>
      <c r="I825" s="164"/>
      <c r="J825" s="164"/>
      <c r="K825" s="164"/>
      <c r="L825" s="164"/>
      <c r="M825" s="164"/>
      <c r="N825" s="164"/>
      <c r="O825" s="164"/>
    </row>
    <row r="826" spans="1:15" ht="14.5" x14ac:dyDescent="0.35">
      <c r="A826" s="164"/>
      <c r="B826" s="164"/>
      <c r="C826" s="164"/>
      <c r="D826" s="164"/>
      <c r="E826" s="164"/>
      <c r="F826" s="164"/>
      <c r="G826" s="164"/>
      <c r="H826" s="164"/>
      <c r="I826" s="164"/>
      <c r="J826" s="164"/>
      <c r="K826" s="164"/>
      <c r="L826" s="164"/>
      <c r="M826" s="164"/>
      <c r="N826" s="164"/>
      <c r="O826" s="164"/>
    </row>
    <row r="827" spans="1:15" ht="14.5" x14ac:dyDescent="0.35">
      <c r="A827" s="164"/>
      <c r="B827" s="164"/>
      <c r="C827" s="164"/>
      <c r="D827" s="164"/>
      <c r="E827" s="164"/>
      <c r="F827" s="164"/>
      <c r="G827" s="164"/>
      <c r="H827" s="164"/>
      <c r="I827" s="164"/>
      <c r="J827" s="164"/>
      <c r="K827" s="164"/>
      <c r="L827" s="164"/>
      <c r="M827" s="164"/>
      <c r="N827" s="164"/>
      <c r="O827" s="164"/>
    </row>
    <row r="828" spans="1:15" ht="14.5" x14ac:dyDescent="0.35">
      <c r="A828" s="164"/>
      <c r="B828" s="164"/>
      <c r="C828" s="164"/>
      <c r="D828" s="164"/>
      <c r="E828" s="164"/>
      <c r="F828" s="164"/>
      <c r="G828" s="164"/>
      <c r="H828" s="164"/>
      <c r="I828" s="164"/>
      <c r="J828" s="164"/>
      <c r="K828" s="164"/>
      <c r="L828" s="164"/>
      <c r="M828" s="164"/>
      <c r="N828" s="164"/>
      <c r="O828" s="164"/>
    </row>
    <row r="829" spans="1:15" ht="14.5" x14ac:dyDescent="0.35">
      <c r="A829" s="164"/>
      <c r="B829" s="164"/>
      <c r="C829" s="164"/>
      <c r="D829" s="164"/>
      <c r="E829" s="164"/>
      <c r="F829" s="164"/>
      <c r="G829" s="164"/>
      <c r="H829" s="164"/>
      <c r="I829" s="164"/>
      <c r="J829" s="164"/>
      <c r="K829" s="164"/>
      <c r="L829" s="164"/>
      <c r="M829" s="164"/>
      <c r="N829" s="164"/>
      <c r="O829" s="164"/>
    </row>
    <row r="830" spans="1:15" ht="14.5" x14ac:dyDescent="0.35">
      <c r="A830" s="164"/>
      <c r="B830" s="164"/>
      <c r="C830" s="164"/>
      <c r="D830" s="164"/>
      <c r="E830" s="164"/>
      <c r="F830" s="164"/>
      <c r="G830" s="164"/>
      <c r="H830" s="164"/>
      <c r="I830" s="164"/>
      <c r="J830" s="164"/>
      <c r="K830" s="164"/>
      <c r="L830" s="164"/>
      <c r="M830" s="164"/>
      <c r="N830" s="164"/>
      <c r="O830" s="164"/>
    </row>
    <row r="831" spans="1:15" ht="14.5" x14ac:dyDescent="0.35">
      <c r="A831" s="164"/>
      <c r="B831" s="164"/>
      <c r="C831" s="164"/>
      <c r="D831" s="164"/>
      <c r="E831" s="164"/>
      <c r="F831" s="164"/>
      <c r="G831" s="164"/>
      <c r="H831" s="164"/>
      <c r="I831" s="164"/>
      <c r="J831" s="164"/>
      <c r="K831" s="164"/>
      <c r="L831" s="164"/>
      <c r="M831" s="164"/>
      <c r="N831" s="164"/>
      <c r="O831" s="164"/>
    </row>
    <row r="832" spans="1:15" ht="14.5" x14ac:dyDescent="0.35">
      <c r="A832" s="164"/>
      <c r="B832" s="164"/>
      <c r="C832" s="164"/>
      <c r="D832" s="164"/>
      <c r="E832" s="164"/>
      <c r="F832" s="164"/>
      <c r="G832" s="164"/>
      <c r="H832" s="164"/>
      <c r="I832" s="164"/>
      <c r="J832" s="164"/>
      <c r="K832" s="164"/>
      <c r="L832" s="164"/>
      <c r="M832" s="164"/>
      <c r="N832" s="164"/>
      <c r="O832" s="164"/>
    </row>
    <row r="833" spans="1:15" ht="14.5" x14ac:dyDescent="0.35">
      <c r="A833" s="164"/>
      <c r="B833" s="164"/>
      <c r="C833" s="164"/>
      <c r="D833" s="164"/>
      <c r="E833" s="164"/>
      <c r="F833" s="164"/>
      <c r="G833" s="164"/>
      <c r="H833" s="164"/>
      <c r="I833" s="164"/>
      <c r="J833" s="164"/>
      <c r="K833" s="164"/>
      <c r="L833" s="164"/>
      <c r="M833" s="164"/>
      <c r="N833" s="164"/>
      <c r="O833" s="164"/>
    </row>
    <row r="834" spans="1:15" ht="14.5" x14ac:dyDescent="0.35">
      <c r="A834" s="164"/>
      <c r="B834" s="164"/>
      <c r="C834" s="164"/>
      <c r="D834" s="164"/>
      <c r="E834" s="164"/>
      <c r="F834" s="164"/>
      <c r="G834" s="164"/>
      <c r="H834" s="164"/>
      <c r="I834" s="164"/>
      <c r="J834" s="164"/>
      <c r="K834" s="164"/>
      <c r="L834" s="164"/>
      <c r="M834" s="164"/>
      <c r="N834" s="164"/>
      <c r="O834" s="164"/>
    </row>
    <row r="835" spans="1:15" ht="14.5" x14ac:dyDescent="0.35">
      <c r="A835" s="164"/>
      <c r="B835" s="164"/>
      <c r="C835" s="164"/>
      <c r="D835" s="164"/>
      <c r="E835" s="164"/>
      <c r="F835" s="164"/>
      <c r="G835" s="164"/>
      <c r="H835" s="164"/>
      <c r="I835" s="164"/>
      <c r="J835" s="164"/>
      <c r="K835" s="164"/>
      <c r="L835" s="164"/>
      <c r="M835" s="164"/>
      <c r="N835" s="164"/>
      <c r="O835" s="164"/>
    </row>
    <row r="836" spans="1:15" ht="14.5" x14ac:dyDescent="0.35">
      <c r="A836" s="164"/>
      <c r="B836" s="164"/>
      <c r="C836" s="164"/>
      <c r="D836" s="164"/>
      <c r="E836" s="164"/>
      <c r="F836" s="164"/>
      <c r="G836" s="164"/>
      <c r="H836" s="164"/>
      <c r="I836" s="164"/>
      <c r="J836" s="164"/>
      <c r="K836" s="164"/>
      <c r="L836" s="164"/>
      <c r="M836" s="164"/>
      <c r="N836" s="164"/>
      <c r="O836" s="164"/>
    </row>
    <row r="837" spans="1:15" ht="14.5" x14ac:dyDescent="0.35">
      <c r="A837" s="164"/>
      <c r="B837" s="164"/>
      <c r="C837" s="164"/>
      <c r="D837" s="164"/>
      <c r="E837" s="164"/>
      <c r="F837" s="164"/>
      <c r="G837" s="164"/>
      <c r="H837" s="164"/>
      <c r="I837" s="164"/>
      <c r="J837" s="164"/>
      <c r="K837" s="164"/>
      <c r="L837" s="164"/>
      <c r="M837" s="164"/>
      <c r="N837" s="164"/>
      <c r="O837" s="164"/>
    </row>
    <row r="838" spans="1:15" ht="14.5" x14ac:dyDescent="0.35">
      <c r="A838" s="164"/>
      <c r="B838" s="164"/>
      <c r="C838" s="164"/>
      <c r="D838" s="164"/>
      <c r="E838" s="164"/>
      <c r="F838" s="164"/>
      <c r="G838" s="164"/>
      <c r="H838" s="164"/>
      <c r="I838" s="164"/>
      <c r="J838" s="164"/>
      <c r="K838" s="164"/>
      <c r="L838" s="164"/>
      <c r="M838" s="164"/>
      <c r="N838" s="164"/>
      <c r="O838" s="164"/>
    </row>
    <row r="839" spans="1:15" ht="14.5" x14ac:dyDescent="0.35">
      <c r="A839" s="164"/>
      <c r="B839" s="164"/>
      <c r="C839" s="164"/>
      <c r="D839" s="164"/>
      <c r="E839" s="164"/>
      <c r="F839" s="164"/>
      <c r="G839" s="164"/>
      <c r="H839" s="164"/>
      <c r="I839" s="164"/>
      <c r="J839" s="164"/>
      <c r="K839" s="164"/>
      <c r="L839" s="164"/>
      <c r="M839" s="164"/>
      <c r="N839" s="164"/>
      <c r="O839" s="164"/>
    </row>
    <row r="840" spans="1:15" ht="14.5" x14ac:dyDescent="0.35">
      <c r="A840" s="164"/>
      <c r="B840" s="164"/>
      <c r="C840" s="164"/>
      <c r="D840" s="164"/>
      <c r="E840" s="164"/>
      <c r="F840" s="164"/>
      <c r="G840" s="164"/>
      <c r="H840" s="164"/>
      <c r="I840" s="164"/>
      <c r="J840" s="164"/>
      <c r="K840" s="164"/>
      <c r="L840" s="164"/>
      <c r="M840" s="164"/>
      <c r="N840" s="164"/>
      <c r="O840" s="164"/>
    </row>
    <row r="841" spans="1:15" ht="14.5" x14ac:dyDescent="0.35">
      <c r="A841" s="164"/>
      <c r="B841" s="164"/>
      <c r="C841" s="164"/>
      <c r="D841" s="164"/>
      <c r="E841" s="164"/>
      <c r="F841" s="164"/>
      <c r="G841" s="164"/>
      <c r="H841" s="164"/>
      <c r="I841" s="164"/>
      <c r="J841" s="164"/>
      <c r="K841" s="164"/>
      <c r="L841" s="164"/>
      <c r="M841" s="164"/>
      <c r="N841" s="164"/>
      <c r="O841" s="164"/>
    </row>
    <row r="842" spans="1:15" ht="14.5" x14ac:dyDescent="0.35">
      <c r="A842" s="164"/>
      <c r="B842" s="164"/>
      <c r="C842" s="164"/>
      <c r="D842" s="164"/>
      <c r="E842" s="164"/>
      <c r="F842" s="164"/>
      <c r="G842" s="164"/>
      <c r="H842" s="164"/>
      <c r="I842" s="164"/>
      <c r="J842" s="164"/>
      <c r="K842" s="164"/>
      <c r="L842" s="164"/>
      <c r="M842" s="164"/>
      <c r="N842" s="164"/>
      <c r="O842" s="164"/>
    </row>
    <row r="843" spans="1:15" ht="14.5" x14ac:dyDescent="0.35">
      <c r="A843" s="164"/>
      <c r="B843" s="164"/>
      <c r="C843" s="164"/>
      <c r="D843" s="164"/>
      <c r="E843" s="164"/>
      <c r="F843" s="164"/>
      <c r="G843" s="164"/>
      <c r="H843" s="164"/>
      <c r="I843" s="164"/>
      <c r="J843" s="164"/>
      <c r="K843" s="164"/>
      <c r="L843" s="164"/>
      <c r="M843" s="164"/>
      <c r="N843" s="164"/>
      <c r="O843" s="164"/>
    </row>
    <row r="844" spans="1:15" ht="14.5" x14ac:dyDescent="0.35">
      <c r="A844" s="164"/>
      <c r="B844" s="164"/>
      <c r="C844" s="164"/>
      <c r="D844" s="164"/>
      <c r="E844" s="164"/>
      <c r="F844" s="164"/>
      <c r="G844" s="164"/>
      <c r="H844" s="164"/>
      <c r="I844" s="164"/>
      <c r="J844" s="164"/>
      <c r="K844" s="164"/>
      <c r="L844" s="164"/>
      <c r="M844" s="164"/>
      <c r="N844" s="164"/>
      <c r="O844" s="164"/>
    </row>
    <row r="845" spans="1:15" ht="14.5" x14ac:dyDescent="0.35">
      <c r="A845" s="164"/>
      <c r="B845" s="164"/>
      <c r="C845" s="164"/>
      <c r="D845" s="164"/>
      <c r="E845" s="164"/>
      <c r="F845" s="164"/>
      <c r="G845" s="164"/>
      <c r="H845" s="164"/>
      <c r="I845" s="164"/>
      <c r="J845" s="164"/>
      <c r="K845" s="164"/>
      <c r="L845" s="164"/>
      <c r="M845" s="164"/>
      <c r="N845" s="164"/>
      <c r="O845" s="164"/>
    </row>
    <row r="846" spans="1:15" ht="14.5" x14ac:dyDescent="0.35">
      <c r="A846" s="164"/>
      <c r="B846" s="164"/>
      <c r="C846" s="164"/>
      <c r="D846" s="164"/>
      <c r="E846" s="164"/>
      <c r="F846" s="164"/>
      <c r="G846" s="164"/>
      <c r="H846" s="164"/>
      <c r="I846" s="164"/>
      <c r="J846" s="164"/>
      <c r="K846" s="164"/>
      <c r="L846" s="164"/>
      <c r="M846" s="164"/>
      <c r="N846" s="164"/>
      <c r="O846" s="164"/>
    </row>
    <row r="847" spans="1:15" ht="14.5" x14ac:dyDescent="0.35">
      <c r="A847" s="164"/>
      <c r="B847" s="164"/>
      <c r="C847" s="164"/>
      <c r="D847" s="164"/>
      <c r="E847" s="164"/>
      <c r="F847" s="164"/>
      <c r="G847" s="164"/>
      <c r="H847" s="164"/>
      <c r="I847" s="164"/>
      <c r="J847" s="164"/>
      <c r="K847" s="164"/>
      <c r="L847" s="164"/>
      <c r="M847" s="164"/>
      <c r="N847" s="164"/>
      <c r="O847" s="164"/>
    </row>
    <row r="848" spans="1:15" ht="14.5" x14ac:dyDescent="0.35">
      <c r="A848" s="164"/>
      <c r="B848" s="164"/>
      <c r="C848" s="164"/>
      <c r="D848" s="164"/>
      <c r="E848" s="164"/>
      <c r="F848" s="164"/>
      <c r="G848" s="164"/>
      <c r="H848" s="164"/>
      <c r="I848" s="164"/>
      <c r="J848" s="164"/>
      <c r="K848" s="164"/>
      <c r="L848" s="164"/>
      <c r="M848" s="164"/>
      <c r="N848" s="164"/>
      <c r="O848" s="164"/>
    </row>
    <row r="849" spans="1:15" ht="14.5" x14ac:dyDescent="0.35">
      <c r="A849" s="164"/>
      <c r="B849" s="164"/>
      <c r="C849" s="164"/>
      <c r="D849" s="164"/>
      <c r="E849" s="164"/>
      <c r="F849" s="164"/>
      <c r="G849" s="164"/>
      <c r="H849" s="164"/>
      <c r="I849" s="164"/>
      <c r="J849" s="164"/>
      <c r="K849" s="164"/>
      <c r="L849" s="164"/>
      <c r="M849" s="164"/>
      <c r="N849" s="164"/>
      <c r="O849" s="164"/>
    </row>
    <row r="850" spans="1:15" ht="14.5" x14ac:dyDescent="0.35">
      <c r="A850" s="164"/>
      <c r="B850" s="164"/>
      <c r="C850" s="164"/>
      <c r="D850" s="164"/>
      <c r="E850" s="164"/>
      <c r="F850" s="164"/>
      <c r="G850" s="164"/>
      <c r="H850" s="164"/>
      <c r="I850" s="164"/>
      <c r="J850" s="164"/>
      <c r="K850" s="164"/>
      <c r="L850" s="164"/>
      <c r="M850" s="164"/>
      <c r="N850" s="164"/>
      <c r="O850" s="164"/>
    </row>
    <row r="851" spans="1:15" ht="14.5" x14ac:dyDescent="0.35">
      <c r="A851" s="164"/>
      <c r="B851" s="164"/>
      <c r="C851" s="164"/>
      <c r="D851" s="164"/>
      <c r="E851" s="164"/>
      <c r="F851" s="164"/>
      <c r="G851" s="164"/>
      <c r="H851" s="164"/>
      <c r="I851" s="164"/>
      <c r="J851" s="164"/>
      <c r="K851" s="164"/>
      <c r="L851" s="164"/>
      <c r="M851" s="164"/>
      <c r="N851" s="164"/>
      <c r="O851" s="164"/>
    </row>
    <row r="852" spans="1:15" ht="14.5" x14ac:dyDescent="0.35">
      <c r="A852" s="164"/>
      <c r="B852" s="164"/>
      <c r="C852" s="164"/>
      <c r="D852" s="164"/>
      <c r="E852" s="164"/>
      <c r="F852" s="164"/>
      <c r="G852" s="164"/>
      <c r="H852" s="164"/>
      <c r="I852" s="164"/>
      <c r="J852" s="164"/>
      <c r="K852" s="164"/>
      <c r="L852" s="164"/>
      <c r="M852" s="164"/>
      <c r="N852" s="164"/>
      <c r="O852" s="164"/>
    </row>
    <row r="853" spans="1:15" ht="14.5" x14ac:dyDescent="0.35">
      <c r="A853" s="164"/>
      <c r="B853" s="164"/>
      <c r="C853" s="164"/>
      <c r="D853" s="164"/>
      <c r="E853" s="164"/>
      <c r="F853" s="164"/>
      <c r="G853" s="164"/>
      <c r="H853" s="164"/>
      <c r="I853" s="164"/>
      <c r="J853" s="164"/>
      <c r="K853" s="164"/>
      <c r="L853" s="164"/>
      <c r="M853" s="164"/>
      <c r="N853" s="164"/>
      <c r="O853" s="164"/>
    </row>
    <row r="854" spans="1:15" ht="14.5" x14ac:dyDescent="0.35">
      <c r="A854" s="164"/>
      <c r="B854" s="164"/>
      <c r="C854" s="164"/>
      <c r="D854" s="164"/>
      <c r="E854" s="164"/>
      <c r="F854" s="164"/>
      <c r="G854" s="164"/>
      <c r="H854" s="164"/>
      <c r="I854" s="164"/>
      <c r="J854" s="164"/>
      <c r="K854" s="164"/>
      <c r="L854" s="164"/>
      <c r="M854" s="164"/>
      <c r="N854" s="164"/>
      <c r="O854" s="164"/>
    </row>
    <row r="855" spans="1:15" ht="14.5" x14ac:dyDescent="0.35">
      <c r="A855" s="164"/>
      <c r="B855" s="164"/>
      <c r="C855" s="164"/>
      <c r="D855" s="164"/>
      <c r="E855" s="164"/>
      <c r="F855" s="164"/>
      <c r="G855" s="164"/>
      <c r="H855" s="164"/>
      <c r="I855" s="164"/>
      <c r="J855" s="164"/>
      <c r="K855" s="164"/>
      <c r="L855" s="164"/>
      <c r="M855" s="164"/>
      <c r="N855" s="164"/>
      <c r="O855" s="164"/>
    </row>
    <row r="856" spans="1:15" ht="14.5" x14ac:dyDescent="0.35">
      <c r="A856" s="164"/>
      <c r="B856" s="164"/>
      <c r="C856" s="164"/>
      <c r="D856" s="164"/>
      <c r="E856" s="164"/>
      <c r="F856" s="164"/>
      <c r="G856" s="164"/>
      <c r="H856" s="164"/>
      <c r="I856" s="164"/>
      <c r="J856" s="164"/>
      <c r="K856" s="164"/>
      <c r="L856" s="164"/>
      <c r="M856" s="164"/>
      <c r="N856" s="164"/>
      <c r="O856" s="164"/>
    </row>
    <row r="857" spans="1:15" ht="14.5" x14ac:dyDescent="0.35">
      <c r="A857" s="164"/>
      <c r="B857" s="164"/>
      <c r="C857" s="164"/>
      <c r="D857" s="164"/>
      <c r="E857" s="164"/>
      <c r="F857" s="164"/>
      <c r="G857" s="164"/>
      <c r="H857" s="164"/>
      <c r="I857" s="164"/>
      <c r="J857" s="164"/>
      <c r="K857" s="164"/>
      <c r="L857" s="164"/>
      <c r="M857" s="164"/>
      <c r="N857" s="164"/>
      <c r="O857" s="164"/>
    </row>
    <row r="858" spans="1:15" ht="14.5" x14ac:dyDescent="0.35">
      <c r="A858" s="164"/>
      <c r="B858" s="164"/>
      <c r="C858" s="164"/>
      <c r="D858" s="164"/>
      <c r="E858" s="164"/>
      <c r="F858" s="164"/>
      <c r="G858" s="164"/>
      <c r="H858" s="164"/>
      <c r="I858" s="164"/>
      <c r="J858" s="164"/>
      <c r="K858" s="164"/>
      <c r="L858" s="164"/>
      <c r="M858" s="164"/>
      <c r="N858" s="164"/>
      <c r="O858" s="164"/>
    </row>
    <row r="859" spans="1:15" ht="14.5" x14ac:dyDescent="0.35">
      <c r="A859" s="164"/>
      <c r="B859" s="164"/>
      <c r="C859" s="164"/>
      <c r="D859" s="164"/>
      <c r="E859" s="164"/>
      <c r="F859" s="164"/>
      <c r="G859" s="164"/>
      <c r="H859" s="164"/>
      <c r="I859" s="164"/>
      <c r="J859" s="164"/>
      <c r="K859" s="164"/>
      <c r="L859" s="164"/>
      <c r="M859" s="164"/>
      <c r="N859" s="164"/>
      <c r="O859" s="164"/>
    </row>
    <row r="860" spans="1:15" ht="14.5" x14ac:dyDescent="0.35">
      <c r="A860" s="164"/>
      <c r="B860" s="164"/>
      <c r="C860" s="164"/>
      <c r="D860" s="164"/>
      <c r="E860" s="164"/>
      <c r="F860" s="164"/>
      <c r="G860" s="164"/>
      <c r="H860" s="164"/>
      <c r="I860" s="164"/>
      <c r="J860" s="164"/>
      <c r="K860" s="164"/>
      <c r="L860" s="164"/>
      <c r="M860" s="164"/>
      <c r="N860" s="164"/>
      <c r="O860" s="164"/>
    </row>
    <row r="861" spans="1:15" ht="14.5" x14ac:dyDescent="0.35">
      <c r="A861" s="164"/>
      <c r="B861" s="164"/>
      <c r="C861" s="164"/>
      <c r="D861" s="164"/>
      <c r="E861" s="164"/>
      <c r="F861" s="164"/>
      <c r="G861" s="164"/>
      <c r="H861" s="164"/>
      <c r="I861" s="164"/>
      <c r="J861" s="164"/>
      <c r="K861" s="164"/>
      <c r="L861" s="164"/>
      <c r="M861" s="164"/>
      <c r="N861" s="164"/>
      <c r="O861" s="164"/>
    </row>
    <row r="862" spans="1:15" ht="14.5" x14ac:dyDescent="0.35">
      <c r="A862" s="164"/>
      <c r="B862" s="164"/>
      <c r="C862" s="164"/>
      <c r="D862" s="164"/>
      <c r="E862" s="164"/>
      <c r="F862" s="164"/>
      <c r="G862" s="164"/>
      <c r="H862" s="164"/>
      <c r="I862" s="164"/>
      <c r="J862" s="164"/>
      <c r="K862" s="164"/>
      <c r="L862" s="164"/>
      <c r="M862" s="164"/>
      <c r="N862" s="164"/>
      <c r="O862" s="164"/>
    </row>
    <row r="863" spans="1:15" ht="14.5" x14ac:dyDescent="0.35">
      <c r="A863" s="164"/>
      <c r="B863" s="164"/>
      <c r="C863" s="164"/>
      <c r="D863" s="164"/>
      <c r="E863" s="164"/>
      <c r="F863" s="164"/>
      <c r="G863" s="164"/>
      <c r="H863" s="164"/>
      <c r="I863" s="164"/>
      <c r="J863" s="164"/>
      <c r="K863" s="164"/>
      <c r="L863" s="164"/>
      <c r="M863" s="164"/>
      <c r="N863" s="164"/>
      <c r="O863" s="164"/>
    </row>
    <row r="864" spans="1:15" ht="14.5" x14ac:dyDescent="0.35">
      <c r="A864" s="164"/>
      <c r="B864" s="164"/>
      <c r="C864" s="164"/>
      <c r="D864" s="164"/>
      <c r="E864" s="164"/>
      <c r="F864" s="164"/>
      <c r="G864" s="164"/>
      <c r="H864" s="164"/>
      <c r="I864" s="164"/>
      <c r="J864" s="164"/>
      <c r="K864" s="164"/>
      <c r="L864" s="164"/>
      <c r="M864" s="164"/>
      <c r="N864" s="164"/>
      <c r="O864" s="164"/>
    </row>
    <row r="865" spans="1:15" ht="14.5" x14ac:dyDescent="0.35">
      <c r="A865" s="164"/>
      <c r="B865" s="164"/>
      <c r="C865" s="164"/>
      <c r="D865" s="164"/>
      <c r="E865" s="164"/>
      <c r="F865" s="164"/>
      <c r="G865" s="164"/>
      <c r="H865" s="164"/>
      <c r="I865" s="164"/>
      <c r="J865" s="164"/>
      <c r="K865" s="164"/>
      <c r="L865" s="164"/>
      <c r="M865" s="164"/>
      <c r="N865" s="164"/>
      <c r="O865" s="164"/>
    </row>
    <row r="866" spans="1:15" ht="14.5" x14ac:dyDescent="0.35">
      <c r="A866" s="164"/>
      <c r="B866" s="164"/>
      <c r="C866" s="164"/>
      <c r="D866" s="164"/>
      <c r="E866" s="164"/>
      <c r="F866" s="164"/>
      <c r="G866" s="164"/>
      <c r="H866" s="164"/>
      <c r="I866" s="164"/>
      <c r="J866" s="164"/>
      <c r="K866" s="164"/>
      <c r="L866" s="164"/>
      <c r="M866" s="164"/>
      <c r="N866" s="164"/>
      <c r="O866" s="164"/>
    </row>
    <row r="867" spans="1:15" ht="14.5" x14ac:dyDescent="0.35">
      <c r="A867" s="164"/>
      <c r="B867" s="164"/>
      <c r="C867" s="164"/>
      <c r="D867" s="164"/>
      <c r="E867" s="164"/>
      <c r="F867" s="164"/>
      <c r="G867" s="164"/>
      <c r="H867" s="164"/>
      <c r="I867" s="164"/>
      <c r="J867" s="164"/>
      <c r="K867" s="164"/>
      <c r="L867" s="164"/>
      <c r="M867" s="164"/>
      <c r="N867" s="164"/>
      <c r="O867" s="164"/>
    </row>
    <row r="868" spans="1:15" ht="14.5" x14ac:dyDescent="0.35">
      <c r="A868" s="164"/>
      <c r="B868" s="164"/>
      <c r="C868" s="164"/>
      <c r="D868" s="164"/>
      <c r="E868" s="164"/>
      <c r="F868" s="164"/>
      <c r="G868" s="164"/>
      <c r="H868" s="164"/>
      <c r="I868" s="164"/>
      <c r="J868" s="164"/>
      <c r="K868" s="164"/>
      <c r="L868" s="164"/>
      <c r="M868" s="164"/>
      <c r="N868" s="164"/>
      <c r="O868" s="164"/>
    </row>
    <row r="869" spans="1:15" ht="14.5" x14ac:dyDescent="0.35">
      <c r="A869" s="164"/>
      <c r="B869" s="164"/>
      <c r="C869" s="164"/>
      <c r="D869" s="164"/>
      <c r="E869" s="164"/>
      <c r="F869" s="164"/>
      <c r="G869" s="164"/>
      <c r="H869" s="164"/>
      <c r="I869" s="164"/>
      <c r="J869" s="164"/>
      <c r="K869" s="164"/>
      <c r="L869" s="164"/>
      <c r="M869" s="164"/>
      <c r="N869" s="164"/>
      <c r="O869" s="164"/>
    </row>
    <row r="870" spans="1:15" ht="14.5" x14ac:dyDescent="0.35">
      <c r="A870" s="164"/>
      <c r="B870" s="164"/>
      <c r="C870" s="164"/>
      <c r="D870" s="164"/>
      <c r="E870" s="164"/>
      <c r="F870" s="164"/>
      <c r="G870" s="164"/>
      <c r="H870" s="164"/>
      <c r="I870" s="164"/>
      <c r="J870" s="164"/>
      <c r="K870" s="164"/>
      <c r="L870" s="164"/>
      <c r="M870" s="164"/>
      <c r="N870" s="164"/>
      <c r="O870" s="164"/>
    </row>
    <row r="871" spans="1:15" ht="14.5" x14ac:dyDescent="0.35">
      <c r="A871" s="164"/>
      <c r="B871" s="164"/>
      <c r="C871" s="164"/>
      <c r="D871" s="164"/>
      <c r="E871" s="164"/>
      <c r="F871" s="164"/>
      <c r="G871" s="164"/>
      <c r="H871" s="164"/>
      <c r="I871" s="164"/>
      <c r="J871" s="164"/>
      <c r="K871" s="164"/>
      <c r="L871" s="164"/>
      <c r="M871" s="164"/>
      <c r="N871" s="164"/>
      <c r="O871" s="164"/>
    </row>
    <row r="872" spans="1:15" ht="14.5" x14ac:dyDescent="0.35">
      <c r="A872" s="164"/>
      <c r="B872" s="164"/>
      <c r="C872" s="164"/>
      <c r="D872" s="164"/>
      <c r="E872" s="164"/>
      <c r="F872" s="164"/>
      <c r="G872" s="164"/>
      <c r="H872" s="164"/>
      <c r="I872" s="164"/>
      <c r="J872" s="164"/>
      <c r="K872" s="164"/>
      <c r="L872" s="164"/>
      <c r="M872" s="164"/>
      <c r="N872" s="164"/>
      <c r="O872" s="164"/>
    </row>
    <row r="873" spans="1:15" ht="14.5" x14ac:dyDescent="0.35">
      <c r="A873" s="164"/>
      <c r="B873" s="164"/>
      <c r="C873" s="164"/>
      <c r="D873" s="164"/>
      <c r="E873" s="164"/>
      <c r="F873" s="164"/>
      <c r="G873" s="164"/>
      <c r="H873" s="164"/>
      <c r="I873" s="164"/>
      <c r="J873" s="164"/>
      <c r="K873" s="164"/>
      <c r="L873" s="164"/>
      <c r="M873" s="164"/>
      <c r="N873" s="164"/>
      <c r="O873" s="164"/>
    </row>
    <row r="874" spans="1:15" ht="14.5" x14ac:dyDescent="0.35">
      <c r="A874" s="164"/>
      <c r="B874" s="164"/>
      <c r="C874" s="164"/>
      <c r="D874" s="164"/>
      <c r="E874" s="164"/>
      <c r="F874" s="164"/>
      <c r="G874" s="164"/>
      <c r="H874" s="164"/>
      <c r="I874" s="164"/>
      <c r="J874" s="164"/>
      <c r="K874" s="164"/>
      <c r="L874" s="164"/>
      <c r="M874" s="164"/>
      <c r="N874" s="164"/>
      <c r="O874" s="164"/>
    </row>
    <row r="875" spans="1:15" ht="14.5" x14ac:dyDescent="0.35">
      <c r="A875" s="164"/>
      <c r="B875" s="164"/>
      <c r="C875" s="164"/>
      <c r="D875" s="164"/>
      <c r="E875" s="164"/>
      <c r="F875" s="164"/>
      <c r="G875" s="164"/>
      <c r="H875" s="164"/>
      <c r="I875" s="164"/>
      <c r="J875" s="164"/>
      <c r="K875" s="164"/>
      <c r="L875" s="164"/>
      <c r="M875" s="164"/>
      <c r="N875" s="164"/>
      <c r="O875" s="164"/>
    </row>
    <row r="876" spans="1:15" ht="14.5" x14ac:dyDescent="0.35">
      <c r="A876" s="164"/>
      <c r="B876" s="164"/>
      <c r="C876" s="164"/>
      <c r="D876" s="164"/>
      <c r="E876" s="164"/>
      <c r="F876" s="164"/>
      <c r="G876" s="164"/>
      <c r="H876" s="164"/>
      <c r="I876" s="164"/>
      <c r="J876" s="164"/>
      <c r="K876" s="164"/>
      <c r="L876" s="164"/>
      <c r="M876" s="164"/>
      <c r="N876" s="164"/>
      <c r="O876" s="164"/>
    </row>
    <row r="877" spans="1:15" ht="14.5" x14ac:dyDescent="0.35">
      <c r="A877" s="164"/>
      <c r="B877" s="164"/>
      <c r="C877" s="164"/>
      <c r="D877" s="164"/>
      <c r="E877" s="164"/>
      <c r="F877" s="164"/>
      <c r="G877" s="164"/>
      <c r="H877" s="164"/>
      <c r="I877" s="164"/>
      <c r="J877" s="164"/>
      <c r="K877" s="164"/>
      <c r="L877" s="164"/>
      <c r="M877" s="164"/>
      <c r="N877" s="164"/>
      <c r="O877" s="164"/>
    </row>
    <row r="878" spans="1:15" ht="14.5" x14ac:dyDescent="0.35">
      <c r="A878" s="164"/>
      <c r="B878" s="164"/>
      <c r="C878" s="164"/>
      <c r="D878" s="164"/>
      <c r="E878" s="164"/>
      <c r="F878" s="164"/>
      <c r="G878" s="164"/>
      <c r="H878" s="164"/>
      <c r="I878" s="164"/>
      <c r="J878" s="164"/>
      <c r="K878" s="164"/>
      <c r="L878" s="164"/>
      <c r="M878" s="164"/>
      <c r="N878" s="164"/>
      <c r="O878" s="164"/>
    </row>
    <row r="879" spans="1:15" ht="14.5" x14ac:dyDescent="0.35">
      <c r="A879" s="164"/>
      <c r="B879" s="164"/>
      <c r="C879" s="164"/>
      <c r="D879" s="164"/>
      <c r="E879" s="164"/>
      <c r="F879" s="164"/>
      <c r="G879" s="164"/>
      <c r="H879" s="164"/>
      <c r="I879" s="164"/>
      <c r="J879" s="164"/>
      <c r="K879" s="164"/>
      <c r="L879" s="164"/>
      <c r="M879" s="164"/>
      <c r="N879" s="164"/>
      <c r="O879" s="164"/>
    </row>
    <row r="880" spans="1:15" ht="14.5" x14ac:dyDescent="0.35">
      <c r="A880" s="164"/>
      <c r="B880" s="164"/>
      <c r="C880" s="164"/>
      <c r="D880" s="164"/>
      <c r="E880" s="164"/>
      <c r="F880" s="164"/>
      <c r="G880" s="164"/>
      <c r="H880" s="164"/>
      <c r="I880" s="164"/>
      <c r="J880" s="164"/>
      <c r="K880" s="164"/>
      <c r="L880" s="164"/>
      <c r="M880" s="164"/>
      <c r="N880" s="164"/>
      <c r="O880" s="164"/>
    </row>
    <row r="881" spans="1:15" ht="14.5" x14ac:dyDescent="0.35">
      <c r="A881" s="164"/>
      <c r="B881" s="164"/>
      <c r="C881" s="164"/>
      <c r="D881" s="164"/>
      <c r="E881" s="164"/>
      <c r="F881" s="164"/>
      <c r="G881" s="164"/>
      <c r="H881" s="164"/>
      <c r="I881" s="164"/>
      <c r="J881" s="164"/>
      <c r="K881" s="164"/>
      <c r="L881" s="164"/>
      <c r="M881" s="164"/>
      <c r="N881" s="164"/>
      <c r="O881" s="164"/>
    </row>
    <row r="882" spans="1:15" ht="14.5" x14ac:dyDescent="0.35">
      <c r="A882" s="164"/>
      <c r="B882" s="164"/>
      <c r="C882" s="164"/>
      <c r="D882" s="164"/>
      <c r="E882" s="164"/>
      <c r="F882" s="164"/>
      <c r="G882" s="164"/>
      <c r="H882" s="164"/>
      <c r="I882" s="164"/>
      <c r="J882" s="164"/>
      <c r="K882" s="164"/>
      <c r="L882" s="164"/>
      <c r="M882" s="164"/>
      <c r="N882" s="164"/>
      <c r="O882" s="164"/>
    </row>
    <row r="883" spans="1:15" ht="14.5" x14ac:dyDescent="0.35">
      <c r="A883" s="164"/>
      <c r="B883" s="164"/>
      <c r="C883" s="164"/>
      <c r="D883" s="164"/>
      <c r="E883" s="164"/>
      <c r="F883" s="164"/>
      <c r="G883" s="164"/>
      <c r="H883" s="164"/>
      <c r="I883" s="164"/>
      <c r="J883" s="164"/>
      <c r="K883" s="164"/>
      <c r="L883" s="164"/>
      <c r="M883" s="164"/>
      <c r="N883" s="164"/>
      <c r="O883" s="164"/>
    </row>
    <row r="884" spans="1:15" ht="14.5" x14ac:dyDescent="0.35">
      <c r="A884" s="164"/>
      <c r="B884" s="164"/>
      <c r="C884" s="164"/>
      <c r="D884" s="164"/>
      <c r="E884" s="164"/>
      <c r="F884" s="164"/>
      <c r="G884" s="164"/>
      <c r="H884" s="164"/>
      <c r="I884" s="164"/>
      <c r="J884" s="164"/>
      <c r="K884" s="164"/>
      <c r="L884" s="164"/>
      <c r="M884" s="164"/>
      <c r="N884" s="164"/>
      <c r="O884" s="164"/>
    </row>
    <row r="885" spans="1:15" ht="14.5" x14ac:dyDescent="0.35">
      <c r="A885" s="164"/>
      <c r="B885" s="164"/>
      <c r="C885" s="164"/>
      <c r="D885" s="164"/>
      <c r="E885" s="164"/>
      <c r="F885" s="164"/>
      <c r="G885" s="164"/>
      <c r="H885" s="164"/>
      <c r="I885" s="164"/>
      <c r="J885" s="164"/>
      <c r="K885" s="164"/>
      <c r="L885" s="164"/>
      <c r="M885" s="164"/>
      <c r="N885" s="164"/>
      <c r="O885" s="164"/>
    </row>
    <row r="886" spans="1:15" ht="14.5" x14ac:dyDescent="0.35">
      <c r="A886" s="164"/>
      <c r="B886" s="164"/>
      <c r="C886" s="164"/>
      <c r="D886" s="164"/>
      <c r="E886" s="164"/>
      <c r="F886" s="164"/>
      <c r="G886" s="164"/>
      <c r="H886" s="164"/>
      <c r="I886" s="164"/>
      <c r="J886" s="164"/>
      <c r="K886" s="164"/>
      <c r="L886" s="164"/>
      <c r="M886" s="164"/>
      <c r="N886" s="164"/>
      <c r="O886" s="164"/>
    </row>
    <row r="887" spans="1:15" ht="14.5" x14ac:dyDescent="0.35">
      <c r="A887" s="164"/>
      <c r="B887" s="164"/>
      <c r="C887" s="164"/>
      <c r="D887" s="164"/>
      <c r="E887" s="164"/>
      <c r="F887" s="164"/>
      <c r="G887" s="164"/>
      <c r="H887" s="164"/>
      <c r="I887" s="164"/>
      <c r="J887" s="164"/>
      <c r="K887" s="164"/>
      <c r="L887" s="164"/>
      <c r="M887" s="164"/>
      <c r="N887" s="164"/>
      <c r="O887" s="164"/>
    </row>
    <row r="888" spans="1:15" ht="14.5" x14ac:dyDescent="0.35">
      <c r="A888" s="164"/>
      <c r="B888" s="164"/>
      <c r="C888" s="164"/>
      <c r="D888" s="164"/>
      <c r="E888" s="164"/>
      <c r="F888" s="164"/>
      <c r="G888" s="164"/>
      <c r="H888" s="164"/>
      <c r="I888" s="164"/>
      <c r="J888" s="164"/>
      <c r="K888" s="164"/>
      <c r="L888" s="164"/>
      <c r="M888" s="164"/>
      <c r="N888" s="164"/>
      <c r="O888" s="164"/>
    </row>
    <row r="889" spans="1:15" ht="14.5" x14ac:dyDescent="0.35">
      <c r="A889" s="164"/>
      <c r="B889" s="164"/>
      <c r="C889" s="164"/>
      <c r="D889" s="164"/>
      <c r="E889" s="164"/>
      <c r="F889" s="164"/>
      <c r="G889" s="164"/>
      <c r="H889" s="164"/>
      <c r="I889" s="164"/>
      <c r="J889" s="164"/>
      <c r="K889" s="164"/>
      <c r="L889" s="164"/>
      <c r="M889" s="164"/>
      <c r="N889" s="164"/>
      <c r="O889" s="164"/>
    </row>
    <row r="890" spans="1:15" ht="14.5" x14ac:dyDescent="0.35">
      <c r="A890" s="164"/>
      <c r="B890" s="164"/>
      <c r="C890" s="164"/>
      <c r="D890" s="164"/>
      <c r="E890" s="164"/>
      <c r="F890" s="164"/>
      <c r="G890" s="164"/>
      <c r="H890" s="164"/>
      <c r="I890" s="164"/>
      <c r="J890" s="164"/>
      <c r="K890" s="164"/>
      <c r="L890" s="164"/>
      <c r="M890" s="164"/>
      <c r="N890" s="164"/>
      <c r="O890" s="164"/>
    </row>
    <row r="891" spans="1:15" ht="14.5" x14ac:dyDescent="0.35">
      <c r="A891" s="164"/>
      <c r="B891" s="164"/>
      <c r="C891" s="164"/>
      <c r="D891" s="164"/>
      <c r="E891" s="164"/>
      <c r="F891" s="164"/>
      <c r="G891" s="164"/>
      <c r="H891" s="164"/>
      <c r="I891" s="164"/>
      <c r="J891" s="164"/>
      <c r="K891" s="164"/>
      <c r="L891" s="164"/>
      <c r="M891" s="164"/>
      <c r="N891" s="164"/>
      <c r="O891" s="164"/>
    </row>
    <row r="892" spans="1:15" ht="14.5" x14ac:dyDescent="0.35">
      <c r="A892" s="164"/>
      <c r="B892" s="164"/>
      <c r="C892" s="164"/>
      <c r="D892" s="164"/>
      <c r="E892" s="164"/>
      <c r="F892" s="164"/>
      <c r="G892" s="164"/>
      <c r="H892" s="164"/>
      <c r="I892" s="164"/>
      <c r="J892" s="164"/>
      <c r="K892" s="164"/>
      <c r="L892" s="164"/>
      <c r="M892" s="164"/>
      <c r="N892" s="164"/>
      <c r="O892" s="164"/>
    </row>
    <row r="893" spans="1:15" ht="14.5" x14ac:dyDescent="0.35">
      <c r="A893" s="164"/>
      <c r="B893" s="164"/>
      <c r="C893" s="164"/>
      <c r="D893" s="164"/>
      <c r="E893" s="164"/>
      <c r="F893" s="164"/>
      <c r="G893" s="164"/>
      <c r="H893" s="164"/>
      <c r="I893" s="164"/>
      <c r="J893" s="164"/>
      <c r="K893" s="164"/>
      <c r="L893" s="164"/>
      <c r="M893" s="164"/>
      <c r="N893" s="164"/>
      <c r="O893" s="164"/>
    </row>
    <row r="894" spans="1:15" ht="14.5" x14ac:dyDescent="0.35">
      <c r="A894" s="164"/>
      <c r="B894" s="164"/>
      <c r="C894" s="164"/>
      <c r="D894" s="164"/>
      <c r="E894" s="164"/>
      <c r="F894" s="164"/>
      <c r="G894" s="164"/>
      <c r="H894" s="164"/>
      <c r="I894" s="164"/>
      <c r="J894" s="164"/>
      <c r="K894" s="164"/>
      <c r="L894" s="164"/>
      <c r="M894" s="164"/>
      <c r="N894" s="164"/>
      <c r="O894" s="164"/>
    </row>
    <row r="895" spans="1:15" ht="14.5" x14ac:dyDescent="0.35">
      <c r="A895" s="164"/>
      <c r="B895" s="164"/>
      <c r="C895" s="164"/>
      <c r="D895" s="164"/>
      <c r="E895" s="164"/>
      <c r="F895" s="164"/>
      <c r="G895" s="164"/>
      <c r="H895" s="164"/>
      <c r="I895" s="164"/>
      <c r="J895" s="164"/>
      <c r="K895" s="164"/>
      <c r="L895" s="164"/>
      <c r="M895" s="164"/>
      <c r="N895" s="164"/>
      <c r="O895" s="164"/>
    </row>
    <row r="896" spans="1:15" ht="14.5" x14ac:dyDescent="0.35">
      <c r="A896" s="164"/>
      <c r="B896" s="164"/>
      <c r="C896" s="164"/>
      <c r="D896" s="164"/>
      <c r="E896" s="164"/>
      <c r="F896" s="164"/>
      <c r="G896" s="164"/>
      <c r="H896" s="164"/>
      <c r="I896" s="164"/>
      <c r="J896" s="164"/>
      <c r="K896" s="164"/>
      <c r="L896" s="164"/>
      <c r="M896" s="164"/>
      <c r="N896" s="164"/>
      <c r="O896" s="164"/>
    </row>
    <row r="897" spans="1:15" ht="14.5" x14ac:dyDescent="0.35">
      <c r="A897" s="164"/>
      <c r="B897" s="164"/>
      <c r="C897" s="164"/>
      <c r="D897" s="164"/>
      <c r="E897" s="164"/>
      <c r="F897" s="164"/>
      <c r="G897" s="164"/>
      <c r="H897" s="164"/>
      <c r="I897" s="164"/>
      <c r="J897" s="164"/>
      <c r="K897" s="164"/>
      <c r="L897" s="164"/>
      <c r="M897" s="164"/>
      <c r="N897" s="164"/>
      <c r="O897" s="164"/>
    </row>
    <row r="898" spans="1:15" ht="14.5" x14ac:dyDescent="0.35">
      <c r="A898" s="164"/>
      <c r="B898" s="164"/>
      <c r="C898" s="164"/>
      <c r="D898" s="164"/>
      <c r="E898" s="164"/>
      <c r="F898" s="164"/>
      <c r="G898" s="164"/>
      <c r="H898" s="164"/>
      <c r="I898" s="164"/>
      <c r="J898" s="164"/>
      <c r="K898" s="164"/>
      <c r="L898" s="164"/>
      <c r="M898" s="164"/>
      <c r="N898" s="164"/>
      <c r="O898" s="164"/>
    </row>
    <row r="899" spans="1:15" ht="14.5" x14ac:dyDescent="0.35">
      <c r="A899" s="164"/>
      <c r="B899" s="164"/>
      <c r="C899" s="164"/>
      <c r="D899" s="164"/>
      <c r="E899" s="164"/>
      <c r="F899" s="164"/>
      <c r="G899" s="164"/>
      <c r="H899" s="164"/>
      <c r="I899" s="164"/>
      <c r="J899" s="164"/>
      <c r="K899" s="164"/>
      <c r="L899" s="164"/>
      <c r="M899" s="164"/>
      <c r="N899" s="164"/>
      <c r="O899" s="164"/>
    </row>
    <row r="900" spans="1:15" ht="14.5" x14ac:dyDescent="0.35">
      <c r="A900" s="164"/>
      <c r="B900" s="164"/>
      <c r="C900" s="164"/>
      <c r="D900" s="164"/>
      <c r="E900" s="164"/>
      <c r="F900" s="164"/>
      <c r="G900" s="164"/>
      <c r="H900" s="164"/>
      <c r="I900" s="164"/>
      <c r="J900" s="164"/>
      <c r="K900" s="164"/>
      <c r="L900" s="164"/>
      <c r="M900" s="164"/>
      <c r="N900" s="164"/>
      <c r="O900" s="164"/>
    </row>
    <row r="901" spans="1:15" ht="14.5" x14ac:dyDescent="0.35">
      <c r="A901" s="164"/>
      <c r="B901" s="164"/>
      <c r="C901" s="164"/>
      <c r="D901" s="164"/>
      <c r="E901" s="164"/>
      <c r="F901" s="164"/>
      <c r="G901" s="164"/>
      <c r="H901" s="164"/>
      <c r="I901" s="164"/>
      <c r="J901" s="164"/>
      <c r="K901" s="164"/>
      <c r="L901" s="164"/>
      <c r="M901" s="164"/>
      <c r="N901" s="164"/>
      <c r="O901" s="164"/>
    </row>
    <row r="902" spans="1:15" ht="14.5" x14ac:dyDescent="0.35">
      <c r="A902" s="164"/>
      <c r="B902" s="164"/>
      <c r="C902" s="164"/>
      <c r="D902" s="164"/>
      <c r="E902" s="164"/>
      <c r="F902" s="164"/>
      <c r="G902" s="164"/>
      <c r="H902" s="164"/>
      <c r="I902" s="164"/>
      <c r="J902" s="164"/>
      <c r="K902" s="164"/>
      <c r="L902" s="164"/>
      <c r="M902" s="164"/>
      <c r="N902" s="164"/>
      <c r="O902" s="164"/>
    </row>
    <row r="903" spans="1:15" ht="14.5" x14ac:dyDescent="0.35">
      <c r="A903" s="164"/>
      <c r="B903" s="164"/>
      <c r="C903" s="164"/>
      <c r="D903" s="164"/>
      <c r="E903" s="164"/>
      <c r="F903" s="164"/>
      <c r="G903" s="164"/>
      <c r="H903" s="164"/>
      <c r="I903" s="164"/>
      <c r="J903" s="164"/>
      <c r="K903" s="164"/>
      <c r="L903" s="164"/>
      <c r="M903" s="164"/>
      <c r="N903" s="164"/>
      <c r="O903" s="164"/>
    </row>
    <row r="904" spans="1:15" ht="14.5" x14ac:dyDescent="0.35">
      <c r="A904" s="164"/>
      <c r="B904" s="164"/>
      <c r="C904" s="164"/>
      <c r="D904" s="164"/>
      <c r="E904" s="164"/>
      <c r="F904" s="164"/>
      <c r="G904" s="164"/>
      <c r="H904" s="164"/>
      <c r="I904" s="164"/>
      <c r="J904" s="164"/>
      <c r="K904" s="164"/>
      <c r="L904" s="164"/>
      <c r="M904" s="164"/>
      <c r="N904" s="164"/>
      <c r="O904" s="164"/>
    </row>
    <row r="905" spans="1:15" ht="14.5" x14ac:dyDescent="0.35">
      <c r="A905" s="164"/>
      <c r="B905" s="164"/>
      <c r="C905" s="164"/>
      <c r="D905" s="164"/>
      <c r="E905" s="164"/>
      <c r="F905" s="164"/>
      <c r="G905" s="164"/>
      <c r="H905" s="164"/>
      <c r="I905" s="164"/>
      <c r="J905" s="164"/>
      <c r="K905" s="164"/>
      <c r="L905" s="164"/>
      <c r="M905" s="164"/>
      <c r="N905" s="164"/>
      <c r="O905" s="164"/>
    </row>
    <row r="906" spans="1:15" ht="14.5" x14ac:dyDescent="0.35">
      <c r="A906" s="164"/>
      <c r="B906" s="164"/>
      <c r="C906" s="164"/>
      <c r="D906" s="164"/>
      <c r="E906" s="164"/>
      <c r="F906" s="164"/>
      <c r="G906" s="164"/>
      <c r="H906" s="164"/>
      <c r="I906" s="164"/>
      <c r="J906" s="164"/>
      <c r="K906" s="164"/>
      <c r="L906" s="164"/>
      <c r="M906" s="164"/>
      <c r="N906" s="164"/>
      <c r="O906" s="164"/>
    </row>
    <row r="907" spans="1:15" ht="14.5" x14ac:dyDescent="0.35">
      <c r="A907" s="164"/>
      <c r="B907" s="164"/>
      <c r="C907" s="164"/>
      <c r="D907" s="164"/>
      <c r="E907" s="164"/>
      <c r="F907" s="164"/>
      <c r="G907" s="164"/>
      <c r="H907" s="164"/>
      <c r="I907" s="164"/>
      <c r="J907" s="164"/>
      <c r="K907" s="164"/>
      <c r="L907" s="164"/>
      <c r="M907" s="164"/>
      <c r="N907" s="164"/>
      <c r="O907" s="164"/>
    </row>
    <row r="908" spans="1:15" ht="14.5" x14ac:dyDescent="0.35">
      <c r="A908" s="164"/>
      <c r="B908" s="164"/>
      <c r="C908" s="164"/>
      <c r="D908" s="164"/>
      <c r="E908" s="164"/>
      <c r="F908" s="164"/>
      <c r="G908" s="164"/>
      <c r="H908" s="164"/>
      <c r="I908" s="164"/>
      <c r="J908" s="164"/>
      <c r="K908" s="164"/>
      <c r="L908" s="164"/>
      <c r="M908" s="164"/>
      <c r="N908" s="164"/>
      <c r="O908" s="164"/>
    </row>
    <row r="909" spans="1:15" ht="14.5" x14ac:dyDescent="0.35">
      <c r="A909" s="164"/>
      <c r="B909" s="164"/>
      <c r="C909" s="164"/>
      <c r="D909" s="164"/>
      <c r="E909" s="164"/>
      <c r="F909" s="164"/>
      <c r="G909" s="164"/>
      <c r="H909" s="164"/>
      <c r="I909" s="164"/>
      <c r="J909" s="164"/>
      <c r="K909" s="164"/>
      <c r="L909" s="164"/>
      <c r="M909" s="164"/>
      <c r="N909" s="164"/>
      <c r="O909" s="164"/>
    </row>
    <row r="910" spans="1:15" ht="14.5" x14ac:dyDescent="0.35">
      <c r="A910" s="164"/>
      <c r="B910" s="164"/>
      <c r="C910" s="164"/>
      <c r="D910" s="164"/>
      <c r="E910" s="164"/>
      <c r="F910" s="164"/>
      <c r="G910" s="164"/>
      <c r="H910" s="164"/>
      <c r="I910" s="164"/>
      <c r="J910" s="164"/>
      <c r="K910" s="164"/>
      <c r="L910" s="164"/>
      <c r="M910" s="164"/>
      <c r="N910" s="164"/>
      <c r="O910" s="164"/>
    </row>
    <row r="911" spans="1:15" ht="14.5" x14ac:dyDescent="0.35">
      <c r="A911" s="164"/>
      <c r="B911" s="164"/>
      <c r="C911" s="164"/>
      <c r="D911" s="164"/>
      <c r="E911" s="164"/>
      <c r="F911" s="164"/>
      <c r="G911" s="164"/>
      <c r="H911" s="164"/>
      <c r="I911" s="164"/>
      <c r="J911" s="164"/>
      <c r="K911" s="164"/>
      <c r="L911" s="164"/>
      <c r="M911" s="164"/>
      <c r="N911" s="164"/>
      <c r="O911" s="164"/>
    </row>
    <row r="912" spans="1:15" ht="14.5" x14ac:dyDescent="0.35">
      <c r="A912" s="164"/>
      <c r="B912" s="164"/>
      <c r="C912" s="164"/>
      <c r="D912" s="164"/>
      <c r="E912" s="164"/>
      <c r="F912" s="164"/>
      <c r="G912" s="164"/>
      <c r="H912" s="164"/>
      <c r="I912" s="164"/>
      <c r="J912" s="164"/>
      <c r="K912" s="164"/>
      <c r="L912" s="164"/>
      <c r="M912" s="164"/>
      <c r="N912" s="164"/>
      <c r="O912" s="164"/>
    </row>
    <row r="913" spans="1:15" ht="14.5" x14ac:dyDescent="0.35">
      <c r="A913" s="164"/>
      <c r="B913" s="164"/>
      <c r="C913" s="164"/>
      <c r="D913" s="164"/>
      <c r="E913" s="164"/>
      <c r="F913" s="164"/>
      <c r="G913" s="164"/>
      <c r="H913" s="164"/>
      <c r="I913" s="164"/>
      <c r="J913" s="164"/>
      <c r="K913" s="164"/>
      <c r="L913" s="164"/>
      <c r="M913" s="164"/>
      <c r="N913" s="164"/>
      <c r="O913" s="164"/>
    </row>
    <row r="914" spans="1:15" ht="14.5" x14ac:dyDescent="0.35">
      <c r="A914" s="164"/>
      <c r="B914" s="164"/>
      <c r="C914" s="164"/>
      <c r="D914" s="164"/>
      <c r="E914" s="164"/>
      <c r="F914" s="164"/>
      <c r="G914" s="164"/>
      <c r="H914" s="164"/>
      <c r="I914" s="164"/>
      <c r="J914" s="164"/>
      <c r="K914" s="164"/>
      <c r="L914" s="164"/>
      <c r="M914" s="164"/>
      <c r="N914" s="164"/>
      <c r="O914" s="164"/>
    </row>
    <row r="915" spans="1:15" ht="14.5" x14ac:dyDescent="0.35">
      <c r="A915" s="164"/>
      <c r="B915" s="164"/>
      <c r="C915" s="164"/>
      <c r="D915" s="164"/>
      <c r="E915" s="164"/>
      <c r="F915" s="164"/>
      <c r="G915" s="164"/>
      <c r="H915" s="164"/>
      <c r="I915" s="164"/>
      <c r="J915" s="164"/>
      <c r="K915" s="164"/>
      <c r="L915" s="164"/>
      <c r="M915" s="164"/>
      <c r="N915" s="164"/>
      <c r="O915" s="164"/>
    </row>
    <row r="916" spans="1:15" ht="14.5" x14ac:dyDescent="0.35">
      <c r="A916" s="164"/>
      <c r="B916" s="164"/>
      <c r="C916" s="164"/>
      <c r="D916" s="164"/>
      <c r="E916" s="164"/>
      <c r="F916" s="164"/>
      <c r="G916" s="164"/>
      <c r="H916" s="164"/>
      <c r="I916" s="164"/>
      <c r="J916" s="164"/>
      <c r="K916" s="164"/>
      <c r="L916" s="164"/>
      <c r="M916" s="164"/>
      <c r="N916" s="164"/>
      <c r="O916" s="164"/>
    </row>
    <row r="917" spans="1:15" ht="14.5" x14ac:dyDescent="0.35">
      <c r="A917" s="164"/>
      <c r="B917" s="164"/>
      <c r="C917" s="164"/>
      <c r="D917" s="164"/>
      <c r="E917" s="164"/>
      <c r="F917" s="164"/>
      <c r="G917" s="164"/>
      <c r="H917" s="164"/>
      <c r="I917" s="164"/>
      <c r="J917" s="164"/>
      <c r="K917" s="164"/>
      <c r="L917" s="164"/>
      <c r="M917" s="164"/>
      <c r="N917" s="164"/>
      <c r="O917" s="164"/>
    </row>
    <row r="918" spans="1:15" ht="14.5" x14ac:dyDescent="0.35">
      <c r="A918" s="164"/>
      <c r="B918" s="164"/>
      <c r="C918" s="164"/>
      <c r="D918" s="164"/>
      <c r="E918" s="164"/>
      <c r="F918" s="164"/>
      <c r="G918" s="164"/>
      <c r="H918" s="164"/>
      <c r="I918" s="164"/>
      <c r="J918" s="164"/>
      <c r="K918" s="164"/>
      <c r="L918" s="164"/>
      <c r="M918" s="164"/>
      <c r="N918" s="164"/>
      <c r="O918" s="164"/>
    </row>
    <row r="919" spans="1:15" ht="14.5" x14ac:dyDescent="0.35">
      <c r="A919" s="164"/>
      <c r="B919" s="164"/>
      <c r="C919" s="164"/>
      <c r="D919" s="164"/>
      <c r="E919" s="164"/>
      <c r="F919" s="164"/>
      <c r="G919" s="164"/>
      <c r="H919" s="164"/>
      <c r="I919" s="164"/>
      <c r="J919" s="164"/>
      <c r="K919" s="164"/>
      <c r="L919" s="164"/>
      <c r="M919" s="164"/>
      <c r="N919" s="164"/>
      <c r="O919" s="164"/>
    </row>
    <row r="920" spans="1:15" ht="14.5" x14ac:dyDescent="0.35">
      <c r="A920" s="164"/>
      <c r="B920" s="164"/>
      <c r="C920" s="164"/>
      <c r="D920" s="164"/>
      <c r="E920" s="164"/>
      <c r="F920" s="164"/>
      <c r="G920" s="164"/>
      <c r="H920" s="164"/>
      <c r="I920" s="164"/>
      <c r="J920" s="164"/>
      <c r="K920" s="164"/>
      <c r="L920" s="164"/>
      <c r="M920" s="164"/>
      <c r="N920" s="164"/>
      <c r="O920" s="164"/>
    </row>
    <row r="921" spans="1:15" ht="14.5" x14ac:dyDescent="0.35">
      <c r="A921" s="164"/>
      <c r="B921" s="164"/>
      <c r="C921" s="164"/>
      <c r="D921" s="164"/>
      <c r="E921" s="164"/>
      <c r="F921" s="164"/>
      <c r="G921" s="164"/>
      <c r="H921" s="164"/>
      <c r="I921" s="164"/>
      <c r="J921" s="164"/>
      <c r="K921" s="164"/>
      <c r="L921" s="164"/>
      <c r="M921" s="164"/>
      <c r="N921" s="164"/>
      <c r="O921" s="164"/>
    </row>
    <row r="922" spans="1:15" ht="14.5" x14ac:dyDescent="0.35">
      <c r="A922" s="164"/>
      <c r="B922" s="164"/>
      <c r="C922" s="164"/>
      <c r="D922" s="164"/>
      <c r="E922" s="164"/>
      <c r="F922" s="164"/>
      <c r="G922" s="164"/>
      <c r="H922" s="164"/>
      <c r="I922" s="164"/>
      <c r="J922" s="164"/>
      <c r="K922" s="164"/>
      <c r="L922" s="164"/>
      <c r="M922" s="164"/>
      <c r="N922" s="164"/>
      <c r="O922" s="164"/>
    </row>
    <row r="923" spans="1:15" ht="14.5" x14ac:dyDescent="0.35">
      <c r="A923" s="164"/>
      <c r="B923" s="164"/>
      <c r="C923" s="164"/>
      <c r="D923" s="164"/>
      <c r="E923" s="164"/>
      <c r="F923" s="164"/>
      <c r="G923" s="164"/>
      <c r="H923" s="164"/>
      <c r="I923" s="164"/>
      <c r="J923" s="164"/>
      <c r="K923" s="164"/>
      <c r="L923" s="164"/>
      <c r="M923" s="164"/>
      <c r="N923" s="164"/>
      <c r="O923" s="164"/>
    </row>
    <row r="924" spans="1:15" ht="14.5" x14ac:dyDescent="0.35">
      <c r="A924" s="164"/>
      <c r="B924" s="164"/>
      <c r="C924" s="164"/>
      <c r="D924" s="164"/>
      <c r="E924" s="164"/>
      <c r="F924" s="164"/>
      <c r="G924" s="164"/>
      <c r="H924" s="164"/>
      <c r="I924" s="164"/>
      <c r="J924" s="164"/>
      <c r="K924" s="164"/>
      <c r="L924" s="164"/>
      <c r="M924" s="164"/>
      <c r="N924" s="164"/>
      <c r="O924" s="164"/>
    </row>
    <row r="925" spans="1:15" ht="14.5" x14ac:dyDescent="0.35">
      <c r="A925" s="164"/>
      <c r="B925" s="164"/>
      <c r="C925" s="164"/>
      <c r="D925" s="164"/>
      <c r="E925" s="164"/>
      <c r="F925" s="164"/>
      <c r="G925" s="164"/>
      <c r="H925" s="164"/>
      <c r="I925" s="164"/>
      <c r="J925" s="164"/>
      <c r="K925" s="164"/>
      <c r="L925" s="164"/>
      <c r="M925" s="164"/>
      <c r="N925" s="164"/>
      <c r="O925" s="164"/>
    </row>
    <row r="926" spans="1:15" ht="14.5" x14ac:dyDescent="0.35">
      <c r="A926" s="164"/>
      <c r="B926" s="164"/>
      <c r="C926" s="164"/>
      <c r="D926" s="164"/>
      <c r="E926" s="164"/>
      <c r="F926" s="164"/>
      <c r="G926" s="164"/>
      <c r="H926" s="164"/>
      <c r="I926" s="164"/>
      <c r="J926" s="164"/>
      <c r="K926" s="164"/>
      <c r="L926" s="164"/>
      <c r="M926" s="164"/>
      <c r="N926" s="164"/>
      <c r="O926" s="164"/>
    </row>
    <row r="927" spans="1:15" ht="14.5" x14ac:dyDescent="0.35">
      <c r="A927" s="164"/>
      <c r="B927" s="164"/>
      <c r="C927" s="164"/>
      <c r="D927" s="164"/>
      <c r="E927" s="164"/>
      <c r="F927" s="164"/>
      <c r="G927" s="164"/>
      <c r="H927" s="164"/>
      <c r="I927" s="164"/>
      <c r="J927" s="164"/>
      <c r="K927" s="164"/>
      <c r="L927" s="164"/>
      <c r="M927" s="164"/>
      <c r="N927" s="164"/>
      <c r="O927" s="164"/>
    </row>
    <row r="928" spans="1:15" ht="14.5" x14ac:dyDescent="0.35">
      <c r="A928" s="164"/>
      <c r="B928" s="164"/>
      <c r="C928" s="164"/>
      <c r="D928" s="164"/>
      <c r="E928" s="164"/>
      <c r="F928" s="164"/>
      <c r="G928" s="164"/>
      <c r="H928" s="164"/>
      <c r="I928" s="164"/>
      <c r="J928" s="164"/>
      <c r="K928" s="164"/>
      <c r="L928" s="164"/>
      <c r="M928" s="164"/>
      <c r="N928" s="164"/>
      <c r="O928" s="164"/>
    </row>
    <row r="929" spans="1:15" ht="14.5" x14ac:dyDescent="0.35">
      <c r="A929" s="164"/>
      <c r="B929" s="164"/>
      <c r="C929" s="164"/>
      <c r="D929" s="164"/>
      <c r="E929" s="164"/>
      <c r="F929" s="164"/>
      <c r="G929" s="164"/>
      <c r="H929" s="164"/>
      <c r="I929" s="164"/>
      <c r="J929" s="164"/>
      <c r="K929" s="164"/>
      <c r="L929" s="164"/>
      <c r="M929" s="164"/>
      <c r="N929" s="164"/>
      <c r="O929" s="164"/>
    </row>
    <row r="930" spans="1:15" ht="14.5" x14ac:dyDescent="0.35">
      <c r="A930" s="164"/>
      <c r="B930" s="164"/>
      <c r="C930" s="164"/>
      <c r="D930" s="164"/>
      <c r="E930" s="164"/>
      <c r="F930" s="164"/>
      <c r="G930" s="164"/>
      <c r="H930" s="164"/>
      <c r="I930" s="164"/>
      <c r="J930" s="164"/>
      <c r="K930" s="164"/>
      <c r="L930" s="164"/>
      <c r="M930" s="164"/>
      <c r="N930" s="164"/>
      <c r="O930" s="164"/>
    </row>
    <row r="931" spans="1:15" ht="14.5" x14ac:dyDescent="0.35">
      <c r="A931" s="164"/>
      <c r="B931" s="164"/>
      <c r="C931" s="164"/>
      <c r="D931" s="164"/>
      <c r="E931" s="164"/>
      <c r="F931" s="164"/>
      <c r="G931" s="164"/>
      <c r="H931" s="164"/>
      <c r="I931" s="164"/>
      <c r="J931" s="164"/>
      <c r="K931" s="164"/>
      <c r="L931" s="164"/>
      <c r="M931" s="164"/>
      <c r="N931" s="164"/>
      <c r="O931" s="164"/>
    </row>
    <row r="932" spans="1:15" ht="14.5" x14ac:dyDescent="0.35">
      <c r="A932" s="164"/>
      <c r="B932" s="164"/>
      <c r="C932" s="164"/>
      <c r="D932" s="164"/>
      <c r="E932" s="164"/>
      <c r="F932" s="164"/>
      <c r="G932" s="164"/>
      <c r="H932" s="164"/>
      <c r="I932" s="164"/>
      <c r="J932" s="164"/>
      <c r="K932" s="164"/>
      <c r="L932" s="164"/>
      <c r="M932" s="164"/>
      <c r="N932" s="164"/>
      <c r="O932" s="164"/>
    </row>
    <row r="933" spans="1:15" ht="14.5" x14ac:dyDescent="0.35">
      <c r="A933" s="164"/>
      <c r="B933" s="164"/>
      <c r="C933" s="164"/>
      <c r="D933" s="164"/>
      <c r="E933" s="164"/>
      <c r="F933" s="164"/>
      <c r="G933" s="164"/>
      <c r="H933" s="164"/>
      <c r="I933" s="164"/>
      <c r="J933" s="164"/>
      <c r="K933" s="164"/>
      <c r="L933" s="164"/>
      <c r="M933" s="164"/>
      <c r="N933" s="164"/>
      <c r="O933" s="164"/>
    </row>
    <row r="934" spans="1:15" ht="14.5" x14ac:dyDescent="0.35">
      <c r="A934" s="164"/>
      <c r="B934" s="164"/>
      <c r="C934" s="164"/>
      <c r="D934" s="164"/>
      <c r="E934" s="164"/>
      <c r="F934" s="164"/>
      <c r="G934" s="164"/>
      <c r="H934" s="164"/>
      <c r="I934" s="164"/>
      <c r="J934" s="164"/>
      <c r="K934" s="164"/>
      <c r="L934" s="164"/>
      <c r="M934" s="164"/>
      <c r="N934" s="164"/>
      <c r="O934" s="164"/>
    </row>
    <row r="935" spans="1:15" ht="14.5" x14ac:dyDescent="0.35">
      <c r="A935" s="164"/>
      <c r="B935" s="164"/>
      <c r="C935" s="164"/>
      <c r="D935" s="164"/>
      <c r="E935" s="164"/>
      <c r="F935" s="164"/>
      <c r="G935" s="164"/>
      <c r="H935" s="164"/>
      <c r="I935" s="164"/>
      <c r="J935" s="164"/>
      <c r="K935" s="164"/>
      <c r="L935" s="164"/>
      <c r="M935" s="164"/>
      <c r="N935" s="164"/>
      <c r="O935" s="164"/>
    </row>
    <row r="936" spans="1:15" ht="14.5" x14ac:dyDescent="0.35">
      <c r="A936" s="164"/>
      <c r="B936" s="164"/>
      <c r="C936" s="164"/>
      <c r="D936" s="164"/>
      <c r="E936" s="164"/>
      <c r="F936" s="164"/>
      <c r="G936" s="164"/>
      <c r="H936" s="164"/>
      <c r="I936" s="164"/>
      <c r="J936" s="164"/>
      <c r="K936" s="164"/>
      <c r="L936" s="164"/>
      <c r="M936" s="164"/>
      <c r="N936" s="164"/>
      <c r="O936" s="164"/>
    </row>
    <row r="937" spans="1:15" ht="14.5" x14ac:dyDescent="0.35">
      <c r="A937" s="164"/>
      <c r="B937" s="164"/>
      <c r="C937" s="164"/>
      <c r="D937" s="164"/>
      <c r="E937" s="164"/>
      <c r="F937" s="164"/>
      <c r="G937" s="164"/>
      <c r="H937" s="164"/>
      <c r="I937" s="164"/>
      <c r="J937" s="164"/>
      <c r="K937" s="164"/>
      <c r="L937" s="164"/>
      <c r="M937" s="164"/>
      <c r="N937" s="164"/>
      <c r="O937" s="164"/>
    </row>
    <row r="938" spans="1:15" ht="14.5" x14ac:dyDescent="0.35">
      <c r="A938" s="164"/>
      <c r="B938" s="164"/>
      <c r="C938" s="164"/>
      <c r="D938" s="164"/>
      <c r="E938" s="164"/>
      <c r="F938" s="164"/>
      <c r="G938" s="164"/>
      <c r="H938" s="164"/>
      <c r="I938" s="164"/>
      <c r="J938" s="164"/>
      <c r="K938" s="164"/>
      <c r="L938" s="164"/>
      <c r="M938" s="164"/>
      <c r="N938" s="164"/>
      <c r="O938" s="164"/>
    </row>
    <row r="939" spans="1:15" ht="14.5" x14ac:dyDescent="0.35">
      <c r="A939" s="164"/>
      <c r="B939" s="164"/>
      <c r="C939" s="164"/>
      <c r="D939" s="164"/>
      <c r="E939" s="164"/>
      <c r="F939" s="164"/>
      <c r="G939" s="164"/>
      <c r="H939" s="164"/>
      <c r="I939" s="164"/>
      <c r="J939" s="164"/>
      <c r="K939" s="164"/>
      <c r="L939" s="164"/>
      <c r="M939" s="164"/>
      <c r="N939" s="164"/>
      <c r="O939" s="164"/>
    </row>
    <row r="940" spans="1:15" ht="14.5" x14ac:dyDescent="0.35">
      <c r="A940" s="164"/>
      <c r="B940" s="164"/>
      <c r="C940" s="164"/>
      <c r="D940" s="164"/>
      <c r="E940" s="164"/>
      <c r="F940" s="164"/>
      <c r="G940" s="164"/>
      <c r="H940" s="164"/>
      <c r="I940" s="164"/>
      <c r="J940" s="164"/>
      <c r="K940" s="164"/>
      <c r="L940" s="164"/>
      <c r="M940" s="164"/>
      <c r="N940" s="164"/>
      <c r="O940" s="164"/>
    </row>
    <row r="941" spans="1:15" ht="14.5" x14ac:dyDescent="0.35">
      <c r="A941" s="164"/>
      <c r="B941" s="164"/>
      <c r="C941" s="164"/>
      <c r="D941" s="164"/>
      <c r="E941" s="164"/>
      <c r="F941" s="164"/>
      <c r="G941" s="164"/>
      <c r="H941" s="164"/>
      <c r="I941" s="164"/>
      <c r="J941" s="164"/>
      <c r="K941" s="164"/>
      <c r="L941" s="164"/>
      <c r="M941" s="164"/>
      <c r="N941" s="164"/>
      <c r="O941" s="164"/>
    </row>
    <row r="942" spans="1:15" ht="14.5" x14ac:dyDescent="0.35">
      <c r="A942" s="164"/>
      <c r="B942" s="164"/>
      <c r="C942" s="164"/>
      <c r="D942" s="164"/>
      <c r="E942" s="164"/>
      <c r="F942" s="164"/>
      <c r="G942" s="164"/>
      <c r="H942" s="164"/>
      <c r="I942" s="164"/>
      <c r="J942" s="164"/>
      <c r="K942" s="164"/>
      <c r="L942" s="164"/>
      <c r="M942" s="164"/>
      <c r="N942" s="164"/>
      <c r="O942" s="164"/>
    </row>
    <row r="943" spans="1:15" ht="14.5" x14ac:dyDescent="0.35">
      <c r="A943" s="164"/>
      <c r="B943" s="164"/>
      <c r="C943" s="164"/>
      <c r="D943" s="164"/>
      <c r="E943" s="164"/>
      <c r="F943" s="164"/>
      <c r="G943" s="164"/>
      <c r="H943" s="164"/>
      <c r="I943" s="164"/>
      <c r="J943" s="164"/>
      <c r="K943" s="164"/>
      <c r="L943" s="164"/>
      <c r="M943" s="164"/>
      <c r="N943" s="164"/>
      <c r="O943" s="164"/>
    </row>
    <row r="944" spans="1:15" ht="14.5" x14ac:dyDescent="0.35">
      <c r="A944" s="164"/>
      <c r="B944" s="164"/>
      <c r="C944" s="164"/>
      <c r="D944" s="164"/>
      <c r="E944" s="164"/>
      <c r="F944" s="164"/>
      <c r="G944" s="164"/>
      <c r="H944" s="164"/>
      <c r="I944" s="164"/>
      <c r="J944" s="164"/>
      <c r="K944" s="164"/>
      <c r="L944" s="164"/>
      <c r="M944" s="164"/>
      <c r="N944" s="164"/>
      <c r="O944" s="164"/>
    </row>
    <row r="945" spans="1:15" ht="14.5" x14ac:dyDescent="0.35">
      <c r="A945" s="164"/>
      <c r="B945" s="164"/>
      <c r="C945" s="164"/>
      <c r="D945" s="164"/>
      <c r="E945" s="164"/>
      <c r="F945" s="164"/>
      <c r="G945" s="164"/>
      <c r="H945" s="164"/>
      <c r="I945" s="164"/>
      <c r="J945" s="164"/>
      <c r="K945" s="164"/>
      <c r="L945" s="164"/>
      <c r="M945" s="164"/>
      <c r="N945" s="164"/>
      <c r="O945" s="164"/>
    </row>
    <row r="946" spans="1:15" ht="14.5" x14ac:dyDescent="0.35">
      <c r="A946" s="164"/>
      <c r="B946" s="164"/>
      <c r="C946" s="164"/>
      <c r="D946" s="164"/>
      <c r="E946" s="164"/>
      <c r="F946" s="164"/>
      <c r="G946" s="164"/>
      <c r="H946" s="164"/>
      <c r="I946" s="164"/>
      <c r="J946" s="164"/>
      <c r="K946" s="164"/>
      <c r="L946" s="164"/>
      <c r="M946" s="164"/>
      <c r="N946" s="164"/>
      <c r="O946" s="164"/>
    </row>
    <row r="947" spans="1:15" ht="14.5" x14ac:dyDescent="0.35">
      <c r="A947" s="164"/>
      <c r="B947" s="164"/>
      <c r="C947" s="164"/>
      <c r="D947" s="164"/>
      <c r="E947" s="164"/>
      <c r="F947" s="164"/>
      <c r="G947" s="164"/>
      <c r="H947" s="164"/>
      <c r="I947" s="164"/>
      <c r="J947" s="164"/>
      <c r="K947" s="164"/>
      <c r="L947" s="164"/>
      <c r="M947" s="164"/>
      <c r="N947" s="164"/>
      <c r="O947" s="164"/>
    </row>
    <row r="948" spans="1:15" ht="14.5" x14ac:dyDescent="0.35">
      <c r="A948" s="164"/>
      <c r="B948" s="164"/>
      <c r="C948" s="164"/>
      <c r="D948" s="164"/>
      <c r="E948" s="164"/>
      <c r="F948" s="164"/>
      <c r="G948" s="164"/>
      <c r="H948" s="164"/>
      <c r="I948" s="164"/>
      <c r="J948" s="164"/>
      <c r="K948" s="164"/>
      <c r="L948" s="164"/>
      <c r="M948" s="164"/>
      <c r="N948" s="164"/>
      <c r="O948" s="164"/>
    </row>
    <row r="949" spans="1:15" ht="14.5" x14ac:dyDescent="0.35">
      <c r="A949" s="164"/>
      <c r="B949" s="164"/>
      <c r="C949" s="164"/>
      <c r="D949" s="164"/>
      <c r="E949" s="164"/>
      <c r="F949" s="164"/>
      <c r="G949" s="164"/>
      <c r="H949" s="164"/>
      <c r="I949" s="164"/>
      <c r="J949" s="164"/>
      <c r="K949" s="164"/>
      <c r="L949" s="164"/>
      <c r="M949" s="164"/>
      <c r="N949" s="164"/>
      <c r="O949" s="164"/>
    </row>
    <row r="950" spans="1:15" ht="14.5" x14ac:dyDescent="0.35">
      <c r="A950" s="164"/>
      <c r="B950" s="164"/>
      <c r="C950" s="164"/>
      <c r="D950" s="164"/>
      <c r="E950" s="164"/>
      <c r="F950" s="164"/>
      <c r="G950" s="164"/>
      <c r="H950" s="164"/>
      <c r="I950" s="164"/>
      <c r="J950" s="164"/>
      <c r="K950" s="164"/>
      <c r="L950" s="164"/>
      <c r="M950" s="164"/>
      <c r="N950" s="164"/>
      <c r="O950" s="164"/>
    </row>
    <row r="951" spans="1:15" ht="14.5" x14ac:dyDescent="0.35">
      <c r="A951" s="164"/>
      <c r="B951" s="164"/>
      <c r="C951" s="164"/>
      <c r="D951" s="164"/>
      <c r="E951" s="164"/>
      <c r="F951" s="164"/>
      <c r="G951" s="164"/>
      <c r="H951" s="164"/>
      <c r="I951" s="164"/>
      <c r="J951" s="164"/>
      <c r="K951" s="164"/>
      <c r="L951" s="164"/>
      <c r="M951" s="164"/>
      <c r="N951" s="164"/>
      <c r="O951" s="164"/>
    </row>
    <row r="952" spans="1:15" ht="14.5" x14ac:dyDescent="0.35">
      <c r="A952" s="164"/>
      <c r="B952" s="164"/>
      <c r="C952" s="164"/>
      <c r="D952" s="164"/>
      <c r="E952" s="164"/>
      <c r="F952" s="164"/>
      <c r="G952" s="164"/>
      <c r="H952" s="164"/>
      <c r="I952" s="164"/>
      <c r="J952" s="164"/>
      <c r="K952" s="164"/>
      <c r="L952" s="164"/>
      <c r="M952" s="164"/>
      <c r="N952" s="164"/>
      <c r="O952" s="164"/>
    </row>
    <row r="953" spans="1:15" ht="14.5" x14ac:dyDescent="0.35">
      <c r="A953" s="164"/>
      <c r="B953" s="164"/>
      <c r="C953" s="164"/>
      <c r="D953" s="164"/>
      <c r="E953" s="164"/>
      <c r="F953" s="164"/>
      <c r="G953" s="164"/>
      <c r="H953" s="164"/>
      <c r="I953" s="164"/>
      <c r="J953" s="164"/>
      <c r="K953" s="164"/>
      <c r="L953" s="164"/>
      <c r="M953" s="164"/>
      <c r="N953" s="164"/>
      <c r="O953" s="164"/>
    </row>
    <row r="954" spans="1:15" ht="14.5" x14ac:dyDescent="0.35">
      <c r="A954" s="164"/>
      <c r="B954" s="164"/>
      <c r="C954" s="164"/>
      <c r="D954" s="164"/>
      <c r="E954" s="164"/>
      <c r="F954" s="164"/>
      <c r="G954" s="164"/>
      <c r="H954" s="164"/>
      <c r="I954" s="164"/>
      <c r="J954" s="164"/>
      <c r="K954" s="164"/>
      <c r="L954" s="164"/>
      <c r="M954" s="164"/>
      <c r="N954" s="164"/>
      <c r="O954" s="164"/>
    </row>
    <row r="955" spans="1:15" ht="14.5" x14ac:dyDescent="0.35">
      <c r="A955" s="164"/>
      <c r="B955" s="164"/>
      <c r="C955" s="164"/>
      <c r="D955" s="164"/>
      <c r="E955" s="164"/>
      <c r="F955" s="164"/>
      <c r="G955" s="164"/>
      <c r="H955" s="164"/>
      <c r="I955" s="164"/>
      <c r="J955" s="164"/>
      <c r="K955" s="164"/>
      <c r="L955" s="164"/>
      <c r="M955" s="164"/>
      <c r="N955" s="164"/>
      <c r="O955" s="164"/>
    </row>
    <row r="956" spans="1:15" ht="14.5" x14ac:dyDescent="0.35">
      <c r="A956" s="164"/>
      <c r="B956" s="164"/>
      <c r="C956" s="164"/>
      <c r="D956" s="164"/>
      <c r="E956" s="164"/>
      <c r="F956" s="164"/>
      <c r="G956" s="164"/>
      <c r="H956" s="164"/>
      <c r="I956" s="164"/>
      <c r="J956" s="164"/>
      <c r="K956" s="164"/>
      <c r="L956" s="164"/>
      <c r="M956" s="164"/>
      <c r="N956" s="164"/>
      <c r="O956" s="164"/>
    </row>
    <row r="957" spans="1:15" ht="14.5" x14ac:dyDescent="0.35">
      <c r="A957" s="164"/>
      <c r="B957" s="164"/>
      <c r="C957" s="164"/>
      <c r="D957" s="164"/>
      <c r="E957" s="164"/>
      <c r="F957" s="164"/>
      <c r="G957" s="164"/>
      <c r="H957" s="164"/>
      <c r="I957" s="164"/>
      <c r="J957" s="164"/>
      <c r="K957" s="164"/>
      <c r="L957" s="164"/>
      <c r="M957" s="164"/>
      <c r="N957" s="164"/>
      <c r="O957" s="164"/>
    </row>
    <row r="958" spans="1:15" ht="14.5" x14ac:dyDescent="0.35">
      <c r="A958" s="164"/>
      <c r="B958" s="164"/>
      <c r="C958" s="164"/>
      <c r="D958" s="164"/>
      <c r="E958" s="164"/>
      <c r="F958" s="164"/>
      <c r="G958" s="164"/>
      <c r="H958" s="164"/>
      <c r="I958" s="164"/>
      <c r="J958" s="164"/>
      <c r="K958" s="164"/>
      <c r="L958" s="164"/>
      <c r="M958" s="164"/>
      <c r="N958" s="164"/>
      <c r="O958" s="164"/>
    </row>
    <row r="959" spans="1:15" ht="14.5" x14ac:dyDescent="0.35">
      <c r="A959" s="164"/>
      <c r="B959" s="164"/>
      <c r="C959" s="164"/>
      <c r="D959" s="164"/>
      <c r="E959" s="164"/>
      <c r="F959" s="164"/>
      <c r="G959" s="164"/>
      <c r="H959" s="164"/>
      <c r="I959" s="164"/>
      <c r="J959" s="164"/>
      <c r="K959" s="164"/>
      <c r="L959" s="164"/>
      <c r="M959" s="164"/>
      <c r="N959" s="164"/>
      <c r="O959" s="164"/>
    </row>
    <row r="960" spans="1:15" ht="14.5" x14ac:dyDescent="0.35">
      <c r="A960" s="164"/>
      <c r="B960" s="164"/>
      <c r="C960" s="164"/>
      <c r="D960" s="164"/>
      <c r="E960" s="164"/>
      <c r="F960" s="164"/>
      <c r="G960" s="164"/>
      <c r="H960" s="164"/>
      <c r="I960" s="164"/>
      <c r="J960" s="164"/>
      <c r="K960" s="164"/>
      <c r="L960" s="164"/>
      <c r="M960" s="164"/>
      <c r="N960" s="164"/>
      <c r="O960" s="164"/>
    </row>
    <row r="961" spans="1:15" ht="14.5" x14ac:dyDescent="0.35">
      <c r="A961" s="164"/>
      <c r="B961" s="164"/>
      <c r="C961" s="164"/>
      <c r="D961" s="164"/>
      <c r="E961" s="164"/>
      <c r="F961" s="164"/>
      <c r="G961" s="164"/>
      <c r="H961" s="164"/>
      <c r="I961" s="164"/>
      <c r="J961" s="164"/>
      <c r="K961" s="164"/>
      <c r="L961" s="164"/>
      <c r="M961" s="164"/>
      <c r="N961" s="164"/>
      <c r="O961" s="164"/>
    </row>
    <row r="962" spans="1:15" ht="14.5" x14ac:dyDescent="0.35">
      <c r="A962" s="164"/>
      <c r="B962" s="164"/>
      <c r="C962" s="164"/>
      <c r="D962" s="164"/>
      <c r="E962" s="164"/>
      <c r="F962" s="164"/>
      <c r="G962" s="164"/>
      <c r="H962" s="164"/>
      <c r="I962" s="164"/>
      <c r="J962" s="164"/>
      <c r="K962" s="164"/>
      <c r="L962" s="164"/>
      <c r="M962" s="164"/>
      <c r="N962" s="164"/>
      <c r="O962" s="164"/>
    </row>
    <row r="963" spans="1:15" ht="14.5" x14ac:dyDescent="0.35">
      <c r="A963" s="164"/>
      <c r="B963" s="164"/>
      <c r="C963" s="164"/>
      <c r="D963" s="164"/>
      <c r="E963" s="164"/>
      <c r="F963" s="164"/>
      <c r="G963" s="164"/>
      <c r="H963" s="164"/>
      <c r="I963" s="164"/>
      <c r="J963" s="164"/>
      <c r="K963" s="164"/>
      <c r="L963" s="164"/>
      <c r="M963" s="164"/>
      <c r="N963" s="164"/>
      <c r="O963" s="164"/>
    </row>
    <row r="964" spans="1:15" ht="14.5" x14ac:dyDescent="0.35">
      <c r="A964" s="164"/>
      <c r="B964" s="164"/>
      <c r="C964" s="164"/>
      <c r="D964" s="164"/>
      <c r="E964" s="164"/>
      <c r="F964" s="164"/>
      <c r="G964" s="164"/>
      <c r="H964" s="164"/>
      <c r="I964" s="164"/>
      <c r="J964" s="164"/>
      <c r="K964" s="164"/>
      <c r="L964" s="164"/>
      <c r="M964" s="164"/>
      <c r="N964" s="164"/>
      <c r="O964" s="164"/>
    </row>
    <row r="965" spans="1:15" ht="14.5" x14ac:dyDescent="0.35">
      <c r="A965" s="164"/>
      <c r="B965" s="164"/>
      <c r="C965" s="164"/>
      <c r="D965" s="164"/>
      <c r="E965" s="164"/>
      <c r="F965" s="164"/>
      <c r="G965" s="164"/>
      <c r="H965" s="164"/>
      <c r="I965" s="164"/>
      <c r="J965" s="164"/>
      <c r="K965" s="164"/>
      <c r="L965" s="164"/>
      <c r="M965" s="164"/>
      <c r="N965" s="164"/>
      <c r="O965" s="164"/>
    </row>
    <row r="966" spans="1:15" ht="14.5" x14ac:dyDescent="0.35">
      <c r="A966" s="164"/>
      <c r="B966" s="164"/>
      <c r="C966" s="164"/>
      <c r="D966" s="164"/>
      <c r="E966" s="164"/>
      <c r="F966" s="164"/>
      <c r="G966" s="164"/>
      <c r="H966" s="164"/>
      <c r="I966" s="164"/>
      <c r="J966" s="164"/>
      <c r="K966" s="164"/>
      <c r="L966" s="164"/>
      <c r="M966" s="164"/>
      <c r="N966" s="164"/>
      <c r="O966" s="164"/>
    </row>
    <row r="967" spans="1:15" ht="14.5" x14ac:dyDescent="0.35">
      <c r="A967" s="164"/>
      <c r="B967" s="164"/>
      <c r="C967" s="164"/>
      <c r="D967" s="164"/>
      <c r="E967" s="164"/>
      <c r="F967" s="164"/>
      <c r="G967" s="164"/>
      <c r="H967" s="164"/>
      <c r="I967" s="164"/>
      <c r="J967" s="164"/>
      <c r="K967" s="164"/>
      <c r="L967" s="164"/>
      <c r="M967" s="164"/>
      <c r="N967" s="164"/>
      <c r="O967" s="164"/>
    </row>
    <row r="968" spans="1:15" ht="14.5" x14ac:dyDescent="0.35">
      <c r="A968" s="164"/>
      <c r="B968" s="164"/>
      <c r="C968" s="164"/>
      <c r="D968" s="164"/>
      <c r="E968" s="164"/>
      <c r="F968" s="164"/>
      <c r="G968" s="164"/>
      <c r="H968" s="164"/>
      <c r="I968" s="164"/>
      <c r="J968" s="164"/>
      <c r="K968" s="164"/>
      <c r="L968" s="164"/>
      <c r="M968" s="164"/>
      <c r="N968" s="164"/>
      <c r="O968" s="164"/>
    </row>
    <row r="969" spans="1:15" ht="14.5" x14ac:dyDescent="0.35">
      <c r="A969" s="164"/>
      <c r="B969" s="164"/>
      <c r="C969" s="164"/>
      <c r="D969" s="164"/>
      <c r="E969" s="164"/>
      <c r="F969" s="164"/>
      <c r="G969" s="164"/>
      <c r="H969" s="164"/>
      <c r="I969" s="164"/>
      <c r="J969" s="164"/>
      <c r="K969" s="164"/>
      <c r="L969" s="164"/>
      <c r="M969" s="164"/>
      <c r="N969" s="164"/>
      <c r="O969" s="164"/>
    </row>
    <row r="970" spans="1:15" ht="14.5" x14ac:dyDescent="0.35">
      <c r="A970" s="164"/>
      <c r="B970" s="164"/>
      <c r="C970" s="164"/>
      <c r="D970" s="164"/>
      <c r="E970" s="164"/>
      <c r="F970" s="164"/>
      <c r="G970" s="164"/>
      <c r="H970" s="164"/>
      <c r="I970" s="164"/>
      <c r="J970" s="164"/>
      <c r="K970" s="164"/>
      <c r="L970" s="164"/>
      <c r="M970" s="164"/>
      <c r="N970" s="164"/>
      <c r="O970" s="164"/>
    </row>
    <row r="971" spans="1:15" ht="14.5" x14ac:dyDescent="0.35">
      <c r="A971" s="164"/>
      <c r="B971" s="164"/>
      <c r="C971" s="164"/>
      <c r="D971" s="164"/>
      <c r="E971" s="164"/>
      <c r="F971" s="164"/>
      <c r="G971" s="164"/>
      <c r="H971" s="164"/>
      <c r="I971" s="164"/>
      <c r="J971" s="164"/>
      <c r="K971" s="164"/>
      <c r="L971" s="164"/>
      <c r="M971" s="164"/>
      <c r="N971" s="164"/>
      <c r="O971" s="164"/>
    </row>
    <row r="972" spans="1:15" ht="14.5" x14ac:dyDescent="0.35">
      <c r="A972" s="164"/>
      <c r="B972" s="164"/>
      <c r="C972" s="164"/>
      <c r="D972" s="164"/>
      <c r="E972" s="164"/>
      <c r="F972" s="164"/>
      <c r="G972" s="164"/>
      <c r="H972" s="164"/>
      <c r="I972" s="164"/>
      <c r="J972" s="164"/>
      <c r="K972" s="164"/>
      <c r="L972" s="164"/>
      <c r="M972" s="164"/>
      <c r="N972" s="164"/>
      <c r="O972" s="164"/>
    </row>
    <row r="973" spans="1:15" ht="14.5" x14ac:dyDescent="0.35">
      <c r="A973" s="164"/>
      <c r="B973" s="164"/>
      <c r="C973" s="164"/>
      <c r="D973" s="164"/>
      <c r="E973" s="164"/>
      <c r="F973" s="164"/>
      <c r="G973" s="164"/>
      <c r="H973" s="164"/>
      <c r="I973" s="164"/>
      <c r="J973" s="164"/>
      <c r="K973" s="164"/>
      <c r="L973" s="164"/>
      <c r="M973" s="164"/>
      <c r="N973" s="164"/>
      <c r="O973" s="164"/>
    </row>
    <row r="974" spans="1:15" ht="14.5" x14ac:dyDescent="0.35">
      <c r="A974" s="164"/>
      <c r="B974" s="164"/>
      <c r="C974" s="164"/>
      <c r="D974" s="164"/>
      <c r="E974" s="164"/>
      <c r="F974" s="164"/>
      <c r="G974" s="164"/>
      <c r="H974" s="164"/>
      <c r="I974" s="164"/>
      <c r="J974" s="164"/>
      <c r="K974" s="164"/>
      <c r="L974" s="164"/>
      <c r="M974" s="164"/>
      <c r="N974" s="164"/>
      <c r="O974" s="164"/>
    </row>
    <row r="975" spans="1:15" ht="14.5" x14ac:dyDescent="0.35">
      <c r="A975" s="164"/>
      <c r="B975" s="164"/>
      <c r="C975" s="164"/>
      <c r="D975" s="164"/>
      <c r="E975" s="164"/>
      <c r="F975" s="164"/>
      <c r="G975" s="164"/>
      <c r="H975" s="164"/>
      <c r="I975" s="164"/>
      <c r="J975" s="164"/>
      <c r="K975" s="164"/>
      <c r="L975" s="164"/>
      <c r="M975" s="164"/>
      <c r="N975" s="164"/>
      <c r="O975" s="164"/>
    </row>
    <row r="976" spans="1:15" ht="14.5" x14ac:dyDescent="0.35">
      <c r="A976" s="164"/>
      <c r="B976" s="164"/>
      <c r="C976" s="164"/>
      <c r="D976" s="164"/>
      <c r="E976" s="164"/>
      <c r="F976" s="164"/>
      <c r="G976" s="164"/>
      <c r="H976" s="164"/>
      <c r="I976" s="164"/>
      <c r="J976" s="164"/>
      <c r="K976" s="164"/>
      <c r="L976" s="164"/>
      <c r="M976" s="164"/>
      <c r="N976" s="164"/>
      <c r="O976" s="164"/>
    </row>
    <row r="977" spans="1:15" ht="14.5" x14ac:dyDescent="0.35">
      <c r="A977" s="164"/>
      <c r="B977" s="164"/>
      <c r="C977" s="164"/>
      <c r="D977" s="164"/>
      <c r="E977" s="164"/>
      <c r="F977" s="164"/>
      <c r="G977" s="164"/>
      <c r="H977" s="164"/>
      <c r="I977" s="164"/>
      <c r="J977" s="164"/>
      <c r="K977" s="164"/>
      <c r="L977" s="164"/>
      <c r="M977" s="164"/>
      <c r="N977" s="164"/>
      <c r="O977" s="164"/>
    </row>
    <row r="978" spans="1:15" ht="14.5" x14ac:dyDescent="0.35">
      <c r="A978" s="164"/>
      <c r="B978" s="164"/>
      <c r="C978" s="164"/>
      <c r="D978" s="164"/>
      <c r="E978" s="164"/>
      <c r="F978" s="164"/>
      <c r="G978" s="164"/>
      <c r="H978" s="164"/>
      <c r="I978" s="164"/>
      <c r="J978" s="164"/>
      <c r="K978" s="164"/>
      <c r="L978" s="164"/>
      <c r="M978" s="164"/>
      <c r="N978" s="164"/>
      <c r="O978" s="164"/>
    </row>
    <row r="979" spans="1:15" ht="14.5" x14ac:dyDescent="0.35">
      <c r="A979" s="164"/>
      <c r="B979" s="164"/>
      <c r="C979" s="164"/>
      <c r="D979" s="164"/>
      <c r="E979" s="164"/>
      <c r="F979" s="164"/>
      <c r="G979" s="164"/>
      <c r="H979" s="164"/>
      <c r="I979" s="164"/>
      <c r="J979" s="164"/>
      <c r="K979" s="164"/>
      <c r="L979" s="164"/>
      <c r="M979" s="164"/>
      <c r="N979" s="164"/>
      <c r="O979" s="164"/>
    </row>
    <row r="980" spans="1:15" ht="14.5" x14ac:dyDescent="0.35">
      <c r="A980" s="164"/>
      <c r="B980" s="164"/>
      <c r="C980" s="164"/>
      <c r="D980" s="164"/>
      <c r="E980" s="164"/>
      <c r="F980" s="164"/>
      <c r="G980" s="164"/>
      <c r="H980" s="164"/>
      <c r="I980" s="164"/>
      <c r="J980" s="164"/>
      <c r="K980" s="164"/>
      <c r="L980" s="164"/>
      <c r="M980" s="164"/>
      <c r="N980" s="164"/>
      <c r="O980" s="164"/>
    </row>
    <row r="981" spans="1:15" ht="14.5" x14ac:dyDescent="0.35">
      <c r="A981" s="164"/>
      <c r="B981" s="164"/>
      <c r="C981" s="164"/>
      <c r="D981" s="164"/>
      <c r="E981" s="164"/>
      <c r="F981" s="164"/>
      <c r="G981" s="164"/>
      <c r="H981" s="164"/>
      <c r="I981" s="164"/>
      <c r="J981" s="164"/>
      <c r="K981" s="164"/>
      <c r="L981" s="164"/>
      <c r="M981" s="164"/>
      <c r="N981" s="164"/>
      <c r="O981" s="164"/>
    </row>
    <row r="982" spans="1:15" ht="14.5" x14ac:dyDescent="0.35">
      <c r="A982" s="164"/>
      <c r="B982" s="164"/>
      <c r="C982" s="164"/>
      <c r="D982" s="164"/>
      <c r="E982" s="164"/>
      <c r="F982" s="164"/>
      <c r="G982" s="164"/>
      <c r="H982" s="164"/>
      <c r="I982" s="164"/>
      <c r="J982" s="164"/>
      <c r="K982" s="164"/>
      <c r="L982" s="164"/>
      <c r="M982" s="164"/>
      <c r="N982" s="164"/>
      <c r="O982" s="164"/>
    </row>
    <row r="983" spans="1:15" ht="14.5" x14ac:dyDescent="0.35">
      <c r="A983" s="164"/>
      <c r="B983" s="164"/>
      <c r="C983" s="164"/>
      <c r="D983" s="164"/>
      <c r="E983" s="164"/>
      <c r="F983" s="164"/>
      <c r="G983" s="164"/>
      <c r="H983" s="164"/>
      <c r="I983" s="164"/>
      <c r="J983" s="164"/>
      <c r="K983" s="164"/>
      <c r="L983" s="164"/>
      <c r="M983" s="164"/>
      <c r="N983" s="164"/>
      <c r="O983" s="164"/>
    </row>
    <row r="984" spans="1:15" ht="14.5" x14ac:dyDescent="0.35">
      <c r="A984" s="164"/>
      <c r="B984" s="164"/>
      <c r="C984" s="164"/>
      <c r="D984" s="164"/>
      <c r="E984" s="164"/>
      <c r="F984" s="164"/>
      <c r="G984" s="164"/>
      <c r="H984" s="164"/>
      <c r="I984" s="164"/>
      <c r="J984" s="164"/>
      <c r="K984" s="164"/>
      <c r="L984" s="164"/>
      <c r="M984" s="164"/>
      <c r="N984" s="164"/>
      <c r="O984" s="164"/>
    </row>
    <row r="985" spans="1:15" ht="14.5" x14ac:dyDescent="0.35">
      <c r="A985" s="164"/>
      <c r="B985" s="164"/>
      <c r="C985" s="164"/>
      <c r="D985" s="164"/>
      <c r="E985" s="164"/>
      <c r="F985" s="164"/>
      <c r="G985" s="164"/>
      <c r="H985" s="164"/>
      <c r="I985" s="164"/>
      <c r="J985" s="164"/>
      <c r="K985" s="164"/>
      <c r="L985" s="164"/>
      <c r="M985" s="164"/>
      <c r="N985" s="164"/>
      <c r="O985" s="164"/>
    </row>
    <row r="986" spans="1:15" ht="14.5" x14ac:dyDescent="0.35">
      <c r="A986" s="164"/>
      <c r="B986" s="164"/>
      <c r="C986" s="164"/>
      <c r="D986" s="164"/>
      <c r="E986" s="164"/>
      <c r="F986" s="164"/>
      <c r="G986" s="164"/>
      <c r="H986" s="164"/>
      <c r="I986" s="164"/>
      <c r="J986" s="164"/>
      <c r="K986" s="164"/>
      <c r="L986" s="164"/>
      <c r="M986" s="164"/>
      <c r="N986" s="164"/>
      <c r="O986" s="164"/>
    </row>
    <row r="987" spans="1:15" ht="14.5" x14ac:dyDescent="0.35">
      <c r="A987" s="164"/>
      <c r="B987" s="164"/>
      <c r="C987" s="164"/>
      <c r="D987" s="164"/>
      <c r="E987" s="164"/>
      <c r="F987" s="164"/>
      <c r="G987" s="164"/>
      <c r="H987" s="164"/>
      <c r="I987" s="164"/>
      <c r="J987" s="164"/>
      <c r="K987" s="164"/>
      <c r="L987" s="164"/>
      <c r="M987" s="164"/>
      <c r="N987" s="164"/>
      <c r="O987" s="164"/>
    </row>
    <row r="988" spans="1:15" ht="14.5" x14ac:dyDescent="0.35">
      <c r="A988" s="164"/>
      <c r="B988" s="164"/>
      <c r="C988" s="164"/>
      <c r="D988" s="164"/>
      <c r="E988" s="164"/>
      <c r="F988" s="164"/>
      <c r="G988" s="164"/>
      <c r="H988" s="164"/>
      <c r="I988" s="164"/>
      <c r="J988" s="164"/>
      <c r="K988" s="164"/>
      <c r="L988" s="164"/>
      <c r="M988" s="164"/>
      <c r="N988" s="164"/>
      <c r="O988" s="164"/>
    </row>
    <row r="989" spans="1:15" ht="14.5" x14ac:dyDescent="0.35">
      <c r="A989" s="164"/>
      <c r="B989" s="164"/>
      <c r="C989" s="164"/>
      <c r="D989" s="164"/>
      <c r="E989" s="164"/>
      <c r="F989" s="164"/>
      <c r="G989" s="164"/>
      <c r="H989" s="164"/>
      <c r="I989" s="164"/>
      <c r="J989" s="164"/>
      <c r="K989" s="164"/>
      <c r="L989" s="164"/>
      <c r="M989" s="164"/>
      <c r="N989" s="164"/>
      <c r="O989" s="164"/>
    </row>
    <row r="990" spans="1:15" ht="14.5" x14ac:dyDescent="0.35">
      <c r="A990" s="164"/>
      <c r="B990" s="164"/>
      <c r="C990" s="164"/>
      <c r="D990" s="164"/>
      <c r="E990" s="164"/>
      <c r="F990" s="164"/>
      <c r="G990" s="164"/>
      <c r="H990" s="164"/>
      <c r="I990" s="164"/>
      <c r="J990" s="164"/>
      <c r="K990" s="164"/>
      <c r="L990" s="164"/>
      <c r="M990" s="164"/>
      <c r="N990" s="164"/>
      <c r="O990" s="164"/>
    </row>
    <row r="991" spans="1:15" ht="14.5" x14ac:dyDescent="0.35">
      <c r="A991" s="164"/>
      <c r="B991" s="164"/>
      <c r="C991" s="164"/>
      <c r="D991" s="164"/>
      <c r="E991" s="164"/>
      <c r="F991" s="164"/>
      <c r="G991" s="164"/>
      <c r="H991" s="164"/>
      <c r="I991" s="164"/>
      <c r="J991" s="164"/>
      <c r="K991" s="164"/>
      <c r="L991" s="164"/>
      <c r="M991" s="164"/>
      <c r="N991" s="164"/>
      <c r="O991" s="164"/>
    </row>
    <row r="992" spans="1:15" ht="14.5" x14ac:dyDescent="0.35">
      <c r="A992" s="164"/>
      <c r="B992" s="164"/>
      <c r="C992" s="164"/>
      <c r="D992" s="164"/>
      <c r="E992" s="164"/>
      <c r="F992" s="164"/>
      <c r="G992" s="164"/>
      <c r="H992" s="164"/>
      <c r="I992" s="164"/>
      <c r="J992" s="164"/>
      <c r="K992" s="164"/>
      <c r="L992" s="164"/>
      <c r="M992" s="164"/>
      <c r="N992" s="164"/>
      <c r="O992" s="164"/>
    </row>
    <row r="993" spans="1:15" ht="14.5" x14ac:dyDescent="0.35">
      <c r="A993" s="164"/>
      <c r="B993" s="164"/>
      <c r="C993" s="164"/>
      <c r="D993" s="164"/>
      <c r="E993" s="164"/>
      <c r="F993" s="164"/>
      <c r="G993" s="164"/>
      <c r="H993" s="164"/>
      <c r="I993" s="164"/>
      <c r="J993" s="164"/>
      <c r="K993" s="164"/>
      <c r="L993" s="164"/>
      <c r="M993" s="164"/>
      <c r="N993" s="164"/>
      <c r="O993" s="164"/>
    </row>
    <row r="994" spans="1:15" ht="14.5" x14ac:dyDescent="0.35">
      <c r="A994" s="164"/>
      <c r="B994" s="164"/>
      <c r="C994" s="164"/>
      <c r="D994" s="164"/>
      <c r="E994" s="164"/>
      <c r="F994" s="164"/>
      <c r="G994" s="164"/>
      <c r="H994" s="164"/>
      <c r="I994" s="164"/>
      <c r="J994" s="164"/>
      <c r="K994" s="164"/>
      <c r="L994" s="164"/>
      <c r="M994" s="164"/>
      <c r="N994" s="164"/>
      <c r="O994" s="164"/>
    </row>
    <row r="995" spans="1:15" ht="14.5" x14ac:dyDescent="0.35">
      <c r="A995" s="164"/>
      <c r="B995" s="164"/>
      <c r="C995" s="164"/>
      <c r="D995" s="164"/>
      <c r="E995" s="164"/>
      <c r="F995" s="164"/>
      <c r="G995" s="164"/>
      <c r="H995" s="164"/>
      <c r="I995" s="164"/>
      <c r="J995" s="164"/>
      <c r="K995" s="164"/>
      <c r="L995" s="164"/>
      <c r="M995" s="164"/>
      <c r="N995" s="164"/>
      <c r="O995" s="164"/>
    </row>
    <row r="996" spans="1:15" ht="14.5" x14ac:dyDescent="0.35">
      <c r="A996" s="164"/>
      <c r="B996" s="164"/>
      <c r="C996" s="164"/>
      <c r="D996" s="164"/>
      <c r="E996" s="164"/>
      <c r="F996" s="164"/>
      <c r="G996" s="164"/>
      <c r="H996" s="164"/>
      <c r="I996" s="164"/>
      <c r="J996" s="164"/>
      <c r="K996" s="164"/>
      <c r="L996" s="164"/>
      <c r="M996" s="164"/>
      <c r="N996" s="164"/>
      <c r="O996" s="164"/>
    </row>
    <row r="997" spans="1:15" ht="14.5" x14ac:dyDescent="0.35">
      <c r="A997" s="164"/>
      <c r="B997" s="164"/>
      <c r="C997" s="164"/>
      <c r="D997" s="164"/>
      <c r="E997" s="164"/>
      <c r="F997" s="164"/>
      <c r="G997" s="164"/>
      <c r="H997" s="164"/>
      <c r="I997" s="164"/>
      <c r="J997" s="164"/>
      <c r="K997" s="164"/>
      <c r="L997" s="164"/>
      <c r="M997" s="164"/>
      <c r="N997" s="164"/>
      <c r="O997" s="164"/>
    </row>
    <row r="998" spans="1:15" ht="14.5" x14ac:dyDescent="0.35">
      <c r="A998" s="164"/>
      <c r="B998" s="164"/>
      <c r="C998" s="164"/>
      <c r="D998" s="164"/>
      <c r="E998" s="164"/>
      <c r="F998" s="164"/>
      <c r="G998" s="164"/>
      <c r="H998" s="164"/>
      <c r="I998" s="164"/>
      <c r="J998" s="164"/>
      <c r="K998" s="164"/>
      <c r="L998" s="164"/>
      <c r="M998" s="164"/>
      <c r="N998" s="164"/>
      <c r="O998" s="164"/>
    </row>
    <row r="999" spans="1:15" ht="14.5" x14ac:dyDescent="0.35">
      <c r="A999" s="164"/>
      <c r="B999" s="164"/>
      <c r="C999" s="164"/>
      <c r="D999" s="164"/>
      <c r="E999" s="164"/>
      <c r="F999" s="164"/>
      <c r="G999" s="164"/>
      <c r="H999" s="164"/>
      <c r="I999" s="164"/>
      <c r="J999" s="164"/>
      <c r="K999" s="164"/>
      <c r="L999" s="164"/>
      <c r="M999" s="164"/>
      <c r="N999" s="164"/>
      <c r="O999" s="164"/>
    </row>
    <row r="1000" spans="1:15" ht="14.5" x14ac:dyDescent="0.35">
      <c r="A1000" s="164"/>
      <c r="B1000" s="164"/>
      <c r="C1000" s="164"/>
      <c r="D1000" s="164"/>
      <c r="E1000" s="164"/>
      <c r="F1000" s="164"/>
      <c r="G1000" s="164"/>
      <c r="H1000" s="164"/>
      <c r="I1000" s="164"/>
      <c r="J1000" s="164"/>
      <c r="K1000" s="164"/>
      <c r="L1000" s="164"/>
      <c r="M1000" s="164"/>
      <c r="N1000" s="164"/>
      <c r="O1000" s="164"/>
    </row>
    <row r="1001" spans="1:15" ht="14.5" x14ac:dyDescent="0.35">
      <c r="A1001" s="164"/>
      <c r="B1001" s="164"/>
      <c r="C1001" s="164"/>
      <c r="D1001" s="164"/>
      <c r="E1001" s="164"/>
      <c r="F1001" s="164"/>
      <c r="G1001" s="164"/>
      <c r="H1001" s="164"/>
      <c r="I1001" s="164"/>
      <c r="J1001" s="164"/>
      <c r="K1001" s="164"/>
      <c r="L1001" s="164"/>
      <c r="M1001" s="164"/>
      <c r="N1001" s="164"/>
      <c r="O1001" s="164"/>
    </row>
    <row r="1002" spans="1:15" ht="14.5" x14ac:dyDescent="0.35">
      <c r="A1002" s="164"/>
      <c r="B1002" s="164"/>
      <c r="C1002" s="164"/>
      <c r="D1002" s="164"/>
      <c r="E1002" s="164"/>
      <c r="F1002" s="164"/>
      <c r="G1002" s="164"/>
      <c r="H1002" s="164"/>
      <c r="I1002" s="164"/>
      <c r="J1002" s="164"/>
      <c r="K1002" s="164"/>
      <c r="L1002" s="164"/>
      <c r="M1002" s="164"/>
      <c r="N1002" s="164"/>
      <c r="O1002" s="164"/>
    </row>
    <row r="1003" spans="1:15" ht="14.5" x14ac:dyDescent="0.35">
      <c r="A1003" s="164"/>
      <c r="B1003" s="164"/>
      <c r="C1003" s="164"/>
      <c r="D1003" s="164"/>
      <c r="E1003" s="164"/>
      <c r="F1003" s="164"/>
      <c r="G1003" s="164"/>
      <c r="H1003" s="164"/>
      <c r="I1003" s="164"/>
      <c r="J1003" s="164"/>
      <c r="K1003" s="164"/>
      <c r="L1003" s="164"/>
      <c r="M1003" s="164"/>
      <c r="N1003" s="164"/>
      <c r="O1003" s="164"/>
    </row>
    <row r="1004" spans="1:15" ht="14.5" x14ac:dyDescent="0.35">
      <c r="A1004" s="164"/>
      <c r="B1004" s="164"/>
      <c r="C1004" s="164"/>
      <c r="D1004" s="164"/>
      <c r="E1004" s="164"/>
      <c r="F1004" s="164"/>
      <c r="G1004" s="164"/>
      <c r="H1004" s="164"/>
      <c r="I1004" s="164"/>
      <c r="J1004" s="164"/>
      <c r="K1004" s="164"/>
      <c r="L1004" s="164"/>
      <c r="M1004" s="164"/>
      <c r="N1004" s="164"/>
      <c r="O1004" s="164"/>
    </row>
    <row r="1005" spans="1:15" ht="14.5" x14ac:dyDescent="0.35">
      <c r="A1005" s="164"/>
      <c r="B1005" s="164"/>
      <c r="C1005" s="164"/>
      <c r="D1005" s="164"/>
      <c r="E1005" s="164"/>
      <c r="F1005" s="164"/>
      <c r="G1005" s="164"/>
      <c r="H1005" s="164"/>
      <c r="I1005" s="164"/>
      <c r="J1005" s="164"/>
      <c r="K1005" s="164"/>
      <c r="L1005" s="164"/>
      <c r="M1005" s="164"/>
      <c r="N1005" s="164"/>
      <c r="O1005" s="164"/>
    </row>
    <row r="1006" spans="1:15" ht="14.5" x14ac:dyDescent="0.35">
      <c r="A1006" s="164"/>
      <c r="B1006" s="164"/>
      <c r="C1006" s="164"/>
      <c r="D1006" s="164"/>
      <c r="E1006" s="164"/>
      <c r="F1006" s="164"/>
      <c r="G1006" s="164"/>
      <c r="H1006" s="164"/>
      <c r="I1006" s="164"/>
      <c r="J1006" s="164"/>
      <c r="K1006" s="164"/>
      <c r="L1006" s="164"/>
      <c r="M1006" s="164"/>
      <c r="N1006" s="164"/>
      <c r="O1006" s="164"/>
    </row>
    <row r="1007" spans="1:15" ht="14.5" x14ac:dyDescent="0.35">
      <c r="A1007" s="164"/>
      <c r="B1007" s="164"/>
      <c r="C1007" s="164"/>
      <c r="D1007" s="164"/>
      <c r="E1007" s="164"/>
      <c r="F1007" s="164"/>
      <c r="G1007" s="164"/>
      <c r="H1007" s="164"/>
      <c r="I1007" s="164"/>
      <c r="J1007" s="164"/>
      <c r="K1007" s="164"/>
      <c r="L1007" s="164"/>
      <c r="M1007" s="164"/>
      <c r="N1007" s="164"/>
      <c r="O1007"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980EB-DF1B-48D8-A413-505E01B1E957}">
  <dimension ref="A1:O1001"/>
  <sheetViews>
    <sheetView showGridLines="0" view="pageBreakPreview" zoomScaleNormal="150" zoomScaleSheetLayoutView="100" workbookViewId="0">
      <selection activeCell="A54" sqref="A54"/>
    </sheetView>
  </sheetViews>
  <sheetFormatPr defaultColWidth="14.453125" defaultRowHeight="15" customHeight="1" x14ac:dyDescent="0.35"/>
  <cols>
    <col min="1" max="1" width="85.81640625" style="382" customWidth="1"/>
    <col min="2" max="2" width="21.81640625" style="382" customWidth="1"/>
    <col min="3" max="3" width="19.81640625" style="382" customWidth="1"/>
    <col min="4" max="4" width="14.81640625" style="382" customWidth="1"/>
    <col min="5" max="5" width="11.453125" style="382" customWidth="1"/>
    <col min="6" max="6" width="12.81640625" style="382" customWidth="1"/>
    <col min="7" max="15" width="9.1796875" style="382" customWidth="1"/>
    <col min="16" max="16384" width="14.453125" style="382"/>
  </cols>
  <sheetData>
    <row r="1" spans="1:15" ht="15" customHeight="1" x14ac:dyDescent="0.35">
      <c r="A1" s="163" t="str">
        <f>SOCE!A1</f>
        <v>L&amp;T ELECTROLYSERS LIMITED</v>
      </c>
      <c r="B1" s="164"/>
      <c r="C1" s="164"/>
      <c r="D1" s="164"/>
      <c r="E1" s="164"/>
      <c r="F1" s="164"/>
      <c r="G1" s="164"/>
      <c r="H1" s="164"/>
      <c r="I1" s="164"/>
      <c r="J1" s="164"/>
      <c r="K1" s="164"/>
      <c r="L1" s="164"/>
      <c r="M1" s="164"/>
      <c r="N1" s="164"/>
      <c r="O1" s="164"/>
    </row>
    <row r="2" spans="1:15" ht="15" customHeight="1" x14ac:dyDescent="0.35">
      <c r="A2" s="163" t="str">
        <f>'25'!A2</f>
        <v>Notes forming part of financial statement</v>
      </c>
      <c r="B2" s="164"/>
      <c r="C2" s="164"/>
      <c r="D2" s="164"/>
      <c r="E2" s="164"/>
      <c r="F2" s="164"/>
      <c r="G2" s="164"/>
      <c r="H2" s="164"/>
      <c r="I2" s="164"/>
      <c r="J2" s="164"/>
      <c r="K2" s="164"/>
      <c r="L2" s="164"/>
      <c r="M2" s="164"/>
      <c r="N2" s="164"/>
      <c r="O2" s="164"/>
    </row>
    <row r="3" spans="1:15" ht="15" customHeight="1" x14ac:dyDescent="0.35">
      <c r="A3" s="164"/>
      <c r="B3" s="164"/>
      <c r="C3" s="164"/>
      <c r="D3" s="164"/>
      <c r="E3" s="164"/>
      <c r="F3" s="164"/>
      <c r="G3" s="164"/>
      <c r="H3" s="164"/>
      <c r="I3" s="164"/>
      <c r="J3" s="164"/>
      <c r="K3" s="164"/>
      <c r="L3" s="164"/>
      <c r="M3" s="164"/>
      <c r="N3" s="164"/>
      <c r="O3" s="164"/>
    </row>
    <row r="4" spans="1:15" ht="15" customHeight="1" x14ac:dyDescent="0.35">
      <c r="A4" s="285" t="s">
        <v>454</v>
      </c>
      <c r="B4" s="164"/>
      <c r="C4" s="164"/>
      <c r="D4" s="164"/>
      <c r="E4" s="164"/>
      <c r="F4" s="164"/>
      <c r="G4" s="164"/>
      <c r="H4" s="164"/>
      <c r="I4" s="164"/>
      <c r="J4" s="164"/>
      <c r="K4" s="164"/>
      <c r="L4" s="164"/>
      <c r="M4" s="164"/>
      <c r="N4" s="164"/>
      <c r="O4" s="164"/>
    </row>
    <row r="5" spans="1:15" ht="15" customHeight="1" x14ac:dyDescent="0.35">
      <c r="A5" s="285"/>
      <c r="B5" s="164"/>
      <c r="C5" s="412" t="str">
        <f>'23'!C5</f>
        <v>( Amt in Rs.)</v>
      </c>
      <c r="D5" s="164"/>
      <c r="E5" s="164"/>
      <c r="F5" s="164"/>
      <c r="G5" s="164"/>
      <c r="H5" s="164"/>
      <c r="I5" s="164"/>
      <c r="J5" s="164"/>
      <c r="K5" s="164"/>
      <c r="L5" s="164"/>
      <c r="M5" s="164"/>
      <c r="N5" s="164"/>
      <c r="O5" s="164"/>
    </row>
    <row r="6" spans="1:15" s="388" customFormat="1" ht="46.75" customHeight="1" x14ac:dyDescent="0.35">
      <c r="A6" s="413" t="s">
        <v>3</v>
      </c>
      <c r="B6" s="414" t="str">
        <f>'23'!B6</f>
        <v>For the year ended 
March 31, 2026</v>
      </c>
      <c r="C6" s="414" t="str">
        <f>'23'!C6</f>
        <v>For the year ended March 31, 2025</v>
      </c>
      <c r="D6" s="171"/>
      <c r="E6" s="171"/>
      <c r="F6" s="171"/>
      <c r="G6" s="171"/>
      <c r="H6" s="171"/>
      <c r="I6" s="171"/>
      <c r="J6" s="171"/>
      <c r="K6" s="171"/>
      <c r="L6" s="171"/>
      <c r="M6" s="171"/>
      <c r="N6" s="171"/>
      <c r="O6" s="171"/>
    </row>
    <row r="7" spans="1:15" s="388" customFormat="1" ht="14.5" x14ac:dyDescent="0.35">
      <c r="A7" s="574"/>
      <c r="B7" s="445"/>
      <c r="C7" s="445"/>
      <c r="D7" s="171"/>
      <c r="E7" s="171"/>
      <c r="F7" s="171"/>
      <c r="G7" s="171"/>
      <c r="H7" s="171"/>
      <c r="I7" s="171"/>
      <c r="J7" s="171"/>
      <c r="K7" s="171"/>
      <c r="L7" s="171"/>
      <c r="M7" s="171"/>
      <c r="N7" s="171"/>
      <c r="O7" s="171"/>
    </row>
    <row r="8" spans="1:15" ht="14.5" x14ac:dyDescent="0.35">
      <c r="A8" s="575" t="s">
        <v>455</v>
      </c>
      <c r="B8" s="421"/>
      <c r="C8" s="609"/>
      <c r="D8" s="611"/>
      <c r="E8" s="164"/>
      <c r="F8" s="611"/>
      <c r="G8" s="164"/>
      <c r="H8" s="164"/>
      <c r="I8" s="164"/>
      <c r="J8" s="164"/>
      <c r="K8" s="164"/>
      <c r="L8" s="164"/>
      <c r="M8" s="164"/>
      <c r="N8" s="164"/>
      <c r="O8" s="164"/>
    </row>
    <row r="9" spans="1:15" ht="14.5" hidden="1" x14ac:dyDescent="0.35">
      <c r="A9" s="575" t="s">
        <v>456</v>
      </c>
      <c r="B9" s="421"/>
      <c r="C9" s="609"/>
      <c r="D9" s="164"/>
      <c r="E9" s="164"/>
      <c r="F9" s="164"/>
      <c r="G9" s="164"/>
      <c r="H9" s="164"/>
      <c r="I9" s="164"/>
      <c r="J9" s="164"/>
      <c r="K9" s="164"/>
      <c r="L9" s="164"/>
      <c r="M9" s="164"/>
      <c r="N9" s="164"/>
      <c r="O9" s="164"/>
    </row>
    <row r="10" spans="1:15" ht="14.5" x14ac:dyDescent="0.35">
      <c r="A10" s="575" t="s">
        <v>457</v>
      </c>
      <c r="B10" s="421"/>
      <c r="C10" s="609"/>
      <c r="D10" s="164"/>
      <c r="E10" s="164"/>
      <c r="F10" s="164"/>
      <c r="G10" s="164"/>
      <c r="H10" s="164"/>
      <c r="I10" s="164"/>
      <c r="J10" s="164"/>
      <c r="K10" s="164"/>
      <c r="L10" s="164"/>
      <c r="M10" s="164"/>
      <c r="N10" s="164"/>
      <c r="O10" s="164"/>
    </row>
    <row r="11" spans="1:15" ht="14.5" x14ac:dyDescent="0.35">
      <c r="A11" s="575" t="s">
        <v>458</v>
      </c>
      <c r="B11" s="421"/>
      <c r="C11" s="609"/>
      <c r="D11" s="164"/>
      <c r="E11" s="164"/>
      <c r="F11" s="164"/>
      <c r="G11" s="164"/>
      <c r="H11" s="164"/>
      <c r="I11" s="164"/>
      <c r="J11" s="164"/>
      <c r="K11" s="164"/>
      <c r="L11" s="164"/>
      <c r="M11" s="164"/>
      <c r="N11" s="164"/>
      <c r="O11" s="164"/>
    </row>
    <row r="12" spans="1:15" ht="14.5" x14ac:dyDescent="0.35">
      <c r="A12" s="575" t="s">
        <v>459</v>
      </c>
      <c r="B12" s="421"/>
      <c r="C12" s="609"/>
      <c r="D12" s="164"/>
      <c r="E12" s="164"/>
      <c r="F12" s="164"/>
      <c r="G12" s="164"/>
      <c r="H12" s="164"/>
      <c r="I12" s="164"/>
      <c r="J12" s="164"/>
      <c r="K12" s="164"/>
      <c r="L12" s="164"/>
      <c r="M12" s="164"/>
      <c r="N12" s="164"/>
      <c r="O12" s="164"/>
    </row>
    <row r="13" spans="1:15" ht="14.5" x14ac:dyDescent="0.35">
      <c r="A13" s="575"/>
      <c r="B13" s="609"/>
      <c r="C13" s="609"/>
      <c r="D13" s="164"/>
      <c r="E13" s="164"/>
      <c r="F13" s="164"/>
      <c r="G13" s="164"/>
      <c r="H13" s="164"/>
      <c r="I13" s="164"/>
      <c r="J13" s="164"/>
      <c r="K13" s="164"/>
      <c r="L13" s="164"/>
      <c r="M13" s="164"/>
      <c r="N13" s="164"/>
      <c r="O13" s="164"/>
    </row>
    <row r="14" spans="1:15" ht="14.5" x14ac:dyDescent="0.35">
      <c r="A14" s="525" t="str">
        <f>'23'!A29</f>
        <v xml:space="preserve">Total </v>
      </c>
      <c r="B14" s="448">
        <f>SUM(B8:B12)</f>
        <v>0</v>
      </c>
      <c r="C14" s="449">
        <f t="shared" ref="C14" si="0">SUM(C8:C12)</f>
        <v>0</v>
      </c>
      <c r="D14" s="164"/>
      <c r="E14" s="164"/>
      <c r="F14" s="164"/>
      <c r="G14" s="164"/>
      <c r="H14" s="164"/>
      <c r="I14" s="164"/>
      <c r="J14" s="164"/>
      <c r="K14" s="164"/>
      <c r="L14" s="164"/>
      <c r="M14" s="164"/>
      <c r="N14" s="164"/>
      <c r="O14" s="164"/>
    </row>
    <row r="15" spans="1:15" ht="14.5" x14ac:dyDescent="0.35">
      <c r="A15" s="164"/>
      <c r="B15" s="164"/>
      <c r="C15" s="164"/>
      <c r="D15" s="164"/>
      <c r="E15" s="164"/>
      <c r="F15" s="164"/>
      <c r="G15" s="164"/>
      <c r="H15" s="164"/>
      <c r="I15" s="164"/>
      <c r="J15" s="164"/>
      <c r="K15" s="164"/>
      <c r="L15" s="164"/>
      <c r="M15" s="164"/>
      <c r="N15" s="164"/>
      <c r="O15" s="164"/>
    </row>
    <row r="16" spans="1:15" ht="14.5" x14ac:dyDescent="0.35">
      <c r="A16" s="164"/>
      <c r="B16" s="164"/>
      <c r="C16" s="164"/>
      <c r="D16" s="164"/>
      <c r="E16" s="164"/>
      <c r="F16" s="164"/>
      <c r="G16" s="164"/>
      <c r="H16" s="164"/>
      <c r="I16" s="164"/>
      <c r="J16" s="164"/>
      <c r="K16" s="164"/>
      <c r="L16" s="164"/>
      <c r="M16" s="164"/>
      <c r="N16" s="164"/>
      <c r="O16" s="164"/>
    </row>
    <row r="17" spans="1:15" ht="14.5" x14ac:dyDescent="0.35">
      <c r="A17" s="164"/>
      <c r="B17" s="164"/>
      <c r="C17" s="164"/>
      <c r="D17" s="164"/>
      <c r="E17" s="164"/>
      <c r="F17" s="164"/>
      <c r="G17" s="164"/>
      <c r="H17" s="164"/>
      <c r="I17" s="164"/>
      <c r="J17" s="164"/>
      <c r="K17" s="164"/>
      <c r="L17" s="164"/>
      <c r="M17" s="164"/>
      <c r="N17" s="164"/>
      <c r="O17" s="164"/>
    </row>
    <row r="18" spans="1:15" ht="14.5" x14ac:dyDescent="0.35">
      <c r="A18" s="164"/>
      <c r="B18" s="164"/>
      <c r="C18" s="164"/>
      <c r="D18" s="164"/>
      <c r="E18" s="164"/>
      <c r="F18" s="164"/>
      <c r="G18" s="164"/>
      <c r="H18" s="164"/>
      <c r="I18" s="164"/>
      <c r="J18" s="164"/>
      <c r="K18" s="164"/>
      <c r="L18" s="164"/>
      <c r="M18" s="164"/>
      <c r="N18" s="164"/>
      <c r="O18" s="164"/>
    </row>
    <row r="19" spans="1:15" ht="14.5" x14ac:dyDescent="0.35">
      <c r="A19" s="164"/>
      <c r="B19" s="164"/>
      <c r="C19" s="164"/>
      <c r="D19" s="164"/>
      <c r="E19" s="164"/>
      <c r="F19" s="164"/>
      <c r="G19" s="164"/>
      <c r="H19" s="164"/>
      <c r="I19" s="164"/>
      <c r="J19" s="164"/>
      <c r="K19" s="164"/>
      <c r="L19" s="164"/>
      <c r="M19" s="164"/>
      <c r="N19" s="164"/>
      <c r="O19" s="164"/>
    </row>
    <row r="20" spans="1:15" ht="14.5" x14ac:dyDescent="0.35">
      <c r="A20" s="164"/>
      <c r="B20" s="164"/>
      <c r="C20" s="164"/>
      <c r="D20" s="164"/>
      <c r="E20" s="164"/>
      <c r="F20" s="164"/>
      <c r="G20" s="164"/>
      <c r="H20" s="164"/>
      <c r="I20" s="164"/>
      <c r="J20" s="164"/>
      <c r="K20" s="164"/>
      <c r="L20" s="164"/>
      <c r="M20" s="164"/>
      <c r="N20" s="164"/>
      <c r="O20" s="164"/>
    </row>
    <row r="21" spans="1:15" ht="14.5" x14ac:dyDescent="0.35">
      <c r="A21" s="164"/>
      <c r="B21" s="164"/>
      <c r="C21" s="164"/>
      <c r="D21" s="164"/>
      <c r="E21" s="164"/>
      <c r="F21" s="164"/>
      <c r="G21" s="164"/>
      <c r="H21" s="164"/>
      <c r="I21" s="164"/>
      <c r="J21" s="164"/>
      <c r="K21" s="164"/>
      <c r="L21" s="164"/>
      <c r="M21" s="164"/>
      <c r="N21" s="164"/>
      <c r="O21" s="164"/>
    </row>
    <row r="22" spans="1:15" ht="14.5" x14ac:dyDescent="0.35">
      <c r="A22" s="164"/>
      <c r="B22" s="164"/>
      <c r="C22" s="164"/>
      <c r="D22" s="164"/>
      <c r="E22" s="164"/>
      <c r="F22" s="164"/>
      <c r="G22" s="164"/>
      <c r="H22" s="164"/>
      <c r="I22" s="164"/>
      <c r="J22" s="164"/>
      <c r="K22" s="164"/>
      <c r="L22" s="164"/>
      <c r="M22" s="164"/>
      <c r="N22" s="164"/>
      <c r="O22" s="164"/>
    </row>
    <row r="23" spans="1:15" ht="14.5" x14ac:dyDescent="0.35">
      <c r="A23" s="164"/>
      <c r="B23" s="164"/>
      <c r="C23" s="164"/>
      <c r="D23" s="164"/>
      <c r="E23" s="164"/>
      <c r="F23" s="164"/>
      <c r="G23" s="164"/>
      <c r="H23" s="164"/>
      <c r="I23" s="164"/>
      <c r="J23" s="164"/>
      <c r="K23" s="164"/>
      <c r="L23" s="164"/>
      <c r="M23" s="164"/>
      <c r="N23" s="164"/>
      <c r="O23" s="164"/>
    </row>
    <row r="24" spans="1:15" ht="14.5" x14ac:dyDescent="0.35">
      <c r="A24" s="164"/>
      <c r="B24" s="164"/>
      <c r="C24" s="164"/>
      <c r="D24" s="164"/>
      <c r="E24" s="164"/>
      <c r="F24" s="164"/>
      <c r="G24" s="164"/>
      <c r="H24" s="164"/>
      <c r="I24" s="164"/>
      <c r="J24" s="164"/>
      <c r="K24" s="164"/>
      <c r="L24" s="164"/>
      <c r="M24" s="164"/>
      <c r="N24" s="164"/>
      <c r="O24" s="164"/>
    </row>
    <row r="25" spans="1:15" ht="14.5" x14ac:dyDescent="0.35">
      <c r="A25" s="164"/>
      <c r="B25" s="164"/>
      <c r="C25" s="164"/>
      <c r="D25" s="164"/>
      <c r="E25" s="164"/>
      <c r="F25" s="164"/>
      <c r="G25" s="164"/>
      <c r="H25" s="164"/>
      <c r="I25" s="164"/>
      <c r="J25" s="164"/>
      <c r="K25" s="164"/>
      <c r="L25" s="164"/>
      <c r="M25" s="164"/>
      <c r="N25" s="164"/>
      <c r="O25" s="164"/>
    </row>
    <row r="26" spans="1:15" ht="14.5" x14ac:dyDescent="0.35">
      <c r="A26" s="164"/>
      <c r="B26" s="164"/>
      <c r="C26" s="164"/>
      <c r="D26" s="164"/>
      <c r="E26" s="164"/>
      <c r="F26" s="164"/>
      <c r="G26" s="164"/>
      <c r="H26" s="164"/>
      <c r="I26" s="164"/>
      <c r="J26" s="164"/>
      <c r="K26" s="164"/>
      <c r="L26" s="164"/>
      <c r="M26" s="164"/>
      <c r="N26" s="164"/>
      <c r="O26" s="164"/>
    </row>
    <row r="27" spans="1:15" ht="14.5" x14ac:dyDescent="0.35">
      <c r="A27" s="164"/>
      <c r="B27" s="164"/>
      <c r="C27" s="164"/>
      <c r="D27" s="164"/>
      <c r="E27" s="164"/>
      <c r="F27" s="164"/>
      <c r="G27" s="164"/>
      <c r="H27" s="164"/>
      <c r="I27" s="164"/>
      <c r="J27" s="164"/>
      <c r="K27" s="164"/>
      <c r="L27" s="164"/>
      <c r="M27" s="164"/>
      <c r="N27" s="164"/>
      <c r="O27" s="164"/>
    </row>
    <row r="28" spans="1:15" ht="14.5" x14ac:dyDescent="0.35">
      <c r="A28" s="164"/>
      <c r="B28" s="164"/>
      <c r="C28" s="164"/>
      <c r="D28" s="164"/>
      <c r="E28" s="164"/>
      <c r="F28" s="164"/>
      <c r="G28" s="164"/>
      <c r="H28" s="164"/>
      <c r="I28" s="164"/>
      <c r="J28" s="164"/>
      <c r="K28" s="164"/>
      <c r="L28" s="164"/>
      <c r="M28" s="164"/>
      <c r="N28" s="164"/>
      <c r="O28" s="164"/>
    </row>
    <row r="29" spans="1:15" ht="14.5" x14ac:dyDescent="0.35">
      <c r="A29" s="164"/>
      <c r="B29" s="164"/>
      <c r="C29" s="164"/>
      <c r="D29" s="164"/>
      <c r="E29" s="164"/>
      <c r="F29" s="164"/>
      <c r="G29" s="164"/>
      <c r="H29" s="164"/>
      <c r="I29" s="164"/>
      <c r="J29" s="164"/>
      <c r="K29" s="164"/>
      <c r="L29" s="164"/>
      <c r="M29" s="164"/>
      <c r="N29" s="164"/>
      <c r="O29" s="164"/>
    </row>
    <row r="30" spans="1:15" ht="14.5" x14ac:dyDescent="0.35">
      <c r="A30" s="164"/>
      <c r="B30" s="164"/>
      <c r="C30" s="164"/>
      <c r="D30" s="164"/>
      <c r="E30" s="164"/>
      <c r="F30" s="164"/>
      <c r="G30" s="164"/>
      <c r="H30" s="164"/>
      <c r="I30" s="164"/>
      <c r="J30" s="164"/>
      <c r="K30" s="164"/>
      <c r="L30" s="164"/>
      <c r="M30" s="164"/>
      <c r="N30" s="164"/>
      <c r="O30" s="164"/>
    </row>
    <row r="31" spans="1:15" ht="14.5" x14ac:dyDescent="0.35">
      <c r="A31" s="164"/>
      <c r="B31" s="164"/>
      <c r="C31" s="164"/>
      <c r="D31" s="164"/>
      <c r="E31" s="164"/>
      <c r="F31" s="164"/>
      <c r="G31" s="164"/>
      <c r="H31" s="164"/>
      <c r="I31" s="164"/>
      <c r="J31" s="164"/>
      <c r="K31" s="164"/>
      <c r="L31" s="164"/>
      <c r="M31" s="164"/>
      <c r="N31" s="164"/>
      <c r="O31" s="164"/>
    </row>
    <row r="32" spans="1:15" ht="14.5" x14ac:dyDescent="0.35">
      <c r="A32" s="164"/>
      <c r="B32" s="164"/>
      <c r="C32" s="164"/>
      <c r="D32" s="164"/>
      <c r="E32" s="164"/>
      <c r="F32" s="164"/>
      <c r="G32" s="164"/>
      <c r="H32" s="164"/>
      <c r="I32" s="164"/>
      <c r="J32" s="164"/>
      <c r="K32" s="164"/>
      <c r="L32" s="164"/>
      <c r="M32" s="164"/>
      <c r="N32" s="164"/>
      <c r="O32" s="164"/>
    </row>
    <row r="33" spans="1:15" ht="14.5" x14ac:dyDescent="0.35">
      <c r="A33" s="164"/>
      <c r="B33" s="164"/>
      <c r="C33" s="164"/>
      <c r="D33" s="164"/>
      <c r="E33" s="164"/>
      <c r="F33" s="164"/>
      <c r="G33" s="164"/>
      <c r="H33" s="164"/>
      <c r="I33" s="164"/>
      <c r="J33" s="164"/>
      <c r="K33" s="164"/>
      <c r="L33" s="164"/>
      <c r="M33" s="164"/>
      <c r="N33" s="164"/>
      <c r="O33" s="164"/>
    </row>
    <row r="34" spans="1:15" ht="14.5" x14ac:dyDescent="0.35">
      <c r="A34" s="164"/>
      <c r="B34" s="164"/>
      <c r="C34" s="164"/>
      <c r="D34" s="164"/>
      <c r="E34" s="164"/>
      <c r="F34" s="164"/>
      <c r="G34" s="164"/>
      <c r="H34" s="164"/>
      <c r="I34" s="164"/>
      <c r="J34" s="164"/>
      <c r="K34" s="164"/>
      <c r="L34" s="164"/>
      <c r="M34" s="164"/>
      <c r="N34" s="164"/>
      <c r="O34" s="164"/>
    </row>
    <row r="35" spans="1:15" ht="14.5" x14ac:dyDescent="0.35">
      <c r="A35" s="164"/>
      <c r="B35" s="164"/>
      <c r="C35" s="164"/>
      <c r="D35" s="164"/>
      <c r="E35" s="164"/>
      <c r="F35" s="164"/>
      <c r="G35" s="164"/>
      <c r="H35" s="164"/>
      <c r="I35" s="164"/>
      <c r="J35" s="164"/>
      <c r="K35" s="164"/>
      <c r="L35" s="164"/>
      <c r="M35" s="164"/>
      <c r="N35" s="164"/>
      <c r="O35" s="164"/>
    </row>
    <row r="36" spans="1:15" ht="14.5" x14ac:dyDescent="0.35">
      <c r="A36" s="164"/>
      <c r="B36" s="164"/>
      <c r="C36" s="164"/>
      <c r="D36" s="164"/>
      <c r="E36" s="164"/>
      <c r="F36" s="164"/>
      <c r="G36" s="164"/>
      <c r="H36" s="164"/>
      <c r="I36" s="164"/>
      <c r="J36" s="164"/>
      <c r="K36" s="164"/>
      <c r="L36" s="164"/>
      <c r="M36" s="164"/>
      <c r="N36" s="164"/>
      <c r="O36" s="164"/>
    </row>
    <row r="37" spans="1:15" ht="14.5" x14ac:dyDescent="0.35">
      <c r="A37" s="164"/>
      <c r="B37" s="164"/>
      <c r="C37" s="164"/>
      <c r="D37" s="164"/>
      <c r="E37" s="164"/>
      <c r="F37" s="164"/>
      <c r="G37" s="164"/>
      <c r="H37" s="164"/>
      <c r="I37" s="164"/>
      <c r="J37" s="164"/>
      <c r="K37" s="164"/>
      <c r="L37" s="164"/>
      <c r="M37" s="164"/>
      <c r="N37" s="164"/>
      <c r="O37" s="164"/>
    </row>
    <row r="38" spans="1:15" ht="14.5" x14ac:dyDescent="0.35">
      <c r="A38" s="164"/>
      <c r="B38" s="164"/>
      <c r="C38" s="164"/>
      <c r="D38" s="164"/>
      <c r="E38" s="164"/>
      <c r="F38" s="164"/>
      <c r="G38" s="164"/>
      <c r="H38" s="164"/>
      <c r="I38" s="164"/>
      <c r="J38" s="164"/>
      <c r="K38" s="164"/>
      <c r="L38" s="164"/>
      <c r="M38" s="164"/>
      <c r="N38" s="164"/>
      <c r="O38" s="164"/>
    </row>
    <row r="39" spans="1:15" ht="14.5" x14ac:dyDescent="0.35">
      <c r="A39" s="164"/>
      <c r="B39" s="164"/>
      <c r="C39" s="164"/>
      <c r="D39" s="164"/>
      <c r="E39" s="164"/>
      <c r="F39" s="164"/>
      <c r="G39" s="164"/>
      <c r="H39" s="164"/>
      <c r="I39" s="164"/>
      <c r="J39" s="164"/>
      <c r="K39" s="164"/>
      <c r="L39" s="164"/>
      <c r="M39" s="164"/>
      <c r="N39" s="164"/>
      <c r="O39" s="164"/>
    </row>
    <row r="40" spans="1:15" ht="14.5" x14ac:dyDescent="0.35">
      <c r="A40" s="164"/>
      <c r="B40" s="164"/>
      <c r="C40" s="164"/>
      <c r="D40" s="164"/>
      <c r="E40" s="164"/>
      <c r="F40" s="164"/>
      <c r="G40" s="164"/>
      <c r="H40" s="164"/>
      <c r="I40" s="164"/>
      <c r="J40" s="164"/>
      <c r="K40" s="164"/>
      <c r="L40" s="164"/>
      <c r="M40" s="164"/>
      <c r="N40" s="164"/>
      <c r="O40" s="164"/>
    </row>
    <row r="41" spans="1:15" ht="14.5" x14ac:dyDescent="0.35">
      <c r="A41" s="164"/>
      <c r="B41" s="164"/>
      <c r="C41" s="164"/>
      <c r="D41" s="164"/>
      <c r="E41" s="164"/>
      <c r="F41" s="164"/>
      <c r="G41" s="164"/>
      <c r="H41" s="164"/>
      <c r="I41" s="164"/>
      <c r="J41" s="164"/>
      <c r="K41" s="164"/>
      <c r="L41" s="164"/>
      <c r="M41" s="164"/>
      <c r="N41" s="164"/>
      <c r="O41" s="164"/>
    </row>
    <row r="42" spans="1:15" ht="14.5" x14ac:dyDescent="0.35">
      <c r="A42" s="164"/>
      <c r="B42" s="164"/>
      <c r="C42" s="164"/>
      <c r="D42" s="164"/>
      <c r="E42" s="164"/>
      <c r="F42" s="164"/>
      <c r="G42" s="164"/>
      <c r="H42" s="164"/>
      <c r="I42" s="164"/>
      <c r="J42" s="164"/>
      <c r="K42" s="164"/>
      <c r="L42" s="164"/>
      <c r="M42" s="164"/>
      <c r="N42" s="164"/>
      <c r="O42" s="164"/>
    </row>
    <row r="43" spans="1:15" ht="14.5" x14ac:dyDescent="0.35">
      <c r="A43" s="164"/>
      <c r="B43" s="164"/>
      <c r="C43" s="164"/>
      <c r="D43" s="164"/>
      <c r="E43" s="164"/>
      <c r="F43" s="164"/>
      <c r="G43" s="164"/>
      <c r="H43" s="164"/>
      <c r="I43" s="164"/>
      <c r="J43" s="164"/>
      <c r="K43" s="164"/>
      <c r="L43" s="164"/>
      <c r="M43" s="164"/>
      <c r="N43" s="164"/>
      <c r="O43" s="164"/>
    </row>
    <row r="44" spans="1:15" ht="14.5" x14ac:dyDescent="0.35">
      <c r="A44" s="164"/>
      <c r="B44" s="164"/>
      <c r="C44" s="164"/>
      <c r="D44" s="164"/>
      <c r="E44" s="164"/>
      <c r="F44" s="164"/>
      <c r="G44" s="164"/>
      <c r="H44" s="164"/>
      <c r="I44" s="164"/>
      <c r="J44" s="164"/>
      <c r="K44" s="164"/>
      <c r="L44" s="164"/>
      <c r="M44" s="164"/>
      <c r="N44" s="164"/>
      <c r="O44" s="164"/>
    </row>
    <row r="45" spans="1:15" ht="14.5" x14ac:dyDescent="0.35">
      <c r="A45" s="164"/>
      <c r="B45" s="164"/>
      <c r="C45" s="164"/>
      <c r="D45" s="164"/>
      <c r="E45" s="164"/>
      <c r="F45" s="164"/>
      <c r="G45" s="164"/>
      <c r="H45" s="164"/>
      <c r="I45" s="164"/>
      <c r="J45" s="164"/>
      <c r="K45" s="164"/>
      <c r="L45" s="164"/>
      <c r="M45" s="164"/>
      <c r="N45" s="164"/>
      <c r="O45" s="164"/>
    </row>
    <row r="46" spans="1:15" ht="14.5" x14ac:dyDescent="0.35">
      <c r="A46" s="164"/>
      <c r="B46" s="164"/>
      <c r="C46" s="164"/>
      <c r="D46" s="164"/>
      <c r="E46" s="164"/>
      <c r="F46" s="164"/>
      <c r="G46" s="164"/>
      <c r="H46" s="164"/>
      <c r="I46" s="164"/>
      <c r="J46" s="164"/>
      <c r="K46" s="164"/>
      <c r="L46" s="164"/>
      <c r="M46" s="164"/>
      <c r="N46" s="164"/>
      <c r="O46" s="164"/>
    </row>
    <row r="47" spans="1:15" ht="14.5" x14ac:dyDescent="0.35">
      <c r="A47" s="164"/>
      <c r="B47" s="164"/>
      <c r="C47" s="164"/>
      <c r="D47" s="164"/>
      <c r="E47" s="164"/>
      <c r="F47" s="164"/>
      <c r="G47" s="164"/>
      <c r="H47" s="164"/>
      <c r="I47" s="164"/>
      <c r="J47" s="164"/>
      <c r="K47" s="164"/>
      <c r="L47" s="164"/>
      <c r="M47" s="164"/>
      <c r="N47" s="164"/>
      <c r="O47" s="164"/>
    </row>
    <row r="48" spans="1:15" ht="14.5" x14ac:dyDescent="0.35">
      <c r="A48" s="164"/>
      <c r="B48" s="164"/>
      <c r="C48" s="164"/>
      <c r="D48" s="164"/>
      <c r="E48" s="164"/>
      <c r="F48" s="164"/>
      <c r="G48" s="164"/>
      <c r="H48" s="164"/>
      <c r="I48" s="164"/>
      <c r="J48" s="164"/>
      <c r="K48" s="164"/>
      <c r="L48" s="164"/>
      <c r="M48" s="164"/>
      <c r="N48" s="164"/>
      <c r="O48" s="164"/>
    </row>
    <row r="49" spans="1:15" ht="14.5" x14ac:dyDescent="0.35">
      <c r="A49" s="164"/>
      <c r="B49" s="164"/>
      <c r="C49" s="164"/>
      <c r="D49" s="164"/>
      <c r="E49" s="164"/>
      <c r="F49" s="164"/>
      <c r="G49" s="164"/>
      <c r="H49" s="164"/>
      <c r="I49" s="164"/>
      <c r="J49" s="164"/>
      <c r="K49" s="164"/>
      <c r="L49" s="164"/>
      <c r="M49" s="164"/>
      <c r="N49" s="164"/>
      <c r="O49" s="164"/>
    </row>
    <row r="50" spans="1:15" ht="14.5" x14ac:dyDescent="0.35">
      <c r="A50" s="164"/>
      <c r="B50" s="164"/>
      <c r="C50" s="164"/>
      <c r="D50" s="164"/>
      <c r="E50" s="164"/>
      <c r="F50" s="164"/>
      <c r="G50" s="164"/>
      <c r="H50" s="164"/>
      <c r="I50" s="164"/>
      <c r="J50" s="164"/>
      <c r="K50" s="164"/>
      <c r="L50" s="164"/>
      <c r="M50" s="164"/>
      <c r="N50" s="164"/>
      <c r="O50" s="164"/>
    </row>
    <row r="51" spans="1:15" ht="14.5" x14ac:dyDescent="0.35">
      <c r="A51" s="164"/>
      <c r="B51" s="164"/>
      <c r="C51" s="164"/>
      <c r="D51" s="164"/>
      <c r="E51" s="164"/>
      <c r="F51" s="164"/>
      <c r="G51" s="164"/>
      <c r="H51" s="164"/>
      <c r="I51" s="164"/>
      <c r="J51" s="164"/>
      <c r="K51" s="164"/>
      <c r="L51" s="164"/>
      <c r="M51" s="164"/>
      <c r="N51" s="164"/>
      <c r="O51" s="164"/>
    </row>
    <row r="52" spans="1:15" ht="14.5" x14ac:dyDescent="0.35">
      <c r="A52" s="164"/>
      <c r="B52" s="164"/>
      <c r="C52" s="164"/>
      <c r="D52" s="164"/>
      <c r="E52" s="164"/>
      <c r="F52" s="164"/>
      <c r="G52" s="164"/>
      <c r="H52" s="164"/>
      <c r="I52" s="164"/>
      <c r="J52" s="164"/>
      <c r="K52" s="164"/>
      <c r="L52" s="164"/>
      <c r="M52" s="164"/>
      <c r="N52" s="164"/>
      <c r="O52" s="164"/>
    </row>
    <row r="53" spans="1:15" ht="14.5" x14ac:dyDescent="0.35">
      <c r="A53" s="164"/>
      <c r="B53" s="164"/>
      <c r="C53" s="164"/>
      <c r="D53" s="164"/>
      <c r="E53" s="164"/>
      <c r="F53" s="164"/>
      <c r="G53" s="164"/>
      <c r="H53" s="164"/>
      <c r="I53" s="164"/>
      <c r="J53" s="164"/>
      <c r="K53" s="164"/>
      <c r="L53" s="164"/>
      <c r="M53" s="164"/>
      <c r="N53" s="164"/>
      <c r="O53" s="164"/>
    </row>
    <row r="54" spans="1:15" ht="14.5" x14ac:dyDescent="0.35">
      <c r="A54" s="164"/>
      <c r="B54" s="164"/>
      <c r="C54" s="164"/>
      <c r="D54" s="164"/>
      <c r="E54" s="164"/>
      <c r="F54" s="164"/>
      <c r="G54" s="164"/>
      <c r="H54" s="164"/>
      <c r="I54" s="164"/>
      <c r="J54" s="164"/>
      <c r="K54" s="164"/>
      <c r="L54" s="164"/>
      <c r="M54" s="164"/>
      <c r="N54" s="164"/>
      <c r="O54" s="164"/>
    </row>
    <row r="55" spans="1:15" ht="14.5" x14ac:dyDescent="0.35">
      <c r="A55" s="164"/>
      <c r="B55" s="164"/>
      <c r="C55" s="164"/>
      <c r="D55" s="164"/>
      <c r="E55" s="164"/>
      <c r="F55" s="164"/>
      <c r="G55" s="164"/>
      <c r="H55" s="164"/>
      <c r="I55" s="164"/>
      <c r="J55" s="164"/>
      <c r="K55" s="164"/>
      <c r="L55" s="164"/>
      <c r="M55" s="164"/>
      <c r="N55" s="164"/>
      <c r="O55" s="164"/>
    </row>
    <row r="56" spans="1:15" ht="14.5" x14ac:dyDescent="0.35">
      <c r="A56" s="164"/>
      <c r="B56" s="164"/>
      <c r="C56" s="164"/>
      <c r="D56" s="164"/>
      <c r="E56" s="164"/>
      <c r="F56" s="164"/>
      <c r="G56" s="164"/>
      <c r="H56" s="164"/>
      <c r="I56" s="164"/>
      <c r="J56" s="164"/>
      <c r="K56" s="164"/>
      <c r="L56" s="164"/>
      <c r="M56" s="164"/>
      <c r="N56" s="164"/>
      <c r="O56" s="164"/>
    </row>
    <row r="57" spans="1:15" ht="14.5" x14ac:dyDescent="0.35">
      <c r="A57" s="164"/>
      <c r="B57" s="164"/>
      <c r="C57" s="164"/>
      <c r="D57" s="164"/>
      <c r="E57" s="164"/>
      <c r="F57" s="164"/>
      <c r="G57" s="164"/>
      <c r="H57" s="164"/>
      <c r="I57" s="164"/>
      <c r="J57" s="164"/>
      <c r="K57" s="164"/>
      <c r="L57" s="164"/>
      <c r="M57" s="164"/>
      <c r="N57" s="164"/>
      <c r="O57" s="164"/>
    </row>
    <row r="58" spans="1:15" ht="14.5" x14ac:dyDescent="0.35">
      <c r="A58" s="164"/>
      <c r="B58" s="164"/>
      <c r="C58" s="164"/>
      <c r="D58" s="164"/>
      <c r="E58" s="164"/>
      <c r="F58" s="164"/>
      <c r="G58" s="164"/>
      <c r="H58" s="164"/>
      <c r="I58" s="164"/>
      <c r="J58" s="164"/>
      <c r="K58" s="164"/>
      <c r="L58" s="164"/>
      <c r="M58" s="164"/>
      <c r="N58" s="164"/>
      <c r="O58" s="164"/>
    </row>
    <row r="59" spans="1:15" ht="14.5" x14ac:dyDescent="0.35">
      <c r="A59" s="164"/>
      <c r="B59" s="164"/>
      <c r="C59" s="164"/>
      <c r="D59" s="164"/>
      <c r="E59" s="164"/>
      <c r="F59" s="164"/>
      <c r="G59" s="164"/>
      <c r="H59" s="164"/>
      <c r="I59" s="164"/>
      <c r="J59" s="164"/>
      <c r="K59" s="164"/>
      <c r="L59" s="164"/>
      <c r="M59" s="164"/>
      <c r="N59" s="164"/>
      <c r="O59" s="164"/>
    </row>
    <row r="60" spans="1:15" ht="14.5" x14ac:dyDescent="0.35">
      <c r="A60" s="164"/>
      <c r="B60" s="164"/>
      <c r="C60" s="164"/>
      <c r="D60" s="164"/>
      <c r="E60" s="164"/>
      <c r="F60" s="164"/>
      <c r="G60" s="164"/>
      <c r="H60" s="164"/>
      <c r="I60" s="164"/>
      <c r="J60" s="164"/>
      <c r="K60" s="164"/>
      <c r="L60" s="164"/>
      <c r="M60" s="164"/>
      <c r="N60" s="164"/>
      <c r="O60" s="164"/>
    </row>
    <row r="61" spans="1:15" ht="14.5" x14ac:dyDescent="0.35">
      <c r="A61" s="164"/>
      <c r="B61" s="164"/>
      <c r="C61" s="164"/>
      <c r="D61" s="164"/>
      <c r="E61" s="164"/>
      <c r="F61" s="164"/>
      <c r="G61" s="164"/>
      <c r="H61" s="164"/>
      <c r="I61" s="164"/>
      <c r="J61" s="164"/>
      <c r="K61" s="164"/>
      <c r="L61" s="164"/>
      <c r="M61" s="164"/>
      <c r="N61" s="164"/>
      <c r="O61" s="164"/>
    </row>
    <row r="62" spans="1:15" ht="14.5" x14ac:dyDescent="0.35">
      <c r="A62" s="164"/>
      <c r="B62" s="164"/>
      <c r="C62" s="164"/>
      <c r="D62" s="164"/>
      <c r="E62" s="164"/>
      <c r="F62" s="164"/>
      <c r="G62" s="164"/>
      <c r="H62" s="164"/>
      <c r="I62" s="164"/>
      <c r="J62" s="164"/>
      <c r="K62" s="164"/>
      <c r="L62" s="164"/>
      <c r="M62" s="164"/>
      <c r="N62" s="164"/>
      <c r="O62" s="164"/>
    </row>
    <row r="63" spans="1:15" ht="14.5" x14ac:dyDescent="0.35">
      <c r="A63" s="164"/>
      <c r="B63" s="164"/>
      <c r="C63" s="164"/>
      <c r="D63" s="164"/>
      <c r="E63" s="164"/>
      <c r="F63" s="164"/>
      <c r="G63" s="164"/>
      <c r="H63" s="164"/>
      <c r="I63" s="164"/>
      <c r="J63" s="164"/>
      <c r="K63" s="164"/>
      <c r="L63" s="164"/>
      <c r="M63" s="164"/>
      <c r="N63" s="164"/>
      <c r="O63" s="164"/>
    </row>
    <row r="64" spans="1:15" ht="14.5" x14ac:dyDescent="0.35">
      <c r="A64" s="164"/>
      <c r="B64" s="164"/>
      <c r="C64" s="164"/>
      <c r="D64" s="164"/>
      <c r="E64" s="164"/>
      <c r="F64" s="164"/>
      <c r="G64" s="164"/>
      <c r="H64" s="164"/>
      <c r="I64" s="164"/>
      <c r="J64" s="164"/>
      <c r="K64" s="164"/>
      <c r="L64" s="164"/>
      <c r="M64" s="164"/>
      <c r="N64" s="164"/>
      <c r="O64" s="164"/>
    </row>
    <row r="65" spans="1:15" ht="14.5" x14ac:dyDescent="0.35">
      <c r="A65" s="164"/>
      <c r="B65" s="164"/>
      <c r="C65" s="164"/>
      <c r="D65" s="164"/>
      <c r="E65" s="164"/>
      <c r="F65" s="164"/>
      <c r="G65" s="164"/>
      <c r="H65" s="164"/>
      <c r="I65" s="164"/>
      <c r="J65" s="164"/>
      <c r="K65" s="164"/>
      <c r="L65" s="164"/>
      <c r="M65" s="164"/>
      <c r="N65" s="164"/>
      <c r="O65" s="164"/>
    </row>
    <row r="66" spans="1:15" ht="14.5" x14ac:dyDescent="0.35">
      <c r="A66" s="164"/>
      <c r="B66" s="164"/>
      <c r="C66" s="164"/>
      <c r="D66" s="164"/>
      <c r="E66" s="164"/>
      <c r="F66" s="164"/>
      <c r="G66" s="164"/>
      <c r="H66" s="164"/>
      <c r="I66" s="164"/>
      <c r="J66" s="164"/>
      <c r="K66" s="164"/>
      <c r="L66" s="164"/>
      <c r="M66" s="164"/>
      <c r="N66" s="164"/>
      <c r="O66" s="164"/>
    </row>
    <row r="67" spans="1:15" ht="14.5" x14ac:dyDescent="0.35">
      <c r="A67" s="164"/>
      <c r="B67" s="164"/>
      <c r="C67" s="164"/>
      <c r="D67" s="164"/>
      <c r="E67" s="164"/>
      <c r="F67" s="164"/>
      <c r="G67" s="164"/>
      <c r="H67" s="164"/>
      <c r="I67" s="164"/>
      <c r="J67" s="164"/>
      <c r="K67" s="164"/>
      <c r="L67" s="164"/>
      <c r="M67" s="164"/>
      <c r="N67" s="164"/>
      <c r="O67" s="164"/>
    </row>
    <row r="68" spans="1:15" ht="14.5" x14ac:dyDescent="0.35">
      <c r="A68" s="164"/>
      <c r="B68" s="164"/>
      <c r="C68" s="164"/>
      <c r="D68" s="164"/>
      <c r="E68" s="164"/>
      <c r="F68" s="164"/>
      <c r="G68" s="164"/>
      <c r="H68" s="164"/>
      <c r="I68" s="164"/>
      <c r="J68" s="164"/>
      <c r="K68" s="164"/>
      <c r="L68" s="164"/>
      <c r="M68" s="164"/>
      <c r="N68" s="164"/>
      <c r="O68" s="164"/>
    </row>
    <row r="69" spans="1:15" ht="14.5" x14ac:dyDescent="0.35">
      <c r="A69" s="164"/>
      <c r="B69" s="164"/>
      <c r="C69" s="164"/>
      <c r="D69" s="164"/>
      <c r="E69" s="164"/>
      <c r="F69" s="164"/>
      <c r="G69" s="164"/>
      <c r="H69" s="164"/>
      <c r="I69" s="164"/>
      <c r="J69" s="164"/>
      <c r="K69" s="164"/>
      <c r="L69" s="164"/>
      <c r="M69" s="164"/>
      <c r="N69" s="164"/>
      <c r="O69" s="164"/>
    </row>
    <row r="70" spans="1:15" ht="14.5" x14ac:dyDescent="0.35">
      <c r="A70" s="164"/>
      <c r="B70" s="164"/>
      <c r="C70" s="164"/>
      <c r="D70" s="164"/>
      <c r="E70" s="164"/>
      <c r="F70" s="164"/>
      <c r="G70" s="164"/>
      <c r="H70" s="164"/>
      <c r="I70" s="164"/>
      <c r="J70" s="164"/>
      <c r="K70" s="164"/>
      <c r="L70" s="164"/>
      <c r="M70" s="164"/>
      <c r="N70" s="164"/>
      <c r="O70" s="164"/>
    </row>
    <row r="71" spans="1:15" ht="14.5" x14ac:dyDescent="0.35">
      <c r="A71" s="164"/>
      <c r="B71" s="164"/>
      <c r="C71" s="164"/>
      <c r="D71" s="164"/>
      <c r="E71" s="164"/>
      <c r="F71" s="164"/>
      <c r="G71" s="164"/>
      <c r="H71" s="164"/>
      <c r="I71" s="164"/>
      <c r="J71" s="164"/>
      <c r="K71" s="164"/>
      <c r="L71" s="164"/>
      <c r="M71" s="164"/>
      <c r="N71" s="164"/>
      <c r="O71" s="164"/>
    </row>
    <row r="72" spans="1:15" ht="14.5" x14ac:dyDescent="0.35">
      <c r="A72" s="164"/>
      <c r="B72" s="164"/>
      <c r="C72" s="164"/>
      <c r="D72" s="164"/>
      <c r="E72" s="164"/>
      <c r="F72" s="164"/>
      <c r="G72" s="164"/>
      <c r="H72" s="164"/>
      <c r="I72" s="164"/>
      <c r="J72" s="164"/>
      <c r="K72" s="164"/>
      <c r="L72" s="164"/>
      <c r="M72" s="164"/>
      <c r="N72" s="164"/>
      <c r="O72" s="164"/>
    </row>
    <row r="73" spans="1:15" ht="14.5" x14ac:dyDescent="0.35">
      <c r="A73" s="164"/>
      <c r="B73" s="164"/>
      <c r="C73" s="164"/>
      <c r="D73" s="164"/>
      <c r="E73" s="164"/>
      <c r="F73" s="164"/>
      <c r="G73" s="164"/>
      <c r="H73" s="164"/>
      <c r="I73" s="164"/>
      <c r="J73" s="164"/>
      <c r="K73" s="164"/>
      <c r="L73" s="164"/>
      <c r="M73" s="164"/>
      <c r="N73" s="164"/>
      <c r="O73" s="164"/>
    </row>
    <row r="74" spans="1:15" ht="14.5" x14ac:dyDescent="0.35">
      <c r="A74" s="164"/>
      <c r="B74" s="164"/>
      <c r="C74" s="164"/>
      <c r="D74" s="164"/>
      <c r="E74" s="164"/>
      <c r="F74" s="164"/>
      <c r="G74" s="164"/>
      <c r="H74" s="164"/>
      <c r="I74" s="164"/>
      <c r="J74" s="164"/>
      <c r="K74" s="164"/>
      <c r="L74" s="164"/>
      <c r="M74" s="164"/>
      <c r="N74" s="164"/>
      <c r="O74" s="164"/>
    </row>
    <row r="75" spans="1:15" ht="14.5" x14ac:dyDescent="0.35">
      <c r="A75" s="164"/>
      <c r="B75" s="164"/>
      <c r="C75" s="164"/>
      <c r="D75" s="164"/>
      <c r="E75" s="164"/>
      <c r="F75" s="164"/>
      <c r="G75" s="164"/>
      <c r="H75" s="164"/>
      <c r="I75" s="164"/>
      <c r="J75" s="164"/>
      <c r="K75" s="164"/>
      <c r="L75" s="164"/>
      <c r="M75" s="164"/>
      <c r="N75" s="164"/>
      <c r="O75" s="164"/>
    </row>
    <row r="76" spans="1:15" ht="14.5" x14ac:dyDescent="0.35">
      <c r="A76" s="164"/>
      <c r="B76" s="164"/>
      <c r="C76" s="164"/>
      <c r="D76" s="164"/>
      <c r="E76" s="164"/>
      <c r="F76" s="164"/>
      <c r="G76" s="164"/>
      <c r="H76" s="164"/>
      <c r="I76" s="164"/>
      <c r="J76" s="164"/>
      <c r="K76" s="164"/>
      <c r="L76" s="164"/>
      <c r="M76" s="164"/>
      <c r="N76" s="164"/>
      <c r="O76" s="164"/>
    </row>
    <row r="77" spans="1:15" ht="14.5" x14ac:dyDescent="0.35">
      <c r="A77" s="164"/>
      <c r="B77" s="164"/>
      <c r="C77" s="164"/>
      <c r="D77" s="164"/>
      <c r="E77" s="164"/>
      <c r="F77" s="164"/>
      <c r="G77" s="164"/>
      <c r="H77" s="164"/>
      <c r="I77" s="164"/>
      <c r="J77" s="164"/>
      <c r="K77" s="164"/>
      <c r="L77" s="164"/>
      <c r="M77" s="164"/>
      <c r="N77" s="164"/>
      <c r="O77" s="164"/>
    </row>
    <row r="78" spans="1:15" ht="14.5" x14ac:dyDescent="0.35">
      <c r="A78" s="164"/>
      <c r="B78" s="164"/>
      <c r="C78" s="164"/>
      <c r="D78" s="164"/>
      <c r="E78" s="164"/>
      <c r="F78" s="164"/>
      <c r="G78" s="164"/>
      <c r="H78" s="164"/>
      <c r="I78" s="164"/>
      <c r="J78" s="164"/>
      <c r="K78" s="164"/>
      <c r="L78" s="164"/>
      <c r="M78" s="164"/>
      <c r="N78" s="164"/>
      <c r="O78" s="164"/>
    </row>
    <row r="79" spans="1:15" ht="14.5" x14ac:dyDescent="0.35">
      <c r="A79" s="164"/>
      <c r="B79" s="164"/>
      <c r="C79" s="164"/>
      <c r="D79" s="164"/>
      <c r="E79" s="164"/>
      <c r="F79" s="164"/>
      <c r="G79" s="164"/>
      <c r="H79" s="164"/>
      <c r="I79" s="164"/>
      <c r="J79" s="164"/>
      <c r="K79" s="164"/>
      <c r="L79" s="164"/>
      <c r="M79" s="164"/>
      <c r="N79" s="164"/>
      <c r="O79" s="164"/>
    </row>
    <row r="80" spans="1:15" ht="14.5" x14ac:dyDescent="0.35">
      <c r="A80" s="164"/>
      <c r="B80" s="164"/>
      <c r="C80" s="164"/>
      <c r="D80" s="164"/>
      <c r="E80" s="164"/>
      <c r="F80" s="164"/>
      <c r="G80" s="164"/>
      <c r="H80" s="164"/>
      <c r="I80" s="164"/>
      <c r="J80" s="164"/>
      <c r="K80" s="164"/>
      <c r="L80" s="164"/>
      <c r="M80" s="164"/>
      <c r="N80" s="164"/>
      <c r="O80" s="164"/>
    </row>
    <row r="81" spans="1:15" ht="14.5" x14ac:dyDescent="0.35">
      <c r="A81" s="164"/>
      <c r="B81" s="164"/>
      <c r="C81" s="164"/>
      <c r="D81" s="164"/>
      <c r="E81" s="164"/>
      <c r="F81" s="164"/>
      <c r="G81" s="164"/>
      <c r="H81" s="164"/>
      <c r="I81" s="164"/>
      <c r="J81" s="164"/>
      <c r="K81" s="164"/>
      <c r="L81" s="164"/>
      <c r="M81" s="164"/>
      <c r="N81" s="164"/>
      <c r="O81" s="164"/>
    </row>
    <row r="82" spans="1:15" ht="14.5" x14ac:dyDescent="0.35">
      <c r="A82" s="164"/>
      <c r="B82" s="164"/>
      <c r="C82" s="164"/>
      <c r="D82" s="164"/>
      <c r="E82" s="164"/>
      <c r="F82" s="164"/>
      <c r="G82" s="164"/>
      <c r="H82" s="164"/>
      <c r="I82" s="164"/>
      <c r="J82" s="164"/>
      <c r="K82" s="164"/>
      <c r="L82" s="164"/>
      <c r="M82" s="164"/>
      <c r="N82" s="164"/>
      <c r="O82" s="164"/>
    </row>
    <row r="83" spans="1:15" ht="14.5" x14ac:dyDescent="0.35">
      <c r="A83" s="164"/>
      <c r="B83" s="164"/>
      <c r="C83" s="164"/>
      <c r="D83" s="164"/>
      <c r="E83" s="164"/>
      <c r="F83" s="164"/>
      <c r="G83" s="164"/>
      <c r="H83" s="164"/>
      <c r="I83" s="164"/>
      <c r="J83" s="164"/>
      <c r="K83" s="164"/>
      <c r="L83" s="164"/>
      <c r="M83" s="164"/>
      <c r="N83" s="164"/>
      <c r="O83" s="164"/>
    </row>
    <row r="84" spans="1:15" ht="14.5" x14ac:dyDescent="0.35">
      <c r="A84" s="164"/>
      <c r="B84" s="164"/>
      <c r="C84" s="164"/>
      <c r="D84" s="164"/>
      <c r="E84" s="164"/>
      <c r="F84" s="164"/>
      <c r="G84" s="164"/>
      <c r="H84" s="164"/>
      <c r="I84" s="164"/>
      <c r="J84" s="164"/>
      <c r="K84" s="164"/>
      <c r="L84" s="164"/>
      <c r="M84" s="164"/>
      <c r="N84" s="164"/>
      <c r="O84" s="164"/>
    </row>
    <row r="85" spans="1:15" ht="14.5" x14ac:dyDescent="0.35">
      <c r="A85" s="164"/>
      <c r="B85" s="164"/>
      <c r="C85" s="164"/>
      <c r="D85" s="164"/>
      <c r="E85" s="164"/>
      <c r="F85" s="164"/>
      <c r="G85" s="164"/>
      <c r="H85" s="164"/>
      <c r="I85" s="164"/>
      <c r="J85" s="164"/>
      <c r="K85" s="164"/>
      <c r="L85" s="164"/>
      <c r="M85" s="164"/>
      <c r="N85" s="164"/>
      <c r="O85" s="164"/>
    </row>
    <row r="86" spans="1:15" ht="14.5" x14ac:dyDescent="0.35">
      <c r="A86" s="164"/>
      <c r="B86" s="164"/>
      <c r="C86" s="164"/>
      <c r="D86" s="164"/>
      <c r="E86" s="164"/>
      <c r="F86" s="164"/>
      <c r="G86" s="164"/>
      <c r="H86" s="164"/>
      <c r="I86" s="164"/>
      <c r="J86" s="164"/>
      <c r="K86" s="164"/>
      <c r="L86" s="164"/>
      <c r="M86" s="164"/>
      <c r="N86" s="164"/>
      <c r="O86" s="164"/>
    </row>
    <row r="87" spans="1:15" ht="14.5" x14ac:dyDescent="0.35">
      <c r="A87" s="164"/>
      <c r="B87" s="164"/>
      <c r="C87" s="164"/>
      <c r="D87" s="164"/>
      <c r="E87" s="164"/>
      <c r="F87" s="164"/>
      <c r="G87" s="164"/>
      <c r="H87" s="164"/>
      <c r="I87" s="164"/>
      <c r="J87" s="164"/>
      <c r="K87" s="164"/>
      <c r="L87" s="164"/>
      <c r="M87" s="164"/>
      <c r="N87" s="164"/>
      <c r="O87" s="164"/>
    </row>
    <row r="88" spans="1:15" ht="14.5" x14ac:dyDescent="0.35">
      <c r="A88" s="164"/>
      <c r="B88" s="164"/>
      <c r="C88" s="164"/>
      <c r="D88" s="164"/>
      <c r="E88" s="164"/>
      <c r="F88" s="164"/>
      <c r="G88" s="164"/>
      <c r="H88" s="164"/>
      <c r="I88" s="164"/>
      <c r="J88" s="164"/>
      <c r="K88" s="164"/>
      <c r="L88" s="164"/>
      <c r="M88" s="164"/>
      <c r="N88" s="164"/>
      <c r="O88" s="164"/>
    </row>
    <row r="89" spans="1:15" ht="14.5" x14ac:dyDescent="0.35">
      <c r="A89" s="164"/>
      <c r="B89" s="164"/>
      <c r="C89" s="164"/>
      <c r="D89" s="164"/>
      <c r="E89" s="164"/>
      <c r="F89" s="164"/>
      <c r="G89" s="164"/>
      <c r="H89" s="164"/>
      <c r="I89" s="164"/>
      <c r="J89" s="164"/>
      <c r="K89" s="164"/>
      <c r="L89" s="164"/>
      <c r="M89" s="164"/>
      <c r="N89" s="164"/>
      <c r="O89" s="164"/>
    </row>
    <row r="90" spans="1:15" ht="14.5" x14ac:dyDescent="0.35">
      <c r="A90" s="164"/>
      <c r="B90" s="164"/>
      <c r="C90" s="164"/>
      <c r="D90" s="164"/>
      <c r="E90" s="164"/>
      <c r="F90" s="164"/>
      <c r="G90" s="164"/>
      <c r="H90" s="164"/>
      <c r="I90" s="164"/>
      <c r="J90" s="164"/>
      <c r="K90" s="164"/>
      <c r="L90" s="164"/>
      <c r="M90" s="164"/>
      <c r="N90" s="164"/>
      <c r="O90" s="164"/>
    </row>
    <row r="91" spans="1:15" ht="14.5" x14ac:dyDescent="0.35">
      <c r="A91" s="164"/>
      <c r="B91" s="164"/>
      <c r="C91" s="164"/>
      <c r="D91" s="164"/>
      <c r="E91" s="164"/>
      <c r="F91" s="164"/>
      <c r="G91" s="164"/>
      <c r="H91" s="164"/>
      <c r="I91" s="164"/>
      <c r="J91" s="164"/>
      <c r="K91" s="164"/>
      <c r="L91" s="164"/>
      <c r="M91" s="164"/>
      <c r="N91" s="164"/>
      <c r="O91" s="164"/>
    </row>
    <row r="92" spans="1:15" ht="14.5" x14ac:dyDescent="0.35">
      <c r="A92" s="164"/>
      <c r="B92" s="164"/>
      <c r="C92" s="164"/>
      <c r="D92" s="164"/>
      <c r="E92" s="164"/>
      <c r="F92" s="164"/>
      <c r="G92" s="164"/>
      <c r="H92" s="164"/>
      <c r="I92" s="164"/>
      <c r="J92" s="164"/>
      <c r="K92" s="164"/>
      <c r="L92" s="164"/>
      <c r="M92" s="164"/>
      <c r="N92" s="164"/>
      <c r="O92" s="164"/>
    </row>
    <row r="93" spans="1:15" ht="14.5" x14ac:dyDescent="0.35">
      <c r="A93" s="164"/>
      <c r="B93" s="164"/>
      <c r="C93" s="164"/>
      <c r="D93" s="164"/>
      <c r="E93" s="164"/>
      <c r="F93" s="164"/>
      <c r="G93" s="164"/>
      <c r="H93" s="164"/>
      <c r="I93" s="164"/>
      <c r="J93" s="164"/>
      <c r="K93" s="164"/>
      <c r="L93" s="164"/>
      <c r="M93" s="164"/>
      <c r="N93" s="164"/>
      <c r="O93" s="164"/>
    </row>
    <row r="94" spans="1:15" ht="14.5" x14ac:dyDescent="0.35">
      <c r="A94" s="164"/>
      <c r="B94" s="164"/>
      <c r="C94" s="164"/>
      <c r="D94" s="164"/>
      <c r="E94" s="164"/>
      <c r="F94" s="164"/>
      <c r="G94" s="164"/>
      <c r="H94" s="164"/>
      <c r="I94" s="164"/>
      <c r="J94" s="164"/>
      <c r="K94" s="164"/>
      <c r="L94" s="164"/>
      <c r="M94" s="164"/>
      <c r="N94" s="164"/>
      <c r="O94" s="164"/>
    </row>
    <row r="95" spans="1:15" ht="14.5" x14ac:dyDescent="0.35">
      <c r="A95" s="164"/>
      <c r="B95" s="164"/>
      <c r="C95" s="164"/>
      <c r="D95" s="164"/>
      <c r="E95" s="164"/>
      <c r="F95" s="164"/>
      <c r="G95" s="164"/>
      <c r="H95" s="164"/>
      <c r="I95" s="164"/>
      <c r="J95" s="164"/>
      <c r="K95" s="164"/>
      <c r="L95" s="164"/>
      <c r="M95" s="164"/>
      <c r="N95" s="164"/>
      <c r="O95" s="164"/>
    </row>
    <row r="96" spans="1:15" ht="14.5" x14ac:dyDescent="0.35">
      <c r="A96" s="164"/>
      <c r="B96" s="164"/>
      <c r="C96" s="164"/>
      <c r="D96" s="164"/>
      <c r="E96" s="164"/>
      <c r="F96" s="164"/>
      <c r="G96" s="164"/>
      <c r="H96" s="164"/>
      <c r="I96" s="164"/>
      <c r="J96" s="164"/>
      <c r="K96" s="164"/>
      <c r="L96" s="164"/>
      <c r="M96" s="164"/>
      <c r="N96" s="164"/>
      <c r="O96" s="164"/>
    </row>
    <row r="97" spans="1:15" ht="14.5" x14ac:dyDescent="0.35">
      <c r="A97" s="164"/>
      <c r="B97" s="164"/>
      <c r="C97" s="164"/>
      <c r="D97" s="164"/>
      <c r="E97" s="164"/>
      <c r="F97" s="164"/>
      <c r="G97" s="164"/>
      <c r="H97" s="164"/>
      <c r="I97" s="164"/>
      <c r="J97" s="164"/>
      <c r="K97" s="164"/>
      <c r="L97" s="164"/>
      <c r="M97" s="164"/>
      <c r="N97" s="164"/>
      <c r="O97" s="164"/>
    </row>
    <row r="98" spans="1:15" ht="14.5" x14ac:dyDescent="0.35">
      <c r="A98" s="164"/>
      <c r="B98" s="164"/>
      <c r="C98" s="164"/>
      <c r="D98" s="164"/>
      <c r="E98" s="164"/>
      <c r="F98" s="164"/>
      <c r="G98" s="164"/>
      <c r="H98" s="164"/>
      <c r="I98" s="164"/>
      <c r="J98" s="164"/>
      <c r="K98" s="164"/>
      <c r="L98" s="164"/>
      <c r="M98" s="164"/>
      <c r="N98" s="164"/>
      <c r="O98" s="164"/>
    </row>
    <row r="99" spans="1:15" ht="14.5" x14ac:dyDescent="0.35">
      <c r="A99" s="164"/>
      <c r="B99" s="164"/>
      <c r="C99" s="164"/>
      <c r="D99" s="164"/>
      <c r="E99" s="164"/>
      <c r="F99" s="164"/>
      <c r="G99" s="164"/>
      <c r="H99" s="164"/>
      <c r="I99" s="164"/>
      <c r="J99" s="164"/>
      <c r="K99" s="164"/>
      <c r="L99" s="164"/>
      <c r="M99" s="164"/>
      <c r="N99" s="164"/>
      <c r="O99" s="164"/>
    </row>
    <row r="100" spans="1:15" ht="14.5" x14ac:dyDescent="0.35">
      <c r="A100" s="164"/>
      <c r="B100" s="164"/>
      <c r="C100" s="164"/>
      <c r="D100" s="164"/>
      <c r="E100" s="164"/>
      <c r="F100" s="164"/>
      <c r="G100" s="164"/>
      <c r="H100" s="164"/>
      <c r="I100" s="164"/>
      <c r="J100" s="164"/>
      <c r="K100" s="164"/>
      <c r="L100" s="164"/>
      <c r="M100" s="164"/>
      <c r="N100" s="164"/>
      <c r="O100" s="164"/>
    </row>
    <row r="101" spans="1:15" ht="14.5" x14ac:dyDescent="0.35">
      <c r="A101" s="164"/>
      <c r="B101" s="164"/>
      <c r="C101" s="164"/>
      <c r="D101" s="164"/>
      <c r="E101" s="164"/>
      <c r="F101" s="164"/>
      <c r="G101" s="164"/>
      <c r="H101" s="164"/>
      <c r="I101" s="164"/>
      <c r="J101" s="164"/>
      <c r="K101" s="164"/>
      <c r="L101" s="164"/>
      <c r="M101" s="164"/>
      <c r="N101" s="164"/>
      <c r="O101" s="164"/>
    </row>
    <row r="102" spans="1:15" ht="14.5" x14ac:dyDescent="0.35">
      <c r="A102" s="164"/>
      <c r="B102" s="164"/>
      <c r="C102" s="164"/>
      <c r="D102" s="164"/>
      <c r="E102" s="164"/>
      <c r="F102" s="164"/>
      <c r="G102" s="164"/>
      <c r="H102" s="164"/>
      <c r="I102" s="164"/>
      <c r="J102" s="164"/>
      <c r="K102" s="164"/>
      <c r="L102" s="164"/>
      <c r="M102" s="164"/>
      <c r="N102" s="164"/>
      <c r="O102" s="164"/>
    </row>
    <row r="103" spans="1:15" ht="14.5" x14ac:dyDescent="0.35">
      <c r="A103" s="164"/>
      <c r="B103" s="164"/>
      <c r="C103" s="164"/>
      <c r="D103" s="164"/>
      <c r="E103" s="164"/>
      <c r="F103" s="164"/>
      <c r="G103" s="164"/>
      <c r="H103" s="164"/>
      <c r="I103" s="164"/>
      <c r="J103" s="164"/>
      <c r="K103" s="164"/>
      <c r="L103" s="164"/>
      <c r="M103" s="164"/>
      <c r="N103" s="164"/>
      <c r="O103" s="164"/>
    </row>
    <row r="104" spans="1:15" ht="14.5" x14ac:dyDescent="0.35">
      <c r="A104" s="164"/>
      <c r="B104" s="164"/>
      <c r="C104" s="164"/>
      <c r="D104" s="164"/>
      <c r="E104" s="164"/>
      <c r="F104" s="164"/>
      <c r="G104" s="164"/>
      <c r="H104" s="164"/>
      <c r="I104" s="164"/>
      <c r="J104" s="164"/>
      <c r="K104" s="164"/>
      <c r="L104" s="164"/>
      <c r="M104" s="164"/>
      <c r="N104" s="164"/>
      <c r="O104" s="164"/>
    </row>
    <row r="105" spans="1:15" ht="14.5" x14ac:dyDescent="0.35">
      <c r="A105" s="164"/>
      <c r="B105" s="164"/>
      <c r="C105" s="164"/>
      <c r="D105" s="164"/>
      <c r="E105" s="164"/>
      <c r="F105" s="164"/>
      <c r="G105" s="164"/>
      <c r="H105" s="164"/>
      <c r="I105" s="164"/>
      <c r="J105" s="164"/>
      <c r="K105" s="164"/>
      <c r="L105" s="164"/>
      <c r="M105" s="164"/>
      <c r="N105" s="164"/>
      <c r="O105" s="164"/>
    </row>
    <row r="106" spans="1:15" ht="14.5" x14ac:dyDescent="0.35">
      <c r="A106" s="164"/>
      <c r="B106" s="164"/>
      <c r="C106" s="164"/>
      <c r="D106" s="164"/>
      <c r="E106" s="164"/>
      <c r="F106" s="164"/>
      <c r="G106" s="164"/>
      <c r="H106" s="164"/>
      <c r="I106" s="164"/>
      <c r="J106" s="164"/>
      <c r="K106" s="164"/>
      <c r="L106" s="164"/>
      <c r="M106" s="164"/>
      <c r="N106" s="164"/>
      <c r="O106" s="164"/>
    </row>
    <row r="107" spans="1:15" ht="14.5" x14ac:dyDescent="0.35">
      <c r="A107" s="164"/>
      <c r="B107" s="164"/>
      <c r="C107" s="164"/>
      <c r="D107" s="164"/>
      <c r="E107" s="164"/>
      <c r="F107" s="164"/>
      <c r="G107" s="164"/>
      <c r="H107" s="164"/>
      <c r="I107" s="164"/>
      <c r="J107" s="164"/>
      <c r="K107" s="164"/>
      <c r="L107" s="164"/>
      <c r="M107" s="164"/>
      <c r="N107" s="164"/>
      <c r="O107" s="164"/>
    </row>
    <row r="108" spans="1:15" ht="14.5" x14ac:dyDescent="0.35">
      <c r="A108" s="164"/>
      <c r="B108" s="164"/>
      <c r="C108" s="164"/>
      <c r="D108" s="164"/>
      <c r="E108" s="164"/>
      <c r="F108" s="164"/>
      <c r="G108" s="164"/>
      <c r="H108" s="164"/>
      <c r="I108" s="164"/>
      <c r="J108" s="164"/>
      <c r="K108" s="164"/>
      <c r="L108" s="164"/>
      <c r="M108" s="164"/>
      <c r="N108" s="164"/>
      <c r="O108" s="164"/>
    </row>
    <row r="109" spans="1:15" ht="14.5" x14ac:dyDescent="0.35">
      <c r="A109" s="164"/>
      <c r="B109" s="164"/>
      <c r="C109" s="164"/>
      <c r="D109" s="164"/>
      <c r="E109" s="164"/>
      <c r="F109" s="164"/>
      <c r="G109" s="164"/>
      <c r="H109" s="164"/>
      <c r="I109" s="164"/>
      <c r="J109" s="164"/>
      <c r="K109" s="164"/>
      <c r="L109" s="164"/>
      <c r="M109" s="164"/>
      <c r="N109" s="164"/>
      <c r="O109" s="164"/>
    </row>
    <row r="110" spans="1:15" ht="14.5" x14ac:dyDescent="0.35">
      <c r="A110" s="164"/>
      <c r="B110" s="164"/>
      <c r="C110" s="164"/>
      <c r="D110" s="164"/>
      <c r="E110" s="164"/>
      <c r="F110" s="164"/>
      <c r="G110" s="164"/>
      <c r="H110" s="164"/>
      <c r="I110" s="164"/>
      <c r="J110" s="164"/>
      <c r="K110" s="164"/>
      <c r="L110" s="164"/>
      <c r="M110" s="164"/>
      <c r="N110" s="164"/>
      <c r="O110" s="164"/>
    </row>
    <row r="111" spans="1:15" ht="14.5" x14ac:dyDescent="0.35">
      <c r="A111" s="164"/>
      <c r="B111" s="164"/>
      <c r="C111" s="164"/>
      <c r="D111" s="164"/>
      <c r="E111" s="164"/>
      <c r="F111" s="164"/>
      <c r="G111" s="164"/>
      <c r="H111" s="164"/>
      <c r="I111" s="164"/>
      <c r="J111" s="164"/>
      <c r="K111" s="164"/>
      <c r="L111" s="164"/>
      <c r="M111" s="164"/>
      <c r="N111" s="164"/>
      <c r="O111" s="164"/>
    </row>
    <row r="112" spans="1:15" ht="14.5" x14ac:dyDescent="0.35">
      <c r="A112" s="164"/>
      <c r="B112" s="164"/>
      <c r="C112" s="164"/>
      <c r="D112" s="164"/>
      <c r="E112" s="164"/>
      <c r="F112" s="164"/>
      <c r="G112" s="164"/>
      <c r="H112" s="164"/>
      <c r="I112" s="164"/>
      <c r="J112" s="164"/>
      <c r="K112" s="164"/>
      <c r="L112" s="164"/>
      <c r="M112" s="164"/>
      <c r="N112" s="164"/>
      <c r="O112" s="164"/>
    </row>
    <row r="113" spans="1:15" ht="14.5" x14ac:dyDescent="0.35">
      <c r="A113" s="164"/>
      <c r="B113" s="164"/>
      <c r="C113" s="164"/>
      <c r="D113" s="164"/>
      <c r="E113" s="164"/>
      <c r="F113" s="164"/>
      <c r="G113" s="164"/>
      <c r="H113" s="164"/>
      <c r="I113" s="164"/>
      <c r="J113" s="164"/>
      <c r="K113" s="164"/>
      <c r="L113" s="164"/>
      <c r="M113" s="164"/>
      <c r="N113" s="164"/>
      <c r="O113" s="164"/>
    </row>
    <row r="114" spans="1:15" ht="14.5" x14ac:dyDescent="0.35">
      <c r="A114" s="164"/>
      <c r="B114" s="164"/>
      <c r="C114" s="164"/>
      <c r="D114" s="164"/>
      <c r="E114" s="164"/>
      <c r="F114" s="164"/>
      <c r="G114" s="164"/>
      <c r="H114" s="164"/>
      <c r="I114" s="164"/>
      <c r="J114" s="164"/>
      <c r="K114" s="164"/>
      <c r="L114" s="164"/>
      <c r="M114" s="164"/>
      <c r="N114" s="164"/>
      <c r="O114" s="164"/>
    </row>
    <row r="115" spans="1:15" ht="14.5" x14ac:dyDescent="0.35">
      <c r="A115" s="164"/>
      <c r="B115" s="164"/>
      <c r="C115" s="164"/>
      <c r="D115" s="164"/>
      <c r="E115" s="164"/>
      <c r="F115" s="164"/>
      <c r="G115" s="164"/>
      <c r="H115" s="164"/>
      <c r="I115" s="164"/>
      <c r="J115" s="164"/>
      <c r="K115" s="164"/>
      <c r="L115" s="164"/>
      <c r="M115" s="164"/>
      <c r="N115" s="164"/>
      <c r="O115" s="164"/>
    </row>
    <row r="116" spans="1:15" ht="14.5" x14ac:dyDescent="0.35">
      <c r="A116" s="164"/>
      <c r="B116" s="164"/>
      <c r="C116" s="164"/>
      <c r="D116" s="164"/>
      <c r="E116" s="164"/>
      <c r="F116" s="164"/>
      <c r="G116" s="164"/>
      <c r="H116" s="164"/>
      <c r="I116" s="164"/>
      <c r="J116" s="164"/>
      <c r="K116" s="164"/>
      <c r="L116" s="164"/>
      <c r="M116" s="164"/>
      <c r="N116" s="164"/>
      <c r="O116" s="164"/>
    </row>
    <row r="117" spans="1:15" ht="14.5" x14ac:dyDescent="0.35">
      <c r="A117" s="164"/>
      <c r="B117" s="164"/>
      <c r="C117" s="164"/>
      <c r="D117" s="164"/>
      <c r="E117" s="164"/>
      <c r="F117" s="164"/>
      <c r="G117" s="164"/>
      <c r="H117" s="164"/>
      <c r="I117" s="164"/>
      <c r="J117" s="164"/>
      <c r="K117" s="164"/>
      <c r="L117" s="164"/>
      <c r="M117" s="164"/>
      <c r="N117" s="164"/>
      <c r="O117" s="164"/>
    </row>
    <row r="118" spans="1:15" ht="14.5" x14ac:dyDescent="0.35">
      <c r="A118" s="164"/>
      <c r="B118" s="164"/>
      <c r="C118" s="164"/>
      <c r="D118" s="164"/>
      <c r="E118" s="164"/>
      <c r="F118" s="164"/>
      <c r="G118" s="164"/>
      <c r="H118" s="164"/>
      <c r="I118" s="164"/>
      <c r="J118" s="164"/>
      <c r="K118" s="164"/>
      <c r="L118" s="164"/>
      <c r="M118" s="164"/>
      <c r="N118" s="164"/>
      <c r="O118" s="164"/>
    </row>
    <row r="119" spans="1:15" ht="14.5" x14ac:dyDescent="0.35">
      <c r="A119" s="164"/>
      <c r="B119" s="164"/>
      <c r="C119" s="164"/>
      <c r="D119" s="164"/>
      <c r="E119" s="164"/>
      <c r="F119" s="164"/>
      <c r="G119" s="164"/>
      <c r="H119" s="164"/>
      <c r="I119" s="164"/>
      <c r="J119" s="164"/>
      <c r="K119" s="164"/>
      <c r="L119" s="164"/>
      <c r="M119" s="164"/>
      <c r="N119" s="164"/>
      <c r="O119" s="164"/>
    </row>
    <row r="120" spans="1:15" ht="14.5" x14ac:dyDescent="0.35">
      <c r="A120" s="164"/>
      <c r="B120" s="164"/>
      <c r="C120" s="164"/>
      <c r="D120" s="164"/>
      <c r="E120" s="164"/>
      <c r="F120" s="164"/>
      <c r="G120" s="164"/>
      <c r="H120" s="164"/>
      <c r="I120" s="164"/>
      <c r="J120" s="164"/>
      <c r="K120" s="164"/>
      <c r="L120" s="164"/>
      <c r="M120" s="164"/>
      <c r="N120" s="164"/>
      <c r="O120" s="164"/>
    </row>
    <row r="121" spans="1:15" ht="14.5" x14ac:dyDescent="0.35">
      <c r="A121" s="164"/>
      <c r="B121" s="164"/>
      <c r="C121" s="164"/>
      <c r="D121" s="164"/>
      <c r="E121" s="164"/>
      <c r="F121" s="164"/>
      <c r="G121" s="164"/>
      <c r="H121" s="164"/>
      <c r="I121" s="164"/>
      <c r="J121" s="164"/>
      <c r="K121" s="164"/>
      <c r="L121" s="164"/>
      <c r="M121" s="164"/>
      <c r="N121" s="164"/>
      <c r="O121" s="164"/>
    </row>
    <row r="122" spans="1:15" ht="14.5" x14ac:dyDescent="0.35">
      <c r="A122" s="164"/>
      <c r="B122" s="164"/>
      <c r="C122" s="164"/>
      <c r="D122" s="164"/>
      <c r="E122" s="164"/>
      <c r="F122" s="164"/>
      <c r="G122" s="164"/>
      <c r="H122" s="164"/>
      <c r="I122" s="164"/>
      <c r="J122" s="164"/>
      <c r="K122" s="164"/>
      <c r="L122" s="164"/>
      <c r="M122" s="164"/>
      <c r="N122" s="164"/>
      <c r="O122" s="164"/>
    </row>
    <row r="123" spans="1:15" ht="14.5" x14ac:dyDescent="0.35">
      <c r="A123" s="164"/>
      <c r="B123" s="164"/>
      <c r="C123" s="164"/>
      <c r="D123" s="164"/>
      <c r="E123" s="164"/>
      <c r="F123" s="164"/>
      <c r="G123" s="164"/>
      <c r="H123" s="164"/>
      <c r="I123" s="164"/>
      <c r="J123" s="164"/>
      <c r="K123" s="164"/>
      <c r="L123" s="164"/>
      <c r="M123" s="164"/>
      <c r="N123" s="164"/>
      <c r="O123" s="164"/>
    </row>
    <row r="124" spans="1:15" ht="14.5" x14ac:dyDescent="0.35">
      <c r="A124" s="164"/>
      <c r="B124" s="164"/>
      <c r="C124" s="164"/>
      <c r="D124" s="164"/>
      <c r="E124" s="164"/>
      <c r="F124" s="164"/>
      <c r="G124" s="164"/>
      <c r="H124" s="164"/>
      <c r="I124" s="164"/>
      <c r="J124" s="164"/>
      <c r="K124" s="164"/>
      <c r="L124" s="164"/>
      <c r="M124" s="164"/>
      <c r="N124" s="164"/>
      <c r="O124" s="164"/>
    </row>
    <row r="125" spans="1:15" ht="14.5" x14ac:dyDescent="0.35">
      <c r="A125" s="164"/>
      <c r="B125" s="164"/>
      <c r="C125" s="164"/>
      <c r="D125" s="164"/>
      <c r="E125" s="164"/>
      <c r="F125" s="164"/>
      <c r="G125" s="164"/>
      <c r="H125" s="164"/>
      <c r="I125" s="164"/>
      <c r="J125" s="164"/>
      <c r="K125" s="164"/>
      <c r="L125" s="164"/>
      <c r="M125" s="164"/>
      <c r="N125" s="164"/>
      <c r="O125" s="164"/>
    </row>
    <row r="126" spans="1:15" ht="14.5" x14ac:dyDescent="0.35">
      <c r="A126" s="164"/>
      <c r="B126" s="164"/>
      <c r="C126" s="164"/>
      <c r="D126" s="164"/>
      <c r="E126" s="164"/>
      <c r="F126" s="164"/>
      <c r="G126" s="164"/>
      <c r="H126" s="164"/>
      <c r="I126" s="164"/>
      <c r="J126" s="164"/>
      <c r="K126" s="164"/>
      <c r="L126" s="164"/>
      <c r="M126" s="164"/>
      <c r="N126" s="164"/>
      <c r="O126" s="164"/>
    </row>
    <row r="127" spans="1:15" ht="14.5" x14ac:dyDescent="0.35">
      <c r="A127" s="164"/>
      <c r="B127" s="164"/>
      <c r="C127" s="164"/>
      <c r="D127" s="164"/>
      <c r="E127" s="164"/>
      <c r="F127" s="164"/>
      <c r="G127" s="164"/>
      <c r="H127" s="164"/>
      <c r="I127" s="164"/>
      <c r="J127" s="164"/>
      <c r="K127" s="164"/>
      <c r="L127" s="164"/>
      <c r="M127" s="164"/>
      <c r="N127" s="164"/>
      <c r="O127" s="164"/>
    </row>
    <row r="128" spans="1:15" ht="14.5" x14ac:dyDescent="0.35">
      <c r="A128" s="164"/>
      <c r="B128" s="164"/>
      <c r="C128" s="164"/>
      <c r="D128" s="164"/>
      <c r="E128" s="164"/>
      <c r="F128" s="164"/>
      <c r="G128" s="164"/>
      <c r="H128" s="164"/>
      <c r="I128" s="164"/>
      <c r="J128" s="164"/>
      <c r="K128" s="164"/>
      <c r="L128" s="164"/>
      <c r="M128" s="164"/>
      <c r="N128" s="164"/>
      <c r="O128" s="164"/>
    </row>
    <row r="129" spans="1:15" ht="14.5" x14ac:dyDescent="0.35">
      <c r="A129" s="164"/>
      <c r="B129" s="164"/>
      <c r="C129" s="164"/>
      <c r="D129" s="164"/>
      <c r="E129" s="164"/>
      <c r="F129" s="164"/>
      <c r="G129" s="164"/>
      <c r="H129" s="164"/>
      <c r="I129" s="164"/>
      <c r="J129" s="164"/>
      <c r="K129" s="164"/>
      <c r="L129" s="164"/>
      <c r="M129" s="164"/>
      <c r="N129" s="164"/>
      <c r="O129" s="164"/>
    </row>
    <row r="130" spans="1:15" ht="14.5" x14ac:dyDescent="0.35">
      <c r="A130" s="164"/>
      <c r="B130" s="164"/>
      <c r="C130" s="164"/>
      <c r="D130" s="164"/>
      <c r="E130" s="164"/>
      <c r="F130" s="164"/>
      <c r="G130" s="164"/>
      <c r="H130" s="164"/>
      <c r="I130" s="164"/>
      <c r="J130" s="164"/>
      <c r="K130" s="164"/>
      <c r="L130" s="164"/>
      <c r="M130" s="164"/>
      <c r="N130" s="164"/>
      <c r="O130" s="164"/>
    </row>
    <row r="131" spans="1:15" ht="14.5" x14ac:dyDescent="0.35">
      <c r="A131" s="164"/>
      <c r="B131" s="164"/>
      <c r="C131" s="164"/>
      <c r="D131" s="164"/>
      <c r="E131" s="164"/>
      <c r="F131" s="164"/>
      <c r="G131" s="164"/>
      <c r="H131" s="164"/>
      <c r="I131" s="164"/>
      <c r="J131" s="164"/>
      <c r="K131" s="164"/>
      <c r="L131" s="164"/>
      <c r="M131" s="164"/>
      <c r="N131" s="164"/>
      <c r="O131" s="164"/>
    </row>
    <row r="132" spans="1:15" ht="14.5" x14ac:dyDescent="0.35">
      <c r="A132" s="164"/>
      <c r="B132" s="164"/>
      <c r="C132" s="164"/>
      <c r="D132" s="164"/>
      <c r="E132" s="164"/>
      <c r="F132" s="164"/>
      <c r="G132" s="164"/>
      <c r="H132" s="164"/>
      <c r="I132" s="164"/>
      <c r="J132" s="164"/>
      <c r="K132" s="164"/>
      <c r="L132" s="164"/>
      <c r="M132" s="164"/>
      <c r="N132" s="164"/>
      <c r="O132" s="164"/>
    </row>
    <row r="133" spans="1:15" ht="14.5" x14ac:dyDescent="0.35">
      <c r="A133" s="164"/>
      <c r="B133" s="164"/>
      <c r="C133" s="164"/>
      <c r="D133" s="164"/>
      <c r="E133" s="164"/>
      <c r="F133" s="164"/>
      <c r="G133" s="164"/>
      <c r="H133" s="164"/>
      <c r="I133" s="164"/>
      <c r="J133" s="164"/>
      <c r="K133" s="164"/>
      <c r="L133" s="164"/>
      <c r="M133" s="164"/>
      <c r="N133" s="164"/>
      <c r="O133" s="164"/>
    </row>
    <row r="134" spans="1:15" ht="14.5" x14ac:dyDescent="0.35">
      <c r="A134" s="164"/>
      <c r="B134" s="164"/>
      <c r="C134" s="164"/>
      <c r="D134" s="164"/>
      <c r="E134" s="164"/>
      <c r="F134" s="164"/>
      <c r="G134" s="164"/>
      <c r="H134" s="164"/>
      <c r="I134" s="164"/>
      <c r="J134" s="164"/>
      <c r="K134" s="164"/>
      <c r="L134" s="164"/>
      <c r="M134" s="164"/>
      <c r="N134" s="164"/>
      <c r="O134" s="164"/>
    </row>
    <row r="135" spans="1:15" ht="14.5" x14ac:dyDescent="0.35">
      <c r="A135" s="164"/>
      <c r="B135" s="164"/>
      <c r="C135" s="164"/>
      <c r="D135" s="164"/>
      <c r="E135" s="164"/>
      <c r="F135" s="164"/>
      <c r="G135" s="164"/>
      <c r="H135" s="164"/>
      <c r="I135" s="164"/>
      <c r="J135" s="164"/>
      <c r="K135" s="164"/>
      <c r="L135" s="164"/>
      <c r="M135" s="164"/>
      <c r="N135" s="164"/>
      <c r="O135" s="164"/>
    </row>
    <row r="136" spans="1:15" ht="14.5" x14ac:dyDescent="0.35">
      <c r="A136" s="164"/>
      <c r="B136" s="164"/>
      <c r="C136" s="164"/>
      <c r="D136" s="164"/>
      <c r="E136" s="164"/>
      <c r="F136" s="164"/>
      <c r="G136" s="164"/>
      <c r="H136" s="164"/>
      <c r="I136" s="164"/>
      <c r="J136" s="164"/>
      <c r="K136" s="164"/>
      <c r="L136" s="164"/>
      <c r="M136" s="164"/>
      <c r="N136" s="164"/>
      <c r="O136" s="164"/>
    </row>
    <row r="137" spans="1:15" ht="14.5" x14ac:dyDescent="0.35">
      <c r="A137" s="164"/>
      <c r="B137" s="164"/>
      <c r="C137" s="164"/>
      <c r="D137" s="164"/>
      <c r="E137" s="164"/>
      <c r="F137" s="164"/>
      <c r="G137" s="164"/>
      <c r="H137" s="164"/>
      <c r="I137" s="164"/>
      <c r="J137" s="164"/>
      <c r="K137" s="164"/>
      <c r="L137" s="164"/>
      <c r="M137" s="164"/>
      <c r="N137" s="164"/>
      <c r="O137" s="164"/>
    </row>
    <row r="138" spans="1:15" ht="14.5" x14ac:dyDescent="0.35">
      <c r="A138" s="164"/>
      <c r="B138" s="164"/>
      <c r="C138" s="164"/>
      <c r="D138" s="164"/>
      <c r="E138" s="164"/>
      <c r="F138" s="164"/>
      <c r="G138" s="164"/>
      <c r="H138" s="164"/>
      <c r="I138" s="164"/>
      <c r="J138" s="164"/>
      <c r="K138" s="164"/>
      <c r="L138" s="164"/>
      <c r="M138" s="164"/>
      <c r="N138" s="164"/>
      <c r="O138" s="164"/>
    </row>
    <row r="139" spans="1:15" ht="14.5" x14ac:dyDescent="0.35">
      <c r="A139" s="164"/>
      <c r="B139" s="164"/>
      <c r="C139" s="164"/>
      <c r="D139" s="164"/>
      <c r="E139" s="164"/>
      <c r="F139" s="164"/>
      <c r="G139" s="164"/>
      <c r="H139" s="164"/>
      <c r="I139" s="164"/>
      <c r="J139" s="164"/>
      <c r="K139" s="164"/>
      <c r="L139" s="164"/>
      <c r="M139" s="164"/>
      <c r="N139" s="164"/>
      <c r="O139" s="164"/>
    </row>
    <row r="140" spans="1:15" ht="14.5" x14ac:dyDescent="0.35">
      <c r="A140" s="164"/>
      <c r="B140" s="164"/>
      <c r="C140" s="164"/>
      <c r="D140" s="164"/>
      <c r="E140" s="164"/>
      <c r="F140" s="164"/>
      <c r="G140" s="164"/>
      <c r="H140" s="164"/>
      <c r="I140" s="164"/>
      <c r="J140" s="164"/>
      <c r="K140" s="164"/>
      <c r="L140" s="164"/>
      <c r="M140" s="164"/>
      <c r="N140" s="164"/>
      <c r="O140" s="164"/>
    </row>
    <row r="141" spans="1:15" ht="14.5" x14ac:dyDescent="0.35">
      <c r="A141" s="164"/>
      <c r="B141" s="164"/>
      <c r="C141" s="164"/>
      <c r="D141" s="164"/>
      <c r="E141" s="164"/>
      <c r="F141" s="164"/>
      <c r="G141" s="164"/>
      <c r="H141" s="164"/>
      <c r="I141" s="164"/>
      <c r="J141" s="164"/>
      <c r="K141" s="164"/>
      <c r="L141" s="164"/>
      <c r="M141" s="164"/>
      <c r="N141" s="164"/>
      <c r="O141" s="164"/>
    </row>
    <row r="142" spans="1:15" ht="14.5" x14ac:dyDescent="0.35">
      <c r="A142" s="164"/>
      <c r="B142" s="164"/>
      <c r="C142" s="164"/>
      <c r="D142" s="164"/>
      <c r="E142" s="164"/>
      <c r="F142" s="164"/>
      <c r="G142" s="164"/>
      <c r="H142" s="164"/>
      <c r="I142" s="164"/>
      <c r="J142" s="164"/>
      <c r="K142" s="164"/>
      <c r="L142" s="164"/>
      <c r="M142" s="164"/>
      <c r="N142" s="164"/>
      <c r="O142" s="164"/>
    </row>
    <row r="143" spans="1:15" ht="14.5" x14ac:dyDescent="0.35">
      <c r="A143" s="164"/>
      <c r="B143" s="164"/>
      <c r="C143" s="164"/>
      <c r="D143" s="164"/>
      <c r="E143" s="164"/>
      <c r="F143" s="164"/>
      <c r="G143" s="164"/>
      <c r="H143" s="164"/>
      <c r="I143" s="164"/>
      <c r="J143" s="164"/>
      <c r="K143" s="164"/>
      <c r="L143" s="164"/>
      <c r="M143" s="164"/>
      <c r="N143" s="164"/>
      <c r="O143" s="164"/>
    </row>
    <row r="144" spans="1:15" ht="14.5" x14ac:dyDescent="0.35">
      <c r="A144" s="164"/>
      <c r="B144" s="164"/>
      <c r="C144" s="164"/>
      <c r="D144" s="164"/>
      <c r="E144" s="164"/>
      <c r="F144" s="164"/>
      <c r="G144" s="164"/>
      <c r="H144" s="164"/>
      <c r="I144" s="164"/>
      <c r="J144" s="164"/>
      <c r="K144" s="164"/>
      <c r="L144" s="164"/>
      <c r="M144" s="164"/>
      <c r="N144" s="164"/>
      <c r="O144" s="164"/>
    </row>
    <row r="145" spans="1:15" ht="14.5" x14ac:dyDescent="0.35">
      <c r="A145" s="164"/>
      <c r="B145" s="164"/>
      <c r="C145" s="164"/>
      <c r="D145" s="164"/>
      <c r="E145" s="164"/>
      <c r="F145" s="164"/>
      <c r="G145" s="164"/>
      <c r="H145" s="164"/>
      <c r="I145" s="164"/>
      <c r="J145" s="164"/>
      <c r="K145" s="164"/>
      <c r="L145" s="164"/>
      <c r="M145" s="164"/>
      <c r="N145" s="164"/>
      <c r="O145" s="164"/>
    </row>
    <row r="146" spans="1:15" ht="14.5" x14ac:dyDescent="0.35">
      <c r="A146" s="164"/>
      <c r="B146" s="164"/>
      <c r="C146" s="164"/>
      <c r="D146" s="164"/>
      <c r="E146" s="164"/>
      <c r="F146" s="164"/>
      <c r="G146" s="164"/>
      <c r="H146" s="164"/>
      <c r="I146" s="164"/>
      <c r="J146" s="164"/>
      <c r="K146" s="164"/>
      <c r="L146" s="164"/>
      <c r="M146" s="164"/>
      <c r="N146" s="164"/>
      <c r="O146" s="164"/>
    </row>
    <row r="147" spans="1:15" ht="14.5" x14ac:dyDescent="0.35">
      <c r="A147" s="164"/>
      <c r="B147" s="164"/>
      <c r="C147" s="164"/>
      <c r="D147" s="164"/>
      <c r="E147" s="164"/>
      <c r="F147" s="164"/>
      <c r="G147" s="164"/>
      <c r="H147" s="164"/>
      <c r="I147" s="164"/>
      <c r="J147" s="164"/>
      <c r="K147" s="164"/>
      <c r="L147" s="164"/>
      <c r="M147" s="164"/>
      <c r="N147" s="164"/>
      <c r="O147" s="164"/>
    </row>
    <row r="148" spans="1:15" ht="14.5" x14ac:dyDescent="0.35">
      <c r="A148" s="164"/>
      <c r="B148" s="164"/>
      <c r="C148" s="164"/>
      <c r="D148" s="164"/>
      <c r="E148" s="164"/>
      <c r="F148" s="164"/>
      <c r="G148" s="164"/>
      <c r="H148" s="164"/>
      <c r="I148" s="164"/>
      <c r="J148" s="164"/>
      <c r="K148" s="164"/>
      <c r="L148" s="164"/>
      <c r="M148" s="164"/>
      <c r="N148" s="164"/>
      <c r="O148" s="164"/>
    </row>
    <row r="149" spans="1:15" ht="14.5" x14ac:dyDescent="0.35">
      <c r="A149" s="164"/>
      <c r="B149" s="164"/>
      <c r="C149" s="164"/>
      <c r="D149" s="164"/>
      <c r="E149" s="164"/>
      <c r="F149" s="164"/>
      <c r="G149" s="164"/>
      <c r="H149" s="164"/>
      <c r="I149" s="164"/>
      <c r="J149" s="164"/>
      <c r="K149" s="164"/>
      <c r="L149" s="164"/>
      <c r="M149" s="164"/>
      <c r="N149" s="164"/>
      <c r="O149" s="164"/>
    </row>
    <row r="150" spans="1:15" ht="14.5" x14ac:dyDescent="0.35">
      <c r="A150" s="164"/>
      <c r="B150" s="164"/>
      <c r="C150" s="164"/>
      <c r="D150" s="164"/>
      <c r="E150" s="164"/>
      <c r="F150" s="164"/>
      <c r="G150" s="164"/>
      <c r="H150" s="164"/>
      <c r="I150" s="164"/>
      <c r="J150" s="164"/>
      <c r="K150" s="164"/>
      <c r="L150" s="164"/>
      <c r="M150" s="164"/>
      <c r="N150" s="164"/>
      <c r="O150" s="164"/>
    </row>
    <row r="151" spans="1:15" ht="14.5" x14ac:dyDescent="0.35">
      <c r="A151" s="164"/>
      <c r="B151" s="164"/>
      <c r="C151" s="164"/>
      <c r="D151" s="164"/>
      <c r="E151" s="164"/>
      <c r="F151" s="164"/>
      <c r="G151" s="164"/>
      <c r="H151" s="164"/>
      <c r="I151" s="164"/>
      <c r="J151" s="164"/>
      <c r="K151" s="164"/>
      <c r="L151" s="164"/>
      <c r="M151" s="164"/>
      <c r="N151" s="164"/>
      <c r="O151" s="164"/>
    </row>
    <row r="152" spans="1:15" ht="14.5" x14ac:dyDescent="0.35">
      <c r="A152" s="164"/>
      <c r="B152" s="164"/>
      <c r="C152" s="164"/>
      <c r="D152" s="164"/>
      <c r="E152" s="164"/>
      <c r="F152" s="164"/>
      <c r="G152" s="164"/>
      <c r="H152" s="164"/>
      <c r="I152" s="164"/>
      <c r="J152" s="164"/>
      <c r="K152" s="164"/>
      <c r="L152" s="164"/>
      <c r="M152" s="164"/>
      <c r="N152" s="164"/>
      <c r="O152" s="164"/>
    </row>
    <row r="153" spans="1:15" ht="14.5" x14ac:dyDescent="0.35">
      <c r="A153" s="164"/>
      <c r="B153" s="164"/>
      <c r="C153" s="164"/>
      <c r="D153" s="164"/>
      <c r="E153" s="164"/>
      <c r="F153" s="164"/>
      <c r="G153" s="164"/>
      <c r="H153" s="164"/>
      <c r="I153" s="164"/>
      <c r="J153" s="164"/>
      <c r="K153" s="164"/>
      <c r="L153" s="164"/>
      <c r="M153" s="164"/>
      <c r="N153" s="164"/>
      <c r="O153" s="164"/>
    </row>
    <row r="154" spans="1:15" ht="14.5" x14ac:dyDescent="0.35">
      <c r="A154" s="164"/>
      <c r="B154" s="164"/>
      <c r="C154" s="164"/>
      <c r="D154" s="164"/>
      <c r="E154" s="164"/>
      <c r="F154" s="164"/>
      <c r="G154" s="164"/>
      <c r="H154" s="164"/>
      <c r="I154" s="164"/>
      <c r="J154" s="164"/>
      <c r="K154" s="164"/>
      <c r="L154" s="164"/>
      <c r="M154" s="164"/>
      <c r="N154" s="164"/>
      <c r="O154" s="164"/>
    </row>
    <row r="155" spans="1:15" ht="14.5" x14ac:dyDescent="0.35">
      <c r="A155" s="164"/>
      <c r="B155" s="164"/>
      <c r="C155" s="164"/>
      <c r="D155" s="164"/>
      <c r="E155" s="164"/>
      <c r="F155" s="164"/>
      <c r="G155" s="164"/>
      <c r="H155" s="164"/>
      <c r="I155" s="164"/>
      <c r="J155" s="164"/>
      <c r="K155" s="164"/>
      <c r="L155" s="164"/>
      <c r="M155" s="164"/>
      <c r="N155" s="164"/>
      <c r="O155" s="164"/>
    </row>
    <row r="156" spans="1:15" ht="14.5" x14ac:dyDescent="0.35">
      <c r="A156" s="164"/>
      <c r="B156" s="164"/>
      <c r="C156" s="164"/>
      <c r="D156" s="164"/>
      <c r="E156" s="164"/>
      <c r="F156" s="164"/>
      <c r="G156" s="164"/>
      <c r="H156" s="164"/>
      <c r="I156" s="164"/>
      <c r="J156" s="164"/>
      <c r="K156" s="164"/>
      <c r="L156" s="164"/>
      <c r="M156" s="164"/>
      <c r="N156" s="164"/>
      <c r="O156" s="164"/>
    </row>
    <row r="157" spans="1:15" ht="14.5" x14ac:dyDescent="0.35">
      <c r="A157" s="164"/>
      <c r="B157" s="164"/>
      <c r="C157" s="164"/>
      <c r="D157" s="164"/>
      <c r="E157" s="164"/>
      <c r="F157" s="164"/>
      <c r="G157" s="164"/>
      <c r="H157" s="164"/>
      <c r="I157" s="164"/>
      <c r="J157" s="164"/>
      <c r="K157" s="164"/>
      <c r="L157" s="164"/>
      <c r="M157" s="164"/>
      <c r="N157" s="164"/>
      <c r="O157" s="164"/>
    </row>
    <row r="158" spans="1:15" ht="14.5" x14ac:dyDescent="0.35">
      <c r="A158" s="164"/>
      <c r="B158" s="164"/>
      <c r="C158" s="164"/>
      <c r="D158" s="164"/>
      <c r="E158" s="164"/>
      <c r="F158" s="164"/>
      <c r="G158" s="164"/>
      <c r="H158" s="164"/>
      <c r="I158" s="164"/>
      <c r="J158" s="164"/>
      <c r="K158" s="164"/>
      <c r="L158" s="164"/>
      <c r="M158" s="164"/>
      <c r="N158" s="164"/>
      <c r="O158" s="164"/>
    </row>
    <row r="159" spans="1:15" ht="14.5" x14ac:dyDescent="0.35">
      <c r="A159" s="164"/>
      <c r="B159" s="164"/>
      <c r="C159" s="164"/>
      <c r="D159" s="164"/>
      <c r="E159" s="164"/>
      <c r="F159" s="164"/>
      <c r="G159" s="164"/>
      <c r="H159" s="164"/>
      <c r="I159" s="164"/>
      <c r="J159" s="164"/>
      <c r="K159" s="164"/>
      <c r="L159" s="164"/>
      <c r="M159" s="164"/>
      <c r="N159" s="164"/>
      <c r="O159" s="164"/>
    </row>
    <row r="160" spans="1:15" ht="14.5" x14ac:dyDescent="0.35">
      <c r="A160" s="164"/>
      <c r="B160" s="164"/>
      <c r="C160" s="164"/>
      <c r="D160" s="164"/>
      <c r="E160" s="164"/>
      <c r="F160" s="164"/>
      <c r="G160" s="164"/>
      <c r="H160" s="164"/>
      <c r="I160" s="164"/>
      <c r="J160" s="164"/>
      <c r="K160" s="164"/>
      <c r="L160" s="164"/>
      <c r="M160" s="164"/>
      <c r="N160" s="164"/>
      <c r="O160" s="164"/>
    </row>
    <row r="161" spans="1:15" ht="14.5" x14ac:dyDescent="0.35">
      <c r="A161" s="164"/>
      <c r="B161" s="164"/>
      <c r="C161" s="164"/>
      <c r="D161" s="164"/>
      <c r="E161" s="164"/>
      <c r="F161" s="164"/>
      <c r="G161" s="164"/>
      <c r="H161" s="164"/>
      <c r="I161" s="164"/>
      <c r="J161" s="164"/>
      <c r="K161" s="164"/>
      <c r="L161" s="164"/>
      <c r="M161" s="164"/>
      <c r="N161" s="164"/>
      <c r="O161" s="164"/>
    </row>
    <row r="162" spans="1:15" ht="14.5" x14ac:dyDescent="0.35">
      <c r="A162" s="164"/>
      <c r="B162" s="164"/>
      <c r="C162" s="164"/>
      <c r="D162" s="164"/>
      <c r="E162" s="164"/>
      <c r="F162" s="164"/>
      <c r="G162" s="164"/>
      <c r="H162" s="164"/>
      <c r="I162" s="164"/>
      <c r="J162" s="164"/>
      <c r="K162" s="164"/>
      <c r="L162" s="164"/>
      <c r="M162" s="164"/>
      <c r="N162" s="164"/>
      <c r="O162" s="164"/>
    </row>
    <row r="163" spans="1:15" ht="14.5" x14ac:dyDescent="0.35">
      <c r="A163" s="164"/>
      <c r="B163" s="164"/>
      <c r="C163" s="164"/>
      <c r="D163" s="164"/>
      <c r="E163" s="164"/>
      <c r="F163" s="164"/>
      <c r="G163" s="164"/>
      <c r="H163" s="164"/>
      <c r="I163" s="164"/>
      <c r="J163" s="164"/>
      <c r="K163" s="164"/>
      <c r="L163" s="164"/>
      <c r="M163" s="164"/>
      <c r="N163" s="164"/>
      <c r="O163" s="164"/>
    </row>
    <row r="164" spans="1:15" ht="14.5" x14ac:dyDescent="0.35">
      <c r="A164" s="164"/>
      <c r="B164" s="164"/>
      <c r="C164" s="164"/>
      <c r="D164" s="164"/>
      <c r="E164" s="164"/>
      <c r="F164" s="164"/>
      <c r="G164" s="164"/>
      <c r="H164" s="164"/>
      <c r="I164" s="164"/>
      <c r="J164" s="164"/>
      <c r="K164" s="164"/>
      <c r="L164" s="164"/>
      <c r="M164" s="164"/>
      <c r="N164" s="164"/>
      <c r="O164" s="164"/>
    </row>
    <row r="165" spans="1:15" ht="14.5" x14ac:dyDescent="0.35">
      <c r="A165" s="164"/>
      <c r="B165" s="164"/>
      <c r="C165" s="164"/>
      <c r="D165" s="164"/>
      <c r="E165" s="164"/>
      <c r="F165" s="164"/>
      <c r="G165" s="164"/>
      <c r="H165" s="164"/>
      <c r="I165" s="164"/>
      <c r="J165" s="164"/>
      <c r="K165" s="164"/>
      <c r="L165" s="164"/>
      <c r="M165" s="164"/>
      <c r="N165" s="164"/>
      <c r="O165" s="164"/>
    </row>
    <row r="166" spans="1:15" ht="14.5" x14ac:dyDescent="0.35">
      <c r="A166" s="164"/>
      <c r="B166" s="164"/>
      <c r="C166" s="164"/>
      <c r="D166" s="164"/>
      <c r="E166" s="164"/>
      <c r="F166" s="164"/>
      <c r="G166" s="164"/>
      <c r="H166" s="164"/>
      <c r="I166" s="164"/>
      <c r="J166" s="164"/>
      <c r="K166" s="164"/>
      <c r="L166" s="164"/>
      <c r="M166" s="164"/>
      <c r="N166" s="164"/>
      <c r="O166" s="164"/>
    </row>
    <row r="167" spans="1:15" ht="14.5" x14ac:dyDescent="0.35">
      <c r="A167" s="164"/>
      <c r="B167" s="164"/>
      <c r="C167" s="164"/>
      <c r="D167" s="164"/>
      <c r="E167" s="164"/>
      <c r="F167" s="164"/>
      <c r="G167" s="164"/>
      <c r="H167" s="164"/>
      <c r="I167" s="164"/>
      <c r="J167" s="164"/>
      <c r="K167" s="164"/>
      <c r="L167" s="164"/>
      <c r="M167" s="164"/>
      <c r="N167" s="164"/>
      <c r="O167" s="164"/>
    </row>
    <row r="168" spans="1:15" ht="14.5" x14ac:dyDescent="0.35">
      <c r="A168" s="164"/>
      <c r="B168" s="164"/>
      <c r="C168" s="164"/>
      <c r="D168" s="164"/>
      <c r="E168" s="164"/>
      <c r="F168" s="164"/>
      <c r="G168" s="164"/>
      <c r="H168" s="164"/>
      <c r="I168" s="164"/>
      <c r="J168" s="164"/>
      <c r="K168" s="164"/>
      <c r="L168" s="164"/>
      <c r="M168" s="164"/>
      <c r="N168" s="164"/>
      <c r="O168" s="164"/>
    </row>
    <row r="169" spans="1:15" ht="14.5" x14ac:dyDescent="0.35">
      <c r="A169" s="164"/>
      <c r="B169" s="164"/>
      <c r="C169" s="164"/>
      <c r="D169" s="164"/>
      <c r="E169" s="164"/>
      <c r="F169" s="164"/>
      <c r="G169" s="164"/>
      <c r="H169" s="164"/>
      <c r="I169" s="164"/>
      <c r="J169" s="164"/>
      <c r="K169" s="164"/>
      <c r="L169" s="164"/>
      <c r="M169" s="164"/>
      <c r="N169" s="164"/>
      <c r="O169" s="164"/>
    </row>
    <row r="170" spans="1:15" ht="14.5" x14ac:dyDescent="0.35">
      <c r="A170" s="164"/>
      <c r="B170" s="164"/>
      <c r="C170" s="164"/>
      <c r="D170" s="164"/>
      <c r="E170" s="164"/>
      <c r="F170" s="164"/>
      <c r="G170" s="164"/>
      <c r="H170" s="164"/>
      <c r="I170" s="164"/>
      <c r="J170" s="164"/>
      <c r="K170" s="164"/>
      <c r="L170" s="164"/>
      <c r="M170" s="164"/>
      <c r="N170" s="164"/>
      <c r="O170" s="164"/>
    </row>
    <row r="171" spans="1:15" ht="14.5" x14ac:dyDescent="0.35">
      <c r="A171" s="164"/>
      <c r="B171" s="164"/>
      <c r="C171" s="164"/>
      <c r="D171" s="164"/>
      <c r="E171" s="164"/>
      <c r="F171" s="164"/>
      <c r="G171" s="164"/>
      <c r="H171" s="164"/>
      <c r="I171" s="164"/>
      <c r="J171" s="164"/>
      <c r="K171" s="164"/>
      <c r="L171" s="164"/>
      <c r="M171" s="164"/>
      <c r="N171" s="164"/>
      <c r="O171" s="164"/>
    </row>
    <row r="172" spans="1:15" ht="14.5" x14ac:dyDescent="0.35">
      <c r="A172" s="164"/>
      <c r="B172" s="164"/>
      <c r="C172" s="164"/>
      <c r="D172" s="164"/>
      <c r="E172" s="164"/>
      <c r="F172" s="164"/>
      <c r="G172" s="164"/>
      <c r="H172" s="164"/>
      <c r="I172" s="164"/>
      <c r="J172" s="164"/>
      <c r="K172" s="164"/>
      <c r="L172" s="164"/>
      <c r="M172" s="164"/>
      <c r="N172" s="164"/>
      <c r="O172" s="164"/>
    </row>
    <row r="173" spans="1:15" ht="14.5" x14ac:dyDescent="0.35">
      <c r="A173" s="164"/>
      <c r="B173" s="164"/>
      <c r="C173" s="164"/>
      <c r="D173" s="164"/>
      <c r="E173" s="164"/>
      <c r="F173" s="164"/>
      <c r="G173" s="164"/>
      <c r="H173" s="164"/>
      <c r="I173" s="164"/>
      <c r="J173" s="164"/>
      <c r="K173" s="164"/>
      <c r="L173" s="164"/>
      <c r="M173" s="164"/>
      <c r="N173" s="164"/>
      <c r="O173" s="164"/>
    </row>
    <row r="174" spans="1:15" ht="14.5" x14ac:dyDescent="0.35">
      <c r="A174" s="164"/>
      <c r="B174" s="164"/>
      <c r="C174" s="164"/>
      <c r="D174" s="164"/>
      <c r="E174" s="164"/>
      <c r="F174" s="164"/>
      <c r="G174" s="164"/>
      <c r="H174" s="164"/>
      <c r="I174" s="164"/>
      <c r="J174" s="164"/>
      <c r="K174" s="164"/>
      <c r="L174" s="164"/>
      <c r="M174" s="164"/>
      <c r="N174" s="164"/>
      <c r="O174" s="164"/>
    </row>
    <row r="175" spans="1:15" ht="14.5" x14ac:dyDescent="0.35">
      <c r="A175" s="164"/>
      <c r="B175" s="164"/>
      <c r="C175" s="164"/>
      <c r="D175" s="164"/>
      <c r="E175" s="164"/>
      <c r="F175" s="164"/>
      <c r="G175" s="164"/>
      <c r="H175" s="164"/>
      <c r="I175" s="164"/>
      <c r="J175" s="164"/>
      <c r="K175" s="164"/>
      <c r="L175" s="164"/>
      <c r="M175" s="164"/>
      <c r="N175" s="164"/>
      <c r="O175" s="164"/>
    </row>
    <row r="176" spans="1:15" ht="14.5" x14ac:dyDescent="0.35">
      <c r="A176" s="164"/>
      <c r="B176" s="164"/>
      <c r="C176" s="164"/>
      <c r="D176" s="164"/>
      <c r="E176" s="164"/>
      <c r="F176" s="164"/>
      <c r="G176" s="164"/>
      <c r="H176" s="164"/>
      <c r="I176" s="164"/>
      <c r="J176" s="164"/>
      <c r="K176" s="164"/>
      <c r="L176" s="164"/>
      <c r="M176" s="164"/>
      <c r="N176" s="164"/>
      <c r="O176" s="164"/>
    </row>
    <row r="177" spans="1:15" ht="14.5" x14ac:dyDescent="0.35">
      <c r="A177" s="164"/>
      <c r="B177" s="164"/>
      <c r="C177" s="164"/>
      <c r="D177" s="164"/>
      <c r="E177" s="164"/>
      <c r="F177" s="164"/>
      <c r="G177" s="164"/>
      <c r="H177" s="164"/>
      <c r="I177" s="164"/>
      <c r="J177" s="164"/>
      <c r="K177" s="164"/>
      <c r="L177" s="164"/>
      <c r="M177" s="164"/>
      <c r="N177" s="164"/>
      <c r="O177" s="164"/>
    </row>
    <row r="178" spans="1:15" ht="14.5" x14ac:dyDescent="0.35">
      <c r="A178" s="164"/>
      <c r="B178" s="164"/>
      <c r="C178" s="164"/>
      <c r="D178" s="164"/>
      <c r="E178" s="164"/>
      <c r="F178" s="164"/>
      <c r="G178" s="164"/>
      <c r="H178" s="164"/>
      <c r="I178" s="164"/>
      <c r="J178" s="164"/>
      <c r="K178" s="164"/>
      <c r="L178" s="164"/>
      <c r="M178" s="164"/>
      <c r="N178" s="164"/>
      <c r="O178" s="164"/>
    </row>
    <row r="179" spans="1:15" ht="14.5" x14ac:dyDescent="0.35">
      <c r="A179" s="164"/>
      <c r="B179" s="164"/>
      <c r="C179" s="164"/>
      <c r="D179" s="164"/>
      <c r="E179" s="164"/>
      <c r="F179" s="164"/>
      <c r="G179" s="164"/>
      <c r="H179" s="164"/>
      <c r="I179" s="164"/>
      <c r="J179" s="164"/>
      <c r="K179" s="164"/>
      <c r="L179" s="164"/>
      <c r="M179" s="164"/>
      <c r="N179" s="164"/>
      <c r="O179" s="164"/>
    </row>
    <row r="180" spans="1:15" ht="14.5" x14ac:dyDescent="0.35">
      <c r="A180" s="164"/>
      <c r="B180" s="164"/>
      <c r="C180" s="164"/>
      <c r="D180" s="164"/>
      <c r="E180" s="164"/>
      <c r="F180" s="164"/>
      <c r="G180" s="164"/>
      <c r="H180" s="164"/>
      <c r="I180" s="164"/>
      <c r="J180" s="164"/>
      <c r="K180" s="164"/>
      <c r="L180" s="164"/>
      <c r="M180" s="164"/>
      <c r="N180" s="164"/>
      <c r="O180" s="164"/>
    </row>
    <row r="181" spans="1:15" ht="14.5" x14ac:dyDescent="0.35">
      <c r="A181" s="164"/>
      <c r="B181" s="164"/>
      <c r="C181" s="164"/>
      <c r="D181" s="164"/>
      <c r="E181" s="164"/>
      <c r="F181" s="164"/>
      <c r="G181" s="164"/>
      <c r="H181" s="164"/>
      <c r="I181" s="164"/>
      <c r="J181" s="164"/>
      <c r="K181" s="164"/>
      <c r="L181" s="164"/>
      <c r="M181" s="164"/>
      <c r="N181" s="164"/>
      <c r="O181" s="164"/>
    </row>
    <row r="182" spans="1:15" ht="14.5" x14ac:dyDescent="0.35">
      <c r="A182" s="164"/>
      <c r="B182" s="164"/>
      <c r="C182" s="164"/>
      <c r="D182" s="164"/>
      <c r="E182" s="164"/>
      <c r="F182" s="164"/>
      <c r="G182" s="164"/>
      <c r="H182" s="164"/>
      <c r="I182" s="164"/>
      <c r="J182" s="164"/>
      <c r="K182" s="164"/>
      <c r="L182" s="164"/>
      <c r="M182" s="164"/>
      <c r="N182" s="164"/>
      <c r="O182" s="164"/>
    </row>
    <row r="183" spans="1:15" ht="14.5" x14ac:dyDescent="0.35">
      <c r="A183" s="164"/>
      <c r="B183" s="164"/>
      <c r="C183" s="164"/>
      <c r="D183" s="164"/>
      <c r="E183" s="164"/>
      <c r="F183" s="164"/>
      <c r="G183" s="164"/>
      <c r="H183" s="164"/>
      <c r="I183" s="164"/>
      <c r="J183" s="164"/>
      <c r="K183" s="164"/>
      <c r="L183" s="164"/>
      <c r="M183" s="164"/>
      <c r="N183" s="164"/>
      <c r="O183" s="164"/>
    </row>
    <row r="184" spans="1:15" ht="14.5" x14ac:dyDescent="0.35">
      <c r="A184" s="164"/>
      <c r="B184" s="164"/>
      <c r="C184" s="164"/>
      <c r="D184" s="164"/>
      <c r="E184" s="164"/>
      <c r="F184" s="164"/>
      <c r="G184" s="164"/>
      <c r="H184" s="164"/>
      <c r="I184" s="164"/>
      <c r="J184" s="164"/>
      <c r="K184" s="164"/>
      <c r="L184" s="164"/>
      <c r="M184" s="164"/>
      <c r="N184" s="164"/>
      <c r="O184" s="164"/>
    </row>
    <row r="185" spans="1:15" ht="14.5" x14ac:dyDescent="0.35">
      <c r="A185" s="164"/>
      <c r="B185" s="164"/>
      <c r="C185" s="164"/>
      <c r="D185" s="164"/>
      <c r="E185" s="164"/>
      <c r="F185" s="164"/>
      <c r="G185" s="164"/>
      <c r="H185" s="164"/>
      <c r="I185" s="164"/>
      <c r="J185" s="164"/>
      <c r="K185" s="164"/>
      <c r="L185" s="164"/>
      <c r="M185" s="164"/>
      <c r="N185" s="164"/>
      <c r="O185" s="164"/>
    </row>
    <row r="186" spans="1:15" ht="14.5" x14ac:dyDescent="0.35">
      <c r="A186" s="164"/>
      <c r="B186" s="164"/>
      <c r="C186" s="164"/>
      <c r="D186" s="164"/>
      <c r="E186" s="164"/>
      <c r="F186" s="164"/>
      <c r="G186" s="164"/>
      <c r="H186" s="164"/>
      <c r="I186" s="164"/>
      <c r="J186" s="164"/>
      <c r="K186" s="164"/>
      <c r="L186" s="164"/>
      <c r="M186" s="164"/>
      <c r="N186" s="164"/>
      <c r="O186" s="164"/>
    </row>
    <row r="187" spans="1:15" ht="14.5" x14ac:dyDescent="0.35">
      <c r="A187" s="164"/>
      <c r="B187" s="164"/>
      <c r="C187" s="164"/>
      <c r="D187" s="164"/>
      <c r="E187" s="164"/>
      <c r="F187" s="164"/>
      <c r="G187" s="164"/>
      <c r="H187" s="164"/>
      <c r="I187" s="164"/>
      <c r="J187" s="164"/>
      <c r="K187" s="164"/>
      <c r="L187" s="164"/>
      <c r="M187" s="164"/>
      <c r="N187" s="164"/>
      <c r="O187" s="164"/>
    </row>
    <row r="188" spans="1:15" ht="14.5" x14ac:dyDescent="0.35">
      <c r="A188" s="164"/>
      <c r="B188" s="164"/>
      <c r="C188" s="164"/>
      <c r="D188" s="164"/>
      <c r="E188" s="164"/>
      <c r="F188" s="164"/>
      <c r="G188" s="164"/>
      <c r="H188" s="164"/>
      <c r="I188" s="164"/>
      <c r="J188" s="164"/>
      <c r="K188" s="164"/>
      <c r="L188" s="164"/>
      <c r="M188" s="164"/>
      <c r="N188" s="164"/>
      <c r="O188" s="164"/>
    </row>
    <row r="189" spans="1:15" ht="14.5" x14ac:dyDescent="0.35">
      <c r="A189" s="164"/>
      <c r="B189" s="164"/>
      <c r="C189" s="164"/>
      <c r="D189" s="164"/>
      <c r="E189" s="164"/>
      <c r="F189" s="164"/>
      <c r="G189" s="164"/>
      <c r="H189" s="164"/>
      <c r="I189" s="164"/>
      <c r="J189" s="164"/>
      <c r="K189" s="164"/>
      <c r="L189" s="164"/>
      <c r="M189" s="164"/>
      <c r="N189" s="164"/>
      <c r="O189" s="164"/>
    </row>
    <row r="190" spans="1:15" ht="14.5" x14ac:dyDescent="0.35">
      <c r="A190" s="164"/>
      <c r="B190" s="164"/>
      <c r="C190" s="164"/>
      <c r="D190" s="164"/>
      <c r="E190" s="164"/>
      <c r="F190" s="164"/>
      <c r="G190" s="164"/>
      <c r="H190" s="164"/>
      <c r="I190" s="164"/>
      <c r="J190" s="164"/>
      <c r="K190" s="164"/>
      <c r="L190" s="164"/>
      <c r="M190" s="164"/>
      <c r="N190" s="164"/>
      <c r="O190" s="164"/>
    </row>
    <row r="191" spans="1:15" ht="14.5" x14ac:dyDescent="0.35">
      <c r="A191" s="164"/>
      <c r="B191" s="164"/>
      <c r="C191" s="164"/>
      <c r="D191" s="164"/>
      <c r="E191" s="164"/>
      <c r="F191" s="164"/>
      <c r="G191" s="164"/>
      <c r="H191" s="164"/>
      <c r="I191" s="164"/>
      <c r="J191" s="164"/>
      <c r="K191" s="164"/>
      <c r="L191" s="164"/>
      <c r="M191" s="164"/>
      <c r="N191" s="164"/>
      <c r="O191" s="164"/>
    </row>
    <row r="192" spans="1:15" ht="14.5" x14ac:dyDescent="0.35">
      <c r="A192" s="164"/>
      <c r="B192" s="164"/>
      <c r="C192" s="164"/>
      <c r="D192" s="164"/>
      <c r="E192" s="164"/>
      <c r="F192" s="164"/>
      <c r="G192" s="164"/>
      <c r="H192" s="164"/>
      <c r="I192" s="164"/>
      <c r="J192" s="164"/>
      <c r="K192" s="164"/>
      <c r="L192" s="164"/>
      <c r="M192" s="164"/>
      <c r="N192" s="164"/>
      <c r="O192" s="164"/>
    </row>
    <row r="193" spans="1:15" ht="14.5" x14ac:dyDescent="0.35">
      <c r="A193" s="164"/>
      <c r="B193" s="164"/>
      <c r="C193" s="164"/>
      <c r="D193" s="164"/>
      <c r="E193" s="164"/>
      <c r="F193" s="164"/>
      <c r="G193" s="164"/>
      <c r="H193" s="164"/>
      <c r="I193" s="164"/>
      <c r="J193" s="164"/>
      <c r="K193" s="164"/>
      <c r="L193" s="164"/>
      <c r="M193" s="164"/>
      <c r="N193" s="164"/>
      <c r="O193" s="164"/>
    </row>
    <row r="194" spans="1:15" ht="14.5" x14ac:dyDescent="0.35">
      <c r="A194" s="164"/>
      <c r="B194" s="164"/>
      <c r="C194" s="164"/>
      <c r="D194" s="164"/>
      <c r="E194" s="164"/>
      <c r="F194" s="164"/>
      <c r="G194" s="164"/>
      <c r="H194" s="164"/>
      <c r="I194" s="164"/>
      <c r="J194" s="164"/>
      <c r="K194" s="164"/>
      <c r="L194" s="164"/>
      <c r="M194" s="164"/>
      <c r="N194" s="164"/>
      <c r="O194" s="164"/>
    </row>
    <row r="195" spans="1:15" ht="14.5" x14ac:dyDescent="0.35">
      <c r="A195" s="164"/>
      <c r="B195" s="164"/>
      <c r="C195" s="164"/>
      <c r="D195" s="164"/>
      <c r="E195" s="164"/>
      <c r="F195" s="164"/>
      <c r="G195" s="164"/>
      <c r="H195" s="164"/>
      <c r="I195" s="164"/>
      <c r="J195" s="164"/>
      <c r="K195" s="164"/>
      <c r="L195" s="164"/>
      <c r="M195" s="164"/>
      <c r="N195" s="164"/>
      <c r="O195" s="164"/>
    </row>
    <row r="196" spans="1:15" ht="14.5" x14ac:dyDescent="0.35">
      <c r="A196" s="164"/>
      <c r="B196" s="164"/>
      <c r="C196" s="164"/>
      <c r="D196" s="164"/>
      <c r="E196" s="164"/>
      <c r="F196" s="164"/>
      <c r="G196" s="164"/>
      <c r="H196" s="164"/>
      <c r="I196" s="164"/>
      <c r="J196" s="164"/>
      <c r="K196" s="164"/>
      <c r="L196" s="164"/>
      <c r="M196" s="164"/>
      <c r="N196" s="164"/>
      <c r="O196" s="164"/>
    </row>
    <row r="197" spans="1:15" ht="14.5" x14ac:dyDescent="0.35">
      <c r="A197" s="164"/>
      <c r="B197" s="164"/>
      <c r="C197" s="164"/>
      <c r="D197" s="164"/>
      <c r="E197" s="164"/>
      <c r="F197" s="164"/>
      <c r="G197" s="164"/>
      <c r="H197" s="164"/>
      <c r="I197" s="164"/>
      <c r="J197" s="164"/>
      <c r="K197" s="164"/>
      <c r="L197" s="164"/>
      <c r="M197" s="164"/>
      <c r="N197" s="164"/>
      <c r="O197" s="164"/>
    </row>
    <row r="198" spans="1:15" ht="14.5" x14ac:dyDescent="0.35">
      <c r="A198" s="164"/>
      <c r="B198" s="164"/>
      <c r="C198" s="164"/>
      <c r="D198" s="164"/>
      <c r="E198" s="164"/>
      <c r="F198" s="164"/>
      <c r="G198" s="164"/>
      <c r="H198" s="164"/>
      <c r="I198" s="164"/>
      <c r="J198" s="164"/>
      <c r="K198" s="164"/>
      <c r="L198" s="164"/>
      <c r="M198" s="164"/>
      <c r="N198" s="164"/>
      <c r="O198" s="164"/>
    </row>
    <row r="199" spans="1:15" ht="14.5" x14ac:dyDescent="0.35">
      <c r="A199" s="164"/>
      <c r="B199" s="164"/>
      <c r="C199" s="164"/>
      <c r="D199" s="164"/>
      <c r="E199" s="164"/>
      <c r="F199" s="164"/>
      <c r="G199" s="164"/>
      <c r="H199" s="164"/>
      <c r="I199" s="164"/>
      <c r="J199" s="164"/>
      <c r="K199" s="164"/>
      <c r="L199" s="164"/>
      <c r="M199" s="164"/>
      <c r="N199" s="164"/>
      <c r="O199" s="164"/>
    </row>
    <row r="200" spans="1:15" ht="14.5" x14ac:dyDescent="0.35">
      <c r="A200" s="164"/>
      <c r="B200" s="164"/>
      <c r="C200" s="164"/>
      <c r="D200" s="164"/>
      <c r="E200" s="164"/>
      <c r="F200" s="164"/>
      <c r="G200" s="164"/>
      <c r="H200" s="164"/>
      <c r="I200" s="164"/>
      <c r="J200" s="164"/>
      <c r="K200" s="164"/>
      <c r="L200" s="164"/>
      <c r="M200" s="164"/>
      <c r="N200" s="164"/>
      <c r="O200" s="164"/>
    </row>
    <row r="201" spans="1:15" ht="14.5" x14ac:dyDescent="0.35">
      <c r="A201" s="164"/>
      <c r="B201" s="164"/>
      <c r="C201" s="164"/>
      <c r="D201" s="164"/>
      <c r="E201" s="164"/>
      <c r="F201" s="164"/>
      <c r="G201" s="164"/>
      <c r="H201" s="164"/>
      <c r="I201" s="164"/>
      <c r="J201" s="164"/>
      <c r="K201" s="164"/>
      <c r="L201" s="164"/>
      <c r="M201" s="164"/>
      <c r="N201" s="164"/>
      <c r="O201" s="164"/>
    </row>
    <row r="202" spans="1:15" ht="14.5" x14ac:dyDescent="0.35">
      <c r="A202" s="164"/>
      <c r="B202" s="164"/>
      <c r="C202" s="164"/>
      <c r="D202" s="164"/>
      <c r="E202" s="164"/>
      <c r="F202" s="164"/>
      <c r="G202" s="164"/>
      <c r="H202" s="164"/>
      <c r="I202" s="164"/>
      <c r="J202" s="164"/>
      <c r="K202" s="164"/>
      <c r="L202" s="164"/>
      <c r="M202" s="164"/>
      <c r="N202" s="164"/>
      <c r="O202" s="164"/>
    </row>
    <row r="203" spans="1:15" ht="14.5" x14ac:dyDescent="0.35">
      <c r="A203" s="164"/>
      <c r="B203" s="164"/>
      <c r="C203" s="164"/>
      <c r="D203" s="164"/>
      <c r="E203" s="164"/>
      <c r="F203" s="164"/>
      <c r="G203" s="164"/>
      <c r="H203" s="164"/>
      <c r="I203" s="164"/>
      <c r="J203" s="164"/>
      <c r="K203" s="164"/>
      <c r="L203" s="164"/>
      <c r="M203" s="164"/>
      <c r="N203" s="164"/>
      <c r="O203" s="164"/>
    </row>
    <row r="204" spans="1:15" ht="14.5" x14ac:dyDescent="0.35">
      <c r="A204" s="164"/>
      <c r="B204" s="164"/>
      <c r="C204" s="164"/>
      <c r="D204" s="164"/>
      <c r="E204" s="164"/>
      <c r="F204" s="164"/>
      <c r="G204" s="164"/>
      <c r="H204" s="164"/>
      <c r="I204" s="164"/>
      <c r="J204" s="164"/>
      <c r="K204" s="164"/>
      <c r="L204" s="164"/>
      <c r="M204" s="164"/>
      <c r="N204" s="164"/>
      <c r="O204" s="164"/>
    </row>
    <row r="205" spans="1:15" ht="14.5" x14ac:dyDescent="0.35">
      <c r="A205" s="164"/>
      <c r="B205" s="164"/>
      <c r="C205" s="164"/>
      <c r="D205" s="164"/>
      <c r="E205" s="164"/>
      <c r="F205" s="164"/>
      <c r="G205" s="164"/>
      <c r="H205" s="164"/>
      <c r="I205" s="164"/>
      <c r="J205" s="164"/>
      <c r="K205" s="164"/>
      <c r="L205" s="164"/>
      <c r="M205" s="164"/>
      <c r="N205" s="164"/>
      <c r="O205" s="164"/>
    </row>
    <row r="206" spans="1:15" ht="14.5" x14ac:dyDescent="0.35">
      <c r="A206" s="164"/>
      <c r="B206" s="164"/>
      <c r="C206" s="164"/>
      <c r="D206" s="164"/>
      <c r="E206" s="164"/>
      <c r="F206" s="164"/>
      <c r="G206" s="164"/>
      <c r="H206" s="164"/>
      <c r="I206" s="164"/>
      <c r="J206" s="164"/>
      <c r="K206" s="164"/>
      <c r="L206" s="164"/>
      <c r="M206" s="164"/>
      <c r="N206" s="164"/>
      <c r="O206" s="164"/>
    </row>
    <row r="207" spans="1:15" ht="14.5" x14ac:dyDescent="0.35">
      <c r="A207" s="164"/>
      <c r="B207" s="164"/>
      <c r="C207" s="164"/>
      <c r="D207" s="164"/>
      <c r="E207" s="164"/>
      <c r="F207" s="164"/>
      <c r="G207" s="164"/>
      <c r="H207" s="164"/>
      <c r="I207" s="164"/>
      <c r="J207" s="164"/>
      <c r="K207" s="164"/>
      <c r="L207" s="164"/>
      <c r="M207" s="164"/>
      <c r="N207" s="164"/>
      <c r="O207" s="164"/>
    </row>
    <row r="208" spans="1:15" ht="14.5" x14ac:dyDescent="0.35">
      <c r="A208" s="164"/>
      <c r="B208" s="164"/>
      <c r="C208" s="164"/>
      <c r="D208" s="164"/>
      <c r="E208" s="164"/>
      <c r="F208" s="164"/>
      <c r="G208" s="164"/>
      <c r="H208" s="164"/>
      <c r="I208" s="164"/>
      <c r="J208" s="164"/>
      <c r="K208" s="164"/>
      <c r="L208" s="164"/>
      <c r="M208" s="164"/>
      <c r="N208" s="164"/>
      <c r="O208" s="164"/>
    </row>
    <row r="209" spans="1:15" ht="14.5" x14ac:dyDescent="0.35">
      <c r="A209" s="164"/>
      <c r="B209" s="164"/>
      <c r="C209" s="164"/>
      <c r="D209" s="164"/>
      <c r="E209" s="164"/>
      <c r="F209" s="164"/>
      <c r="G209" s="164"/>
      <c r="H209" s="164"/>
      <c r="I209" s="164"/>
      <c r="J209" s="164"/>
      <c r="K209" s="164"/>
      <c r="L209" s="164"/>
      <c r="M209" s="164"/>
      <c r="N209" s="164"/>
      <c r="O209" s="164"/>
    </row>
    <row r="210" spans="1:15" ht="14.5" x14ac:dyDescent="0.35">
      <c r="A210" s="164"/>
      <c r="B210" s="164"/>
      <c r="C210" s="164"/>
      <c r="D210" s="164"/>
      <c r="E210" s="164"/>
      <c r="F210" s="164"/>
      <c r="G210" s="164"/>
      <c r="H210" s="164"/>
      <c r="I210" s="164"/>
      <c r="J210" s="164"/>
      <c r="K210" s="164"/>
      <c r="L210" s="164"/>
      <c r="M210" s="164"/>
      <c r="N210" s="164"/>
      <c r="O210" s="164"/>
    </row>
    <row r="211" spans="1:15" ht="14.5" x14ac:dyDescent="0.35">
      <c r="A211" s="164"/>
      <c r="B211" s="164"/>
      <c r="C211" s="164"/>
      <c r="D211" s="164"/>
      <c r="E211" s="164"/>
      <c r="F211" s="164"/>
      <c r="G211" s="164"/>
      <c r="H211" s="164"/>
      <c r="I211" s="164"/>
      <c r="J211" s="164"/>
      <c r="K211" s="164"/>
      <c r="L211" s="164"/>
      <c r="M211" s="164"/>
      <c r="N211" s="164"/>
      <c r="O211" s="164"/>
    </row>
    <row r="212" spans="1:15" ht="14.5" x14ac:dyDescent="0.35">
      <c r="A212" s="164"/>
      <c r="B212" s="164"/>
      <c r="C212" s="164"/>
      <c r="D212" s="164"/>
      <c r="E212" s="164"/>
      <c r="F212" s="164"/>
      <c r="G212" s="164"/>
      <c r="H212" s="164"/>
      <c r="I212" s="164"/>
      <c r="J212" s="164"/>
      <c r="K212" s="164"/>
      <c r="L212" s="164"/>
      <c r="M212" s="164"/>
      <c r="N212" s="164"/>
      <c r="O212" s="164"/>
    </row>
    <row r="213" spans="1:15" ht="14.5" x14ac:dyDescent="0.35">
      <c r="A213" s="164"/>
      <c r="B213" s="164"/>
      <c r="C213" s="164"/>
      <c r="D213" s="164"/>
      <c r="E213" s="164"/>
      <c r="F213" s="164"/>
      <c r="G213" s="164"/>
      <c r="H213" s="164"/>
      <c r="I213" s="164"/>
      <c r="J213" s="164"/>
      <c r="K213" s="164"/>
      <c r="L213" s="164"/>
      <c r="M213" s="164"/>
      <c r="N213" s="164"/>
      <c r="O213" s="164"/>
    </row>
    <row r="214" spans="1:15" ht="14.5" x14ac:dyDescent="0.35">
      <c r="A214" s="164"/>
      <c r="B214" s="164"/>
      <c r="C214" s="164"/>
      <c r="D214" s="164"/>
      <c r="E214" s="164"/>
      <c r="F214" s="164"/>
      <c r="G214" s="164"/>
      <c r="H214" s="164"/>
      <c r="I214" s="164"/>
      <c r="J214" s="164"/>
      <c r="K214" s="164"/>
      <c r="L214" s="164"/>
      <c r="M214" s="164"/>
      <c r="N214" s="164"/>
      <c r="O214" s="164"/>
    </row>
    <row r="215" spans="1:15" ht="14.5" x14ac:dyDescent="0.35">
      <c r="A215" s="164"/>
      <c r="B215" s="164"/>
      <c r="C215" s="164"/>
      <c r="D215" s="164"/>
      <c r="E215" s="164"/>
      <c r="F215" s="164"/>
      <c r="G215" s="164"/>
      <c r="H215" s="164"/>
      <c r="I215" s="164"/>
      <c r="J215" s="164"/>
      <c r="K215" s="164"/>
      <c r="L215" s="164"/>
      <c r="M215" s="164"/>
      <c r="N215" s="164"/>
      <c r="O215" s="164"/>
    </row>
    <row r="216" spans="1:15" ht="14.5" x14ac:dyDescent="0.35">
      <c r="A216" s="164"/>
      <c r="B216" s="164"/>
      <c r="C216" s="164"/>
      <c r="D216" s="164"/>
      <c r="E216" s="164"/>
      <c r="F216" s="164"/>
      <c r="G216" s="164"/>
      <c r="H216" s="164"/>
      <c r="I216" s="164"/>
      <c r="J216" s="164"/>
      <c r="K216" s="164"/>
      <c r="L216" s="164"/>
      <c r="M216" s="164"/>
      <c r="N216" s="164"/>
      <c r="O216" s="164"/>
    </row>
    <row r="217" spans="1:15" ht="14.5" x14ac:dyDescent="0.35">
      <c r="A217" s="164"/>
      <c r="B217" s="164"/>
      <c r="C217" s="164"/>
      <c r="D217" s="164"/>
      <c r="E217" s="164"/>
      <c r="F217" s="164"/>
      <c r="G217" s="164"/>
      <c r="H217" s="164"/>
      <c r="I217" s="164"/>
      <c r="J217" s="164"/>
      <c r="K217" s="164"/>
      <c r="L217" s="164"/>
      <c r="M217" s="164"/>
      <c r="N217" s="164"/>
      <c r="O217" s="164"/>
    </row>
    <row r="218" spans="1:15" ht="14.5" x14ac:dyDescent="0.35">
      <c r="A218" s="164"/>
      <c r="B218" s="164"/>
      <c r="C218" s="164"/>
      <c r="D218" s="164"/>
      <c r="E218" s="164"/>
      <c r="F218" s="164"/>
      <c r="G218" s="164"/>
      <c r="H218" s="164"/>
      <c r="I218" s="164"/>
      <c r="J218" s="164"/>
      <c r="K218" s="164"/>
      <c r="L218" s="164"/>
      <c r="M218" s="164"/>
      <c r="N218" s="164"/>
      <c r="O218" s="164"/>
    </row>
    <row r="219" spans="1:15" ht="14.5" x14ac:dyDescent="0.35">
      <c r="A219" s="164"/>
      <c r="B219" s="164"/>
      <c r="C219" s="164"/>
      <c r="D219" s="164"/>
      <c r="E219" s="164"/>
      <c r="F219" s="164"/>
      <c r="G219" s="164"/>
      <c r="H219" s="164"/>
      <c r="I219" s="164"/>
      <c r="J219" s="164"/>
      <c r="K219" s="164"/>
      <c r="L219" s="164"/>
      <c r="M219" s="164"/>
      <c r="N219" s="164"/>
      <c r="O219" s="164"/>
    </row>
    <row r="220" spans="1:15" ht="14.5" x14ac:dyDescent="0.35">
      <c r="A220" s="164"/>
      <c r="B220" s="164"/>
      <c r="C220" s="164"/>
      <c r="D220" s="164"/>
      <c r="E220" s="164"/>
      <c r="F220" s="164"/>
      <c r="G220" s="164"/>
      <c r="H220" s="164"/>
      <c r="I220" s="164"/>
      <c r="J220" s="164"/>
      <c r="K220" s="164"/>
      <c r="L220" s="164"/>
      <c r="M220" s="164"/>
      <c r="N220" s="164"/>
      <c r="O220" s="164"/>
    </row>
    <row r="221" spans="1:15" ht="14.5" x14ac:dyDescent="0.35">
      <c r="A221" s="164"/>
      <c r="B221" s="164"/>
      <c r="C221" s="164"/>
      <c r="D221" s="164"/>
      <c r="E221" s="164"/>
      <c r="F221" s="164"/>
      <c r="G221" s="164"/>
      <c r="H221" s="164"/>
      <c r="I221" s="164"/>
      <c r="J221" s="164"/>
      <c r="K221" s="164"/>
      <c r="L221" s="164"/>
      <c r="M221" s="164"/>
      <c r="N221" s="164"/>
      <c r="O221" s="164"/>
    </row>
    <row r="222" spans="1:15" ht="14.5" x14ac:dyDescent="0.35">
      <c r="A222" s="164"/>
      <c r="B222" s="164"/>
      <c r="C222" s="164"/>
      <c r="D222" s="164"/>
      <c r="E222" s="164"/>
      <c r="F222" s="164"/>
      <c r="G222" s="164"/>
      <c r="H222" s="164"/>
      <c r="I222" s="164"/>
      <c r="J222" s="164"/>
      <c r="K222" s="164"/>
      <c r="L222" s="164"/>
      <c r="M222" s="164"/>
      <c r="N222" s="164"/>
      <c r="O222" s="164"/>
    </row>
    <row r="223" spans="1:15" ht="14.5" x14ac:dyDescent="0.35">
      <c r="A223" s="164"/>
      <c r="B223" s="164"/>
      <c r="C223" s="164"/>
      <c r="D223" s="164"/>
      <c r="E223" s="164"/>
      <c r="F223" s="164"/>
      <c r="G223" s="164"/>
      <c r="H223" s="164"/>
      <c r="I223" s="164"/>
      <c r="J223" s="164"/>
      <c r="K223" s="164"/>
      <c r="L223" s="164"/>
      <c r="M223" s="164"/>
      <c r="N223" s="164"/>
      <c r="O223" s="164"/>
    </row>
    <row r="224" spans="1:15" ht="14.5" x14ac:dyDescent="0.35">
      <c r="A224" s="164"/>
      <c r="B224" s="164"/>
      <c r="C224" s="164"/>
      <c r="D224" s="164"/>
      <c r="E224" s="164"/>
      <c r="F224" s="164"/>
      <c r="G224" s="164"/>
      <c r="H224" s="164"/>
      <c r="I224" s="164"/>
      <c r="J224" s="164"/>
      <c r="K224" s="164"/>
      <c r="L224" s="164"/>
      <c r="M224" s="164"/>
      <c r="N224" s="164"/>
      <c r="O224" s="164"/>
    </row>
    <row r="225" spans="1:15" ht="14.5" x14ac:dyDescent="0.35">
      <c r="A225" s="164"/>
      <c r="B225" s="164"/>
      <c r="C225" s="164"/>
      <c r="D225" s="164"/>
      <c r="E225" s="164"/>
      <c r="F225" s="164"/>
      <c r="G225" s="164"/>
      <c r="H225" s="164"/>
      <c r="I225" s="164"/>
      <c r="J225" s="164"/>
      <c r="K225" s="164"/>
      <c r="L225" s="164"/>
      <c r="M225" s="164"/>
      <c r="N225" s="164"/>
      <c r="O225" s="164"/>
    </row>
    <row r="226" spans="1:15" ht="14.5" x14ac:dyDescent="0.35">
      <c r="A226" s="164"/>
      <c r="B226" s="164"/>
      <c r="C226" s="164"/>
      <c r="D226" s="164"/>
      <c r="E226" s="164"/>
      <c r="F226" s="164"/>
      <c r="G226" s="164"/>
      <c r="H226" s="164"/>
      <c r="I226" s="164"/>
      <c r="J226" s="164"/>
      <c r="K226" s="164"/>
      <c r="L226" s="164"/>
      <c r="M226" s="164"/>
      <c r="N226" s="164"/>
      <c r="O226" s="164"/>
    </row>
    <row r="227" spans="1:15" ht="14.5" x14ac:dyDescent="0.35">
      <c r="A227" s="164"/>
      <c r="B227" s="164"/>
      <c r="C227" s="164"/>
      <c r="D227" s="164"/>
      <c r="E227" s="164"/>
      <c r="F227" s="164"/>
      <c r="G227" s="164"/>
      <c r="H227" s="164"/>
      <c r="I227" s="164"/>
      <c r="J227" s="164"/>
      <c r="K227" s="164"/>
      <c r="L227" s="164"/>
      <c r="M227" s="164"/>
      <c r="N227" s="164"/>
      <c r="O227" s="164"/>
    </row>
    <row r="228" spans="1:15" ht="14.5" x14ac:dyDescent="0.35">
      <c r="A228" s="164"/>
      <c r="B228" s="164"/>
      <c r="C228" s="164"/>
      <c r="D228" s="164"/>
      <c r="E228" s="164"/>
      <c r="F228" s="164"/>
      <c r="G228" s="164"/>
      <c r="H228" s="164"/>
      <c r="I228" s="164"/>
      <c r="J228" s="164"/>
      <c r="K228" s="164"/>
      <c r="L228" s="164"/>
      <c r="M228" s="164"/>
      <c r="N228" s="164"/>
      <c r="O228" s="164"/>
    </row>
    <row r="229" spans="1:15" ht="14.5" x14ac:dyDescent="0.35">
      <c r="A229" s="164"/>
      <c r="B229" s="164"/>
      <c r="C229" s="164"/>
      <c r="D229" s="164"/>
      <c r="E229" s="164"/>
      <c r="F229" s="164"/>
      <c r="G229" s="164"/>
      <c r="H229" s="164"/>
      <c r="I229" s="164"/>
      <c r="J229" s="164"/>
      <c r="K229" s="164"/>
      <c r="L229" s="164"/>
      <c r="M229" s="164"/>
      <c r="N229" s="164"/>
      <c r="O229" s="164"/>
    </row>
    <row r="230" spans="1:15" ht="14.5" x14ac:dyDescent="0.35">
      <c r="A230" s="164"/>
      <c r="B230" s="164"/>
      <c r="C230" s="164"/>
      <c r="D230" s="164"/>
      <c r="E230" s="164"/>
      <c r="F230" s="164"/>
      <c r="G230" s="164"/>
      <c r="H230" s="164"/>
      <c r="I230" s="164"/>
      <c r="J230" s="164"/>
      <c r="K230" s="164"/>
      <c r="L230" s="164"/>
      <c r="M230" s="164"/>
      <c r="N230" s="164"/>
      <c r="O230" s="164"/>
    </row>
    <row r="231" spans="1:15" ht="14.5" x14ac:dyDescent="0.35">
      <c r="A231" s="164"/>
      <c r="B231" s="164"/>
      <c r="C231" s="164"/>
      <c r="D231" s="164"/>
      <c r="E231" s="164"/>
      <c r="F231" s="164"/>
      <c r="G231" s="164"/>
      <c r="H231" s="164"/>
      <c r="I231" s="164"/>
      <c r="J231" s="164"/>
      <c r="K231" s="164"/>
      <c r="L231" s="164"/>
      <c r="M231" s="164"/>
      <c r="N231" s="164"/>
      <c r="O231" s="164"/>
    </row>
    <row r="232" spans="1:15" ht="14.5" x14ac:dyDescent="0.35">
      <c r="A232" s="164"/>
      <c r="B232" s="164"/>
      <c r="C232" s="164"/>
      <c r="D232" s="164"/>
      <c r="E232" s="164"/>
      <c r="F232" s="164"/>
      <c r="G232" s="164"/>
      <c r="H232" s="164"/>
      <c r="I232" s="164"/>
      <c r="J232" s="164"/>
      <c r="K232" s="164"/>
      <c r="L232" s="164"/>
      <c r="M232" s="164"/>
      <c r="N232" s="164"/>
      <c r="O232" s="164"/>
    </row>
    <row r="233" spans="1:15" ht="14.5" x14ac:dyDescent="0.35">
      <c r="A233" s="164"/>
      <c r="B233" s="164"/>
      <c r="C233" s="164"/>
      <c r="D233" s="164"/>
      <c r="E233" s="164"/>
      <c r="F233" s="164"/>
      <c r="G233" s="164"/>
      <c r="H233" s="164"/>
      <c r="I233" s="164"/>
      <c r="J233" s="164"/>
      <c r="K233" s="164"/>
      <c r="L233" s="164"/>
      <c r="M233" s="164"/>
      <c r="N233" s="164"/>
      <c r="O233" s="164"/>
    </row>
    <row r="234" spans="1:15" ht="14.5" x14ac:dyDescent="0.35">
      <c r="A234" s="164"/>
      <c r="B234" s="164"/>
      <c r="C234" s="164"/>
      <c r="D234" s="164"/>
      <c r="E234" s="164"/>
      <c r="F234" s="164"/>
      <c r="G234" s="164"/>
      <c r="H234" s="164"/>
      <c r="I234" s="164"/>
      <c r="J234" s="164"/>
      <c r="K234" s="164"/>
      <c r="L234" s="164"/>
      <c r="M234" s="164"/>
      <c r="N234" s="164"/>
      <c r="O234" s="164"/>
    </row>
    <row r="235" spans="1:15" ht="14.5" x14ac:dyDescent="0.35">
      <c r="A235" s="164"/>
      <c r="B235" s="164"/>
      <c r="C235" s="164"/>
      <c r="D235" s="164"/>
      <c r="E235" s="164"/>
      <c r="F235" s="164"/>
      <c r="G235" s="164"/>
      <c r="H235" s="164"/>
      <c r="I235" s="164"/>
      <c r="J235" s="164"/>
      <c r="K235" s="164"/>
      <c r="L235" s="164"/>
      <c r="M235" s="164"/>
      <c r="N235" s="164"/>
      <c r="O235" s="164"/>
    </row>
    <row r="236" spans="1:15" ht="14.5" x14ac:dyDescent="0.35">
      <c r="A236" s="164"/>
      <c r="B236" s="164"/>
      <c r="C236" s="164"/>
      <c r="D236" s="164"/>
      <c r="E236" s="164"/>
      <c r="F236" s="164"/>
      <c r="G236" s="164"/>
      <c r="H236" s="164"/>
      <c r="I236" s="164"/>
      <c r="J236" s="164"/>
      <c r="K236" s="164"/>
      <c r="L236" s="164"/>
      <c r="M236" s="164"/>
      <c r="N236" s="164"/>
      <c r="O236" s="164"/>
    </row>
    <row r="237" spans="1:15" ht="14.5" x14ac:dyDescent="0.35">
      <c r="A237" s="164"/>
      <c r="B237" s="164"/>
      <c r="C237" s="164"/>
      <c r="D237" s="164"/>
      <c r="E237" s="164"/>
      <c r="F237" s="164"/>
      <c r="G237" s="164"/>
      <c r="H237" s="164"/>
      <c r="I237" s="164"/>
      <c r="J237" s="164"/>
      <c r="K237" s="164"/>
      <c r="L237" s="164"/>
      <c r="M237" s="164"/>
      <c r="N237" s="164"/>
      <c r="O237" s="164"/>
    </row>
    <row r="238" spans="1:15" ht="14.5" x14ac:dyDescent="0.35">
      <c r="A238" s="164"/>
      <c r="B238" s="164"/>
      <c r="C238" s="164"/>
      <c r="D238" s="164"/>
      <c r="E238" s="164"/>
      <c r="F238" s="164"/>
      <c r="G238" s="164"/>
      <c r="H238" s="164"/>
      <c r="I238" s="164"/>
      <c r="J238" s="164"/>
      <c r="K238" s="164"/>
      <c r="L238" s="164"/>
      <c r="M238" s="164"/>
      <c r="N238" s="164"/>
      <c r="O238" s="164"/>
    </row>
    <row r="239" spans="1:15" ht="14.5" x14ac:dyDescent="0.35">
      <c r="A239" s="164"/>
      <c r="B239" s="164"/>
      <c r="C239" s="164"/>
      <c r="D239" s="164"/>
      <c r="E239" s="164"/>
      <c r="F239" s="164"/>
      <c r="G239" s="164"/>
      <c r="H239" s="164"/>
      <c r="I239" s="164"/>
      <c r="J239" s="164"/>
      <c r="K239" s="164"/>
      <c r="L239" s="164"/>
      <c r="M239" s="164"/>
      <c r="N239" s="164"/>
      <c r="O239" s="164"/>
    </row>
    <row r="240" spans="1:15" ht="14.5" x14ac:dyDescent="0.35">
      <c r="A240" s="164"/>
      <c r="B240" s="164"/>
      <c r="C240" s="164"/>
      <c r="D240" s="164"/>
      <c r="E240" s="164"/>
      <c r="F240" s="164"/>
      <c r="G240" s="164"/>
      <c r="H240" s="164"/>
      <c r="I240" s="164"/>
      <c r="J240" s="164"/>
      <c r="K240" s="164"/>
      <c r="L240" s="164"/>
      <c r="M240" s="164"/>
      <c r="N240" s="164"/>
      <c r="O240" s="164"/>
    </row>
    <row r="241" spans="1:15" ht="14.5" x14ac:dyDescent="0.35">
      <c r="A241" s="164"/>
      <c r="B241" s="164"/>
      <c r="C241" s="164"/>
      <c r="D241" s="164"/>
      <c r="E241" s="164"/>
      <c r="F241" s="164"/>
      <c r="G241" s="164"/>
      <c r="H241" s="164"/>
      <c r="I241" s="164"/>
      <c r="J241" s="164"/>
      <c r="K241" s="164"/>
      <c r="L241" s="164"/>
      <c r="M241" s="164"/>
      <c r="N241" s="164"/>
      <c r="O241" s="164"/>
    </row>
    <row r="242" spans="1:15" ht="14.5" x14ac:dyDescent="0.35">
      <c r="A242" s="164"/>
      <c r="B242" s="164"/>
      <c r="C242" s="164"/>
      <c r="D242" s="164"/>
      <c r="E242" s="164"/>
      <c r="F242" s="164"/>
      <c r="G242" s="164"/>
      <c r="H242" s="164"/>
      <c r="I242" s="164"/>
      <c r="J242" s="164"/>
      <c r="K242" s="164"/>
      <c r="L242" s="164"/>
      <c r="M242" s="164"/>
      <c r="N242" s="164"/>
      <c r="O242" s="164"/>
    </row>
    <row r="243" spans="1:15" ht="14.5" x14ac:dyDescent="0.35">
      <c r="A243" s="164"/>
      <c r="B243" s="164"/>
      <c r="C243" s="164"/>
      <c r="D243" s="164"/>
      <c r="E243" s="164"/>
      <c r="F243" s="164"/>
      <c r="G243" s="164"/>
      <c r="H243" s="164"/>
      <c r="I243" s="164"/>
      <c r="J243" s="164"/>
      <c r="K243" s="164"/>
      <c r="L243" s="164"/>
      <c r="M243" s="164"/>
      <c r="N243" s="164"/>
      <c r="O243" s="164"/>
    </row>
    <row r="244" spans="1:15" ht="14.5" x14ac:dyDescent="0.35">
      <c r="A244" s="164"/>
      <c r="B244" s="164"/>
      <c r="C244" s="164"/>
      <c r="D244" s="164"/>
      <c r="E244" s="164"/>
      <c r="F244" s="164"/>
      <c r="G244" s="164"/>
      <c r="H244" s="164"/>
      <c r="I244" s="164"/>
      <c r="J244" s="164"/>
      <c r="K244" s="164"/>
      <c r="L244" s="164"/>
      <c r="M244" s="164"/>
      <c r="N244" s="164"/>
      <c r="O244" s="164"/>
    </row>
    <row r="245" spans="1:15" ht="14.5" x14ac:dyDescent="0.35">
      <c r="A245" s="164"/>
      <c r="B245" s="164"/>
      <c r="C245" s="164"/>
      <c r="D245" s="164"/>
      <c r="E245" s="164"/>
      <c r="F245" s="164"/>
      <c r="G245" s="164"/>
      <c r="H245" s="164"/>
      <c r="I245" s="164"/>
      <c r="J245" s="164"/>
      <c r="K245" s="164"/>
      <c r="L245" s="164"/>
      <c r="M245" s="164"/>
      <c r="N245" s="164"/>
      <c r="O245" s="164"/>
    </row>
    <row r="246" spans="1:15" ht="14.5" x14ac:dyDescent="0.35">
      <c r="A246" s="164"/>
      <c r="B246" s="164"/>
      <c r="C246" s="164"/>
      <c r="D246" s="164"/>
      <c r="E246" s="164"/>
      <c r="F246" s="164"/>
      <c r="G246" s="164"/>
      <c r="H246" s="164"/>
      <c r="I246" s="164"/>
      <c r="J246" s="164"/>
      <c r="K246" s="164"/>
      <c r="L246" s="164"/>
      <c r="M246" s="164"/>
      <c r="N246" s="164"/>
      <c r="O246" s="164"/>
    </row>
    <row r="247" spans="1:15" ht="14.5" x14ac:dyDescent="0.35">
      <c r="A247" s="164"/>
      <c r="B247" s="164"/>
      <c r="C247" s="164"/>
      <c r="D247" s="164"/>
      <c r="E247" s="164"/>
      <c r="F247" s="164"/>
      <c r="G247" s="164"/>
      <c r="H247" s="164"/>
      <c r="I247" s="164"/>
      <c r="J247" s="164"/>
      <c r="K247" s="164"/>
      <c r="L247" s="164"/>
      <c r="M247" s="164"/>
      <c r="N247" s="164"/>
      <c r="O247" s="164"/>
    </row>
    <row r="248" spans="1:15" ht="14.5" x14ac:dyDescent="0.35">
      <c r="A248" s="164"/>
      <c r="B248" s="164"/>
      <c r="C248" s="164"/>
      <c r="D248" s="164"/>
      <c r="E248" s="164"/>
      <c r="F248" s="164"/>
      <c r="G248" s="164"/>
      <c r="H248" s="164"/>
      <c r="I248" s="164"/>
      <c r="J248" s="164"/>
      <c r="K248" s="164"/>
      <c r="L248" s="164"/>
      <c r="M248" s="164"/>
      <c r="N248" s="164"/>
      <c r="O248" s="164"/>
    </row>
    <row r="249" spans="1:15" ht="14.5" x14ac:dyDescent="0.35">
      <c r="A249" s="164"/>
      <c r="B249" s="164"/>
      <c r="C249" s="164"/>
      <c r="D249" s="164"/>
      <c r="E249" s="164"/>
      <c r="F249" s="164"/>
      <c r="G249" s="164"/>
      <c r="H249" s="164"/>
      <c r="I249" s="164"/>
      <c r="J249" s="164"/>
      <c r="K249" s="164"/>
      <c r="L249" s="164"/>
      <c r="M249" s="164"/>
      <c r="N249" s="164"/>
      <c r="O249" s="164"/>
    </row>
    <row r="250" spans="1:15" ht="14.5" x14ac:dyDescent="0.35">
      <c r="A250" s="164"/>
      <c r="B250" s="164"/>
      <c r="C250" s="164"/>
      <c r="D250" s="164"/>
      <c r="E250" s="164"/>
      <c r="F250" s="164"/>
      <c r="G250" s="164"/>
      <c r="H250" s="164"/>
      <c r="I250" s="164"/>
      <c r="J250" s="164"/>
      <c r="K250" s="164"/>
      <c r="L250" s="164"/>
      <c r="M250" s="164"/>
      <c r="N250" s="164"/>
      <c r="O250" s="164"/>
    </row>
    <row r="251" spans="1:15" ht="14.5" x14ac:dyDescent="0.35">
      <c r="A251" s="164"/>
      <c r="B251" s="164"/>
      <c r="C251" s="164"/>
      <c r="D251" s="164"/>
      <c r="E251" s="164"/>
      <c r="F251" s="164"/>
      <c r="G251" s="164"/>
      <c r="H251" s="164"/>
      <c r="I251" s="164"/>
      <c r="J251" s="164"/>
      <c r="K251" s="164"/>
      <c r="L251" s="164"/>
      <c r="M251" s="164"/>
      <c r="N251" s="164"/>
      <c r="O251" s="164"/>
    </row>
    <row r="252" spans="1:15" ht="14.5" x14ac:dyDescent="0.35">
      <c r="A252" s="164"/>
      <c r="B252" s="164"/>
      <c r="C252" s="164"/>
      <c r="D252" s="164"/>
      <c r="E252" s="164"/>
      <c r="F252" s="164"/>
      <c r="G252" s="164"/>
      <c r="H252" s="164"/>
      <c r="I252" s="164"/>
      <c r="J252" s="164"/>
      <c r="K252" s="164"/>
      <c r="L252" s="164"/>
      <c r="M252" s="164"/>
      <c r="N252" s="164"/>
      <c r="O252" s="164"/>
    </row>
    <row r="253" spans="1:15" ht="14.5" x14ac:dyDescent="0.35">
      <c r="A253" s="164"/>
      <c r="B253" s="164"/>
      <c r="C253" s="164"/>
      <c r="D253" s="164"/>
      <c r="E253" s="164"/>
      <c r="F253" s="164"/>
      <c r="G253" s="164"/>
      <c r="H253" s="164"/>
      <c r="I253" s="164"/>
      <c r="J253" s="164"/>
      <c r="K253" s="164"/>
      <c r="L253" s="164"/>
      <c r="M253" s="164"/>
      <c r="N253" s="164"/>
      <c r="O253" s="164"/>
    </row>
    <row r="254" spans="1:15" ht="14.5" x14ac:dyDescent="0.35">
      <c r="A254" s="164"/>
      <c r="B254" s="164"/>
      <c r="C254" s="164"/>
      <c r="D254" s="164"/>
      <c r="E254" s="164"/>
      <c r="F254" s="164"/>
      <c r="G254" s="164"/>
      <c r="H254" s="164"/>
      <c r="I254" s="164"/>
      <c r="J254" s="164"/>
      <c r="K254" s="164"/>
      <c r="L254" s="164"/>
      <c r="M254" s="164"/>
      <c r="N254" s="164"/>
      <c r="O254" s="164"/>
    </row>
    <row r="255" spans="1:15" ht="14.5" x14ac:dyDescent="0.35">
      <c r="A255" s="164"/>
      <c r="B255" s="164"/>
      <c r="C255" s="164"/>
      <c r="D255" s="164"/>
      <c r="E255" s="164"/>
      <c r="F255" s="164"/>
      <c r="G255" s="164"/>
      <c r="H255" s="164"/>
      <c r="I255" s="164"/>
      <c r="J255" s="164"/>
      <c r="K255" s="164"/>
      <c r="L255" s="164"/>
      <c r="M255" s="164"/>
      <c r="N255" s="164"/>
      <c r="O255" s="164"/>
    </row>
    <row r="256" spans="1:15" ht="14.5" x14ac:dyDescent="0.35">
      <c r="A256" s="164"/>
      <c r="B256" s="164"/>
      <c r="C256" s="164"/>
      <c r="D256" s="164"/>
      <c r="E256" s="164"/>
      <c r="F256" s="164"/>
      <c r="G256" s="164"/>
      <c r="H256" s="164"/>
      <c r="I256" s="164"/>
      <c r="J256" s="164"/>
      <c r="K256" s="164"/>
      <c r="L256" s="164"/>
      <c r="M256" s="164"/>
      <c r="N256" s="164"/>
      <c r="O256" s="164"/>
    </row>
    <row r="257" spans="1:15" ht="14.5" x14ac:dyDescent="0.35">
      <c r="A257" s="164"/>
      <c r="B257" s="164"/>
      <c r="C257" s="164"/>
      <c r="D257" s="164"/>
      <c r="E257" s="164"/>
      <c r="F257" s="164"/>
      <c r="G257" s="164"/>
      <c r="H257" s="164"/>
      <c r="I257" s="164"/>
      <c r="J257" s="164"/>
      <c r="K257" s="164"/>
      <c r="L257" s="164"/>
      <c r="M257" s="164"/>
      <c r="N257" s="164"/>
      <c r="O257" s="164"/>
    </row>
    <row r="258" spans="1:15" ht="14.5" x14ac:dyDescent="0.35">
      <c r="A258" s="164"/>
      <c r="B258" s="164"/>
      <c r="C258" s="164"/>
      <c r="D258" s="164"/>
      <c r="E258" s="164"/>
      <c r="F258" s="164"/>
      <c r="G258" s="164"/>
      <c r="H258" s="164"/>
      <c r="I258" s="164"/>
      <c r="J258" s="164"/>
      <c r="K258" s="164"/>
      <c r="L258" s="164"/>
      <c r="M258" s="164"/>
      <c r="N258" s="164"/>
      <c r="O258" s="164"/>
    </row>
    <row r="259" spans="1:15" ht="14.5" x14ac:dyDescent="0.35">
      <c r="A259" s="164"/>
      <c r="B259" s="164"/>
      <c r="C259" s="164"/>
      <c r="D259" s="164"/>
      <c r="E259" s="164"/>
      <c r="F259" s="164"/>
      <c r="G259" s="164"/>
      <c r="H259" s="164"/>
      <c r="I259" s="164"/>
      <c r="J259" s="164"/>
      <c r="K259" s="164"/>
      <c r="L259" s="164"/>
      <c r="M259" s="164"/>
      <c r="N259" s="164"/>
      <c r="O259" s="164"/>
    </row>
    <row r="260" spans="1:15" ht="14.5" x14ac:dyDescent="0.35">
      <c r="A260" s="164"/>
      <c r="B260" s="164"/>
      <c r="C260" s="164"/>
      <c r="D260" s="164"/>
      <c r="E260" s="164"/>
      <c r="F260" s="164"/>
      <c r="G260" s="164"/>
      <c r="H260" s="164"/>
      <c r="I260" s="164"/>
      <c r="J260" s="164"/>
      <c r="K260" s="164"/>
      <c r="L260" s="164"/>
      <c r="M260" s="164"/>
      <c r="N260" s="164"/>
      <c r="O260" s="164"/>
    </row>
    <row r="261" spans="1:15" ht="14.5" x14ac:dyDescent="0.35">
      <c r="A261" s="164"/>
      <c r="B261" s="164"/>
      <c r="C261" s="164"/>
      <c r="D261" s="164"/>
      <c r="E261" s="164"/>
      <c r="F261" s="164"/>
      <c r="G261" s="164"/>
      <c r="H261" s="164"/>
      <c r="I261" s="164"/>
      <c r="J261" s="164"/>
      <c r="K261" s="164"/>
      <c r="L261" s="164"/>
      <c r="M261" s="164"/>
      <c r="N261" s="164"/>
      <c r="O261" s="164"/>
    </row>
    <row r="262" spans="1:15" ht="14.5" x14ac:dyDescent="0.35">
      <c r="A262" s="164"/>
      <c r="B262" s="164"/>
      <c r="C262" s="164"/>
      <c r="D262" s="164"/>
      <c r="E262" s="164"/>
      <c r="F262" s="164"/>
      <c r="G262" s="164"/>
      <c r="H262" s="164"/>
      <c r="I262" s="164"/>
      <c r="J262" s="164"/>
      <c r="K262" s="164"/>
      <c r="L262" s="164"/>
      <c r="M262" s="164"/>
      <c r="N262" s="164"/>
      <c r="O262" s="164"/>
    </row>
    <row r="263" spans="1:15" ht="14.5" x14ac:dyDescent="0.35">
      <c r="A263" s="164"/>
      <c r="B263" s="164"/>
      <c r="C263" s="164"/>
      <c r="D263" s="164"/>
      <c r="E263" s="164"/>
      <c r="F263" s="164"/>
      <c r="G263" s="164"/>
      <c r="H263" s="164"/>
      <c r="I263" s="164"/>
      <c r="J263" s="164"/>
      <c r="K263" s="164"/>
      <c r="L263" s="164"/>
      <c r="M263" s="164"/>
      <c r="N263" s="164"/>
      <c r="O263" s="164"/>
    </row>
    <row r="264" spans="1:15" ht="14.5" x14ac:dyDescent="0.35">
      <c r="A264" s="164"/>
      <c r="B264" s="164"/>
      <c r="C264" s="164"/>
      <c r="D264" s="164"/>
      <c r="E264" s="164"/>
      <c r="F264" s="164"/>
      <c r="G264" s="164"/>
      <c r="H264" s="164"/>
      <c r="I264" s="164"/>
      <c r="J264" s="164"/>
      <c r="K264" s="164"/>
      <c r="L264" s="164"/>
      <c r="M264" s="164"/>
      <c r="N264" s="164"/>
      <c r="O264" s="164"/>
    </row>
    <row r="265" spans="1:15" ht="14.5" x14ac:dyDescent="0.35">
      <c r="A265" s="164"/>
      <c r="B265" s="164"/>
      <c r="C265" s="164"/>
      <c r="D265" s="164"/>
      <c r="E265" s="164"/>
      <c r="F265" s="164"/>
      <c r="G265" s="164"/>
      <c r="H265" s="164"/>
      <c r="I265" s="164"/>
      <c r="J265" s="164"/>
      <c r="K265" s="164"/>
      <c r="L265" s="164"/>
      <c r="M265" s="164"/>
      <c r="N265" s="164"/>
      <c r="O265" s="164"/>
    </row>
    <row r="266" spans="1:15" ht="14.5" x14ac:dyDescent="0.35">
      <c r="A266" s="164"/>
      <c r="B266" s="164"/>
      <c r="C266" s="164"/>
      <c r="D266" s="164"/>
      <c r="E266" s="164"/>
      <c r="F266" s="164"/>
      <c r="G266" s="164"/>
      <c r="H266" s="164"/>
      <c r="I266" s="164"/>
      <c r="J266" s="164"/>
      <c r="K266" s="164"/>
      <c r="L266" s="164"/>
      <c r="M266" s="164"/>
      <c r="N266" s="164"/>
      <c r="O266" s="164"/>
    </row>
    <row r="267" spans="1:15" ht="14.5" x14ac:dyDescent="0.35">
      <c r="A267" s="164"/>
      <c r="B267" s="164"/>
      <c r="C267" s="164"/>
      <c r="D267" s="164"/>
      <c r="E267" s="164"/>
      <c r="F267" s="164"/>
      <c r="G267" s="164"/>
      <c r="H267" s="164"/>
      <c r="I267" s="164"/>
      <c r="J267" s="164"/>
      <c r="K267" s="164"/>
      <c r="L267" s="164"/>
      <c r="M267" s="164"/>
      <c r="N267" s="164"/>
      <c r="O267" s="164"/>
    </row>
    <row r="268" spans="1:15" ht="14.5" x14ac:dyDescent="0.35">
      <c r="A268" s="164"/>
      <c r="B268" s="164"/>
      <c r="C268" s="164"/>
      <c r="D268" s="164"/>
      <c r="E268" s="164"/>
      <c r="F268" s="164"/>
      <c r="G268" s="164"/>
      <c r="H268" s="164"/>
      <c r="I268" s="164"/>
      <c r="J268" s="164"/>
      <c r="K268" s="164"/>
      <c r="L268" s="164"/>
      <c r="M268" s="164"/>
      <c r="N268" s="164"/>
      <c r="O268" s="164"/>
    </row>
    <row r="269" spans="1:15" ht="14.5" x14ac:dyDescent="0.35">
      <c r="A269" s="164"/>
      <c r="B269" s="164"/>
      <c r="C269" s="164"/>
      <c r="D269" s="164"/>
      <c r="E269" s="164"/>
      <c r="F269" s="164"/>
      <c r="G269" s="164"/>
      <c r="H269" s="164"/>
      <c r="I269" s="164"/>
      <c r="J269" s="164"/>
      <c r="K269" s="164"/>
      <c r="L269" s="164"/>
      <c r="M269" s="164"/>
      <c r="N269" s="164"/>
      <c r="O269" s="164"/>
    </row>
    <row r="270" spans="1:15" ht="14.5" x14ac:dyDescent="0.35">
      <c r="A270" s="164"/>
      <c r="B270" s="164"/>
      <c r="C270" s="164"/>
      <c r="D270" s="164"/>
      <c r="E270" s="164"/>
      <c r="F270" s="164"/>
      <c r="G270" s="164"/>
      <c r="H270" s="164"/>
      <c r="I270" s="164"/>
      <c r="J270" s="164"/>
      <c r="K270" s="164"/>
      <c r="L270" s="164"/>
      <c r="M270" s="164"/>
      <c r="N270" s="164"/>
      <c r="O270" s="164"/>
    </row>
    <row r="271" spans="1:15" ht="14.5" x14ac:dyDescent="0.35">
      <c r="A271" s="164"/>
      <c r="B271" s="164"/>
      <c r="C271" s="164"/>
      <c r="D271" s="164"/>
      <c r="E271" s="164"/>
      <c r="F271" s="164"/>
      <c r="G271" s="164"/>
      <c r="H271" s="164"/>
      <c r="I271" s="164"/>
      <c r="J271" s="164"/>
      <c r="K271" s="164"/>
      <c r="L271" s="164"/>
      <c r="M271" s="164"/>
      <c r="N271" s="164"/>
      <c r="O271" s="164"/>
    </row>
    <row r="272" spans="1:15" ht="14.5" x14ac:dyDescent="0.35">
      <c r="A272" s="164"/>
      <c r="B272" s="164"/>
      <c r="C272" s="164"/>
      <c r="D272" s="164"/>
      <c r="E272" s="164"/>
      <c r="F272" s="164"/>
      <c r="G272" s="164"/>
      <c r="H272" s="164"/>
      <c r="I272" s="164"/>
      <c r="J272" s="164"/>
      <c r="K272" s="164"/>
      <c r="L272" s="164"/>
      <c r="M272" s="164"/>
      <c r="N272" s="164"/>
      <c r="O272" s="164"/>
    </row>
    <row r="273" spans="1:15" ht="14.5" x14ac:dyDescent="0.35">
      <c r="A273" s="164"/>
      <c r="B273" s="164"/>
      <c r="C273" s="164"/>
      <c r="D273" s="164"/>
      <c r="E273" s="164"/>
      <c r="F273" s="164"/>
      <c r="G273" s="164"/>
      <c r="H273" s="164"/>
      <c r="I273" s="164"/>
      <c r="J273" s="164"/>
      <c r="K273" s="164"/>
      <c r="L273" s="164"/>
      <c r="M273" s="164"/>
      <c r="N273" s="164"/>
      <c r="O273" s="164"/>
    </row>
    <row r="274" spans="1:15" ht="14.5" x14ac:dyDescent="0.35">
      <c r="A274" s="164"/>
      <c r="B274" s="164"/>
      <c r="C274" s="164"/>
      <c r="D274" s="164"/>
      <c r="E274" s="164"/>
      <c r="F274" s="164"/>
      <c r="G274" s="164"/>
      <c r="H274" s="164"/>
      <c r="I274" s="164"/>
      <c r="J274" s="164"/>
      <c r="K274" s="164"/>
      <c r="L274" s="164"/>
      <c r="M274" s="164"/>
      <c r="N274" s="164"/>
      <c r="O274" s="164"/>
    </row>
    <row r="275" spans="1:15" ht="14.5" x14ac:dyDescent="0.35">
      <c r="A275" s="164"/>
      <c r="B275" s="164"/>
      <c r="C275" s="164"/>
      <c r="D275" s="164"/>
      <c r="E275" s="164"/>
      <c r="F275" s="164"/>
      <c r="G275" s="164"/>
      <c r="H275" s="164"/>
      <c r="I275" s="164"/>
      <c r="J275" s="164"/>
      <c r="K275" s="164"/>
      <c r="L275" s="164"/>
      <c r="M275" s="164"/>
      <c r="N275" s="164"/>
      <c r="O275" s="164"/>
    </row>
    <row r="276" spans="1:15" ht="14.5" x14ac:dyDescent="0.35">
      <c r="A276" s="164"/>
      <c r="B276" s="164"/>
      <c r="C276" s="164"/>
      <c r="D276" s="164"/>
      <c r="E276" s="164"/>
      <c r="F276" s="164"/>
      <c r="G276" s="164"/>
      <c r="H276" s="164"/>
      <c r="I276" s="164"/>
      <c r="J276" s="164"/>
      <c r="K276" s="164"/>
      <c r="L276" s="164"/>
      <c r="M276" s="164"/>
      <c r="N276" s="164"/>
      <c r="O276" s="164"/>
    </row>
    <row r="277" spans="1:15" ht="14.5" x14ac:dyDescent="0.35">
      <c r="A277" s="164"/>
      <c r="B277" s="164"/>
      <c r="C277" s="164"/>
      <c r="D277" s="164"/>
      <c r="E277" s="164"/>
      <c r="F277" s="164"/>
      <c r="G277" s="164"/>
      <c r="H277" s="164"/>
      <c r="I277" s="164"/>
      <c r="J277" s="164"/>
      <c r="K277" s="164"/>
      <c r="L277" s="164"/>
      <c r="M277" s="164"/>
      <c r="N277" s="164"/>
      <c r="O277" s="164"/>
    </row>
    <row r="278" spans="1:15" ht="14.5" x14ac:dyDescent="0.35">
      <c r="A278" s="164"/>
      <c r="B278" s="164"/>
      <c r="C278" s="164"/>
      <c r="D278" s="164"/>
      <c r="E278" s="164"/>
      <c r="F278" s="164"/>
      <c r="G278" s="164"/>
      <c r="H278" s="164"/>
      <c r="I278" s="164"/>
      <c r="J278" s="164"/>
      <c r="K278" s="164"/>
      <c r="L278" s="164"/>
      <c r="M278" s="164"/>
      <c r="N278" s="164"/>
      <c r="O278" s="164"/>
    </row>
    <row r="279" spans="1:15" ht="14.5" x14ac:dyDescent="0.35">
      <c r="A279" s="164"/>
      <c r="B279" s="164"/>
      <c r="C279" s="164"/>
      <c r="D279" s="164"/>
      <c r="E279" s="164"/>
      <c r="F279" s="164"/>
      <c r="G279" s="164"/>
      <c r="H279" s="164"/>
      <c r="I279" s="164"/>
      <c r="J279" s="164"/>
      <c r="K279" s="164"/>
      <c r="L279" s="164"/>
      <c r="M279" s="164"/>
      <c r="N279" s="164"/>
      <c r="O279" s="164"/>
    </row>
    <row r="280" spans="1:15" ht="14.5" x14ac:dyDescent="0.35">
      <c r="A280" s="164"/>
      <c r="B280" s="164"/>
      <c r="C280" s="164"/>
      <c r="D280" s="164"/>
      <c r="E280" s="164"/>
      <c r="F280" s="164"/>
      <c r="G280" s="164"/>
      <c r="H280" s="164"/>
      <c r="I280" s="164"/>
      <c r="J280" s="164"/>
      <c r="K280" s="164"/>
      <c r="L280" s="164"/>
      <c r="M280" s="164"/>
      <c r="N280" s="164"/>
      <c r="O280" s="164"/>
    </row>
    <row r="281" spans="1:15" ht="14.5" x14ac:dyDescent="0.35">
      <c r="A281" s="164"/>
      <c r="B281" s="164"/>
      <c r="C281" s="164"/>
      <c r="D281" s="164"/>
      <c r="E281" s="164"/>
      <c r="F281" s="164"/>
      <c r="G281" s="164"/>
      <c r="H281" s="164"/>
      <c r="I281" s="164"/>
      <c r="J281" s="164"/>
      <c r="K281" s="164"/>
      <c r="L281" s="164"/>
      <c r="M281" s="164"/>
      <c r="N281" s="164"/>
      <c r="O281" s="164"/>
    </row>
    <row r="282" spans="1:15" ht="14.5" x14ac:dyDescent="0.35">
      <c r="A282" s="164"/>
      <c r="B282" s="164"/>
      <c r="C282" s="164"/>
      <c r="D282" s="164"/>
      <c r="E282" s="164"/>
      <c r="F282" s="164"/>
      <c r="G282" s="164"/>
      <c r="H282" s="164"/>
      <c r="I282" s="164"/>
      <c r="J282" s="164"/>
      <c r="K282" s="164"/>
      <c r="L282" s="164"/>
      <c r="M282" s="164"/>
      <c r="N282" s="164"/>
      <c r="O282" s="164"/>
    </row>
    <row r="283" spans="1:15" ht="14.5" x14ac:dyDescent="0.35">
      <c r="A283" s="164"/>
      <c r="B283" s="164"/>
      <c r="C283" s="164"/>
      <c r="D283" s="164"/>
      <c r="E283" s="164"/>
      <c r="F283" s="164"/>
      <c r="G283" s="164"/>
      <c r="H283" s="164"/>
      <c r="I283" s="164"/>
      <c r="J283" s="164"/>
      <c r="K283" s="164"/>
      <c r="L283" s="164"/>
      <c r="M283" s="164"/>
      <c r="N283" s="164"/>
      <c r="O283" s="164"/>
    </row>
    <row r="284" spans="1:15" ht="14.5" x14ac:dyDescent="0.35">
      <c r="A284" s="164"/>
      <c r="B284" s="164"/>
      <c r="C284" s="164"/>
      <c r="D284" s="164"/>
      <c r="E284" s="164"/>
      <c r="F284" s="164"/>
      <c r="G284" s="164"/>
      <c r="H284" s="164"/>
      <c r="I284" s="164"/>
      <c r="J284" s="164"/>
      <c r="K284" s="164"/>
      <c r="L284" s="164"/>
      <c r="M284" s="164"/>
      <c r="N284" s="164"/>
      <c r="O284" s="164"/>
    </row>
    <row r="285" spans="1:15" ht="14.5" x14ac:dyDescent="0.35">
      <c r="A285" s="164"/>
      <c r="B285" s="164"/>
      <c r="C285" s="164"/>
      <c r="D285" s="164"/>
      <c r="E285" s="164"/>
      <c r="F285" s="164"/>
      <c r="G285" s="164"/>
      <c r="H285" s="164"/>
      <c r="I285" s="164"/>
      <c r="J285" s="164"/>
      <c r="K285" s="164"/>
      <c r="L285" s="164"/>
      <c r="M285" s="164"/>
      <c r="N285" s="164"/>
      <c r="O285" s="164"/>
    </row>
    <row r="286" spans="1:15" ht="14.5" x14ac:dyDescent="0.35">
      <c r="A286" s="164"/>
      <c r="B286" s="164"/>
      <c r="C286" s="164"/>
      <c r="D286" s="164"/>
      <c r="E286" s="164"/>
      <c r="F286" s="164"/>
      <c r="G286" s="164"/>
      <c r="H286" s="164"/>
      <c r="I286" s="164"/>
      <c r="J286" s="164"/>
      <c r="K286" s="164"/>
      <c r="L286" s="164"/>
      <c r="M286" s="164"/>
      <c r="N286" s="164"/>
      <c r="O286" s="164"/>
    </row>
    <row r="287" spans="1:15" ht="14.5" x14ac:dyDescent="0.35">
      <c r="A287" s="164"/>
      <c r="B287" s="164"/>
      <c r="C287" s="164"/>
      <c r="D287" s="164"/>
      <c r="E287" s="164"/>
      <c r="F287" s="164"/>
      <c r="G287" s="164"/>
      <c r="H287" s="164"/>
      <c r="I287" s="164"/>
      <c r="J287" s="164"/>
      <c r="K287" s="164"/>
      <c r="L287" s="164"/>
      <c r="M287" s="164"/>
      <c r="N287" s="164"/>
      <c r="O287" s="164"/>
    </row>
    <row r="288" spans="1:15" ht="14.5" x14ac:dyDescent="0.35">
      <c r="A288" s="164"/>
      <c r="B288" s="164"/>
      <c r="C288" s="164"/>
      <c r="D288" s="164"/>
      <c r="E288" s="164"/>
      <c r="F288" s="164"/>
      <c r="G288" s="164"/>
      <c r="H288" s="164"/>
      <c r="I288" s="164"/>
      <c r="J288" s="164"/>
      <c r="K288" s="164"/>
      <c r="L288" s="164"/>
      <c r="M288" s="164"/>
      <c r="N288" s="164"/>
      <c r="O288" s="164"/>
    </row>
    <row r="289" spans="1:15" ht="14.5" x14ac:dyDescent="0.35">
      <c r="A289" s="164"/>
      <c r="B289" s="164"/>
      <c r="C289" s="164"/>
      <c r="D289" s="164"/>
      <c r="E289" s="164"/>
      <c r="F289" s="164"/>
      <c r="G289" s="164"/>
      <c r="H289" s="164"/>
      <c r="I289" s="164"/>
      <c r="J289" s="164"/>
      <c r="K289" s="164"/>
      <c r="L289" s="164"/>
      <c r="M289" s="164"/>
      <c r="N289" s="164"/>
      <c r="O289" s="164"/>
    </row>
    <row r="290" spans="1:15" ht="14.5" x14ac:dyDescent="0.35">
      <c r="A290" s="164"/>
      <c r="B290" s="164"/>
      <c r="C290" s="164"/>
      <c r="D290" s="164"/>
      <c r="E290" s="164"/>
      <c r="F290" s="164"/>
      <c r="G290" s="164"/>
      <c r="H290" s="164"/>
      <c r="I290" s="164"/>
      <c r="J290" s="164"/>
      <c r="K290" s="164"/>
      <c r="L290" s="164"/>
      <c r="M290" s="164"/>
      <c r="N290" s="164"/>
      <c r="O290" s="164"/>
    </row>
    <row r="291" spans="1:15" ht="14.5" x14ac:dyDescent="0.35">
      <c r="A291" s="164"/>
      <c r="B291" s="164"/>
      <c r="C291" s="164"/>
      <c r="D291" s="164"/>
      <c r="E291" s="164"/>
      <c r="F291" s="164"/>
      <c r="G291" s="164"/>
      <c r="H291" s="164"/>
      <c r="I291" s="164"/>
      <c r="J291" s="164"/>
      <c r="K291" s="164"/>
      <c r="L291" s="164"/>
      <c r="M291" s="164"/>
      <c r="N291" s="164"/>
      <c r="O291" s="164"/>
    </row>
    <row r="292" spans="1:15" ht="14.5" x14ac:dyDescent="0.35">
      <c r="A292" s="164"/>
      <c r="B292" s="164"/>
      <c r="C292" s="164"/>
      <c r="D292" s="164"/>
      <c r="E292" s="164"/>
      <c r="F292" s="164"/>
      <c r="G292" s="164"/>
      <c r="H292" s="164"/>
      <c r="I292" s="164"/>
      <c r="J292" s="164"/>
      <c r="K292" s="164"/>
      <c r="L292" s="164"/>
      <c r="M292" s="164"/>
      <c r="N292" s="164"/>
      <c r="O292" s="164"/>
    </row>
    <row r="293" spans="1:15" ht="14.5" x14ac:dyDescent="0.35">
      <c r="A293" s="164"/>
      <c r="B293" s="164"/>
      <c r="C293" s="164"/>
      <c r="D293" s="164"/>
      <c r="E293" s="164"/>
      <c r="F293" s="164"/>
      <c r="G293" s="164"/>
      <c r="H293" s="164"/>
      <c r="I293" s="164"/>
      <c r="J293" s="164"/>
      <c r="K293" s="164"/>
      <c r="L293" s="164"/>
      <c r="M293" s="164"/>
      <c r="N293" s="164"/>
      <c r="O293" s="164"/>
    </row>
    <row r="294" spans="1:15" ht="14.5" x14ac:dyDescent="0.35">
      <c r="A294" s="164"/>
      <c r="B294" s="164"/>
      <c r="C294" s="164"/>
      <c r="D294" s="164"/>
      <c r="E294" s="164"/>
      <c r="F294" s="164"/>
      <c r="G294" s="164"/>
      <c r="H294" s="164"/>
      <c r="I294" s="164"/>
      <c r="J294" s="164"/>
      <c r="K294" s="164"/>
      <c r="L294" s="164"/>
      <c r="M294" s="164"/>
      <c r="N294" s="164"/>
      <c r="O294" s="164"/>
    </row>
    <row r="295" spans="1:15" ht="14.5" x14ac:dyDescent="0.35">
      <c r="A295" s="164"/>
      <c r="B295" s="164"/>
      <c r="C295" s="164"/>
      <c r="D295" s="164"/>
      <c r="E295" s="164"/>
      <c r="F295" s="164"/>
      <c r="G295" s="164"/>
      <c r="H295" s="164"/>
      <c r="I295" s="164"/>
      <c r="J295" s="164"/>
      <c r="K295" s="164"/>
      <c r="L295" s="164"/>
      <c r="M295" s="164"/>
      <c r="N295" s="164"/>
      <c r="O295" s="164"/>
    </row>
    <row r="296" spans="1:15" ht="14.5" x14ac:dyDescent="0.35">
      <c r="A296" s="164"/>
      <c r="B296" s="164"/>
      <c r="C296" s="164"/>
      <c r="D296" s="164"/>
      <c r="E296" s="164"/>
      <c r="F296" s="164"/>
      <c r="G296" s="164"/>
      <c r="H296" s="164"/>
      <c r="I296" s="164"/>
      <c r="J296" s="164"/>
      <c r="K296" s="164"/>
      <c r="L296" s="164"/>
      <c r="M296" s="164"/>
      <c r="N296" s="164"/>
      <c r="O296" s="164"/>
    </row>
    <row r="297" spans="1:15" ht="14.5" x14ac:dyDescent="0.35">
      <c r="A297" s="164"/>
      <c r="B297" s="164"/>
      <c r="C297" s="164"/>
      <c r="D297" s="164"/>
      <c r="E297" s="164"/>
      <c r="F297" s="164"/>
      <c r="G297" s="164"/>
      <c r="H297" s="164"/>
      <c r="I297" s="164"/>
      <c r="J297" s="164"/>
      <c r="K297" s="164"/>
      <c r="L297" s="164"/>
      <c r="M297" s="164"/>
      <c r="N297" s="164"/>
      <c r="O297" s="164"/>
    </row>
    <row r="298" spans="1:15" ht="14.5" x14ac:dyDescent="0.35">
      <c r="A298" s="164"/>
      <c r="B298" s="164"/>
      <c r="C298" s="164"/>
      <c r="D298" s="164"/>
      <c r="E298" s="164"/>
      <c r="F298" s="164"/>
      <c r="G298" s="164"/>
      <c r="H298" s="164"/>
      <c r="I298" s="164"/>
      <c r="J298" s="164"/>
      <c r="K298" s="164"/>
      <c r="L298" s="164"/>
      <c r="M298" s="164"/>
      <c r="N298" s="164"/>
      <c r="O298" s="164"/>
    </row>
    <row r="299" spans="1:15" ht="14.5" x14ac:dyDescent="0.35">
      <c r="A299" s="164"/>
      <c r="B299" s="164"/>
      <c r="C299" s="164"/>
      <c r="D299" s="164"/>
      <c r="E299" s="164"/>
      <c r="F299" s="164"/>
      <c r="G299" s="164"/>
      <c r="H299" s="164"/>
      <c r="I299" s="164"/>
      <c r="J299" s="164"/>
      <c r="K299" s="164"/>
      <c r="L299" s="164"/>
      <c r="M299" s="164"/>
      <c r="N299" s="164"/>
      <c r="O299" s="164"/>
    </row>
    <row r="300" spans="1:15" ht="14.5" x14ac:dyDescent="0.35">
      <c r="A300" s="164"/>
      <c r="B300" s="164"/>
      <c r="C300" s="164"/>
      <c r="D300" s="164"/>
      <c r="E300" s="164"/>
      <c r="F300" s="164"/>
      <c r="G300" s="164"/>
      <c r="H300" s="164"/>
      <c r="I300" s="164"/>
      <c r="J300" s="164"/>
      <c r="K300" s="164"/>
      <c r="L300" s="164"/>
      <c r="M300" s="164"/>
      <c r="N300" s="164"/>
      <c r="O300" s="164"/>
    </row>
    <row r="301" spans="1:15" ht="14.5" x14ac:dyDescent="0.35">
      <c r="A301" s="164"/>
      <c r="B301" s="164"/>
      <c r="C301" s="164"/>
      <c r="D301" s="164"/>
      <c r="E301" s="164"/>
      <c r="F301" s="164"/>
      <c r="G301" s="164"/>
      <c r="H301" s="164"/>
      <c r="I301" s="164"/>
      <c r="J301" s="164"/>
      <c r="K301" s="164"/>
      <c r="L301" s="164"/>
      <c r="M301" s="164"/>
      <c r="N301" s="164"/>
      <c r="O301" s="164"/>
    </row>
    <row r="302" spans="1:15" ht="14.5" x14ac:dyDescent="0.35">
      <c r="A302" s="164"/>
      <c r="B302" s="164"/>
      <c r="C302" s="164"/>
      <c r="D302" s="164"/>
      <c r="E302" s="164"/>
      <c r="F302" s="164"/>
      <c r="G302" s="164"/>
      <c r="H302" s="164"/>
      <c r="I302" s="164"/>
      <c r="J302" s="164"/>
      <c r="K302" s="164"/>
      <c r="L302" s="164"/>
      <c r="M302" s="164"/>
      <c r="N302" s="164"/>
      <c r="O302" s="164"/>
    </row>
    <row r="303" spans="1:15" ht="14.5" x14ac:dyDescent="0.35">
      <c r="A303" s="164"/>
      <c r="B303" s="164"/>
      <c r="C303" s="164"/>
      <c r="D303" s="164"/>
      <c r="E303" s="164"/>
      <c r="F303" s="164"/>
      <c r="G303" s="164"/>
      <c r="H303" s="164"/>
      <c r="I303" s="164"/>
      <c r="J303" s="164"/>
      <c r="K303" s="164"/>
      <c r="L303" s="164"/>
      <c r="M303" s="164"/>
      <c r="N303" s="164"/>
      <c r="O303" s="164"/>
    </row>
    <row r="304" spans="1:15" ht="14.5" x14ac:dyDescent="0.35">
      <c r="A304" s="164"/>
      <c r="B304" s="164"/>
      <c r="C304" s="164"/>
      <c r="D304" s="164"/>
      <c r="E304" s="164"/>
      <c r="F304" s="164"/>
      <c r="G304" s="164"/>
      <c r="H304" s="164"/>
      <c r="I304" s="164"/>
      <c r="J304" s="164"/>
      <c r="K304" s="164"/>
      <c r="L304" s="164"/>
      <c r="M304" s="164"/>
      <c r="N304" s="164"/>
      <c r="O304" s="164"/>
    </row>
    <row r="305" spans="1:15" ht="14.5" x14ac:dyDescent="0.35">
      <c r="A305" s="164"/>
      <c r="B305" s="164"/>
      <c r="C305" s="164"/>
      <c r="D305" s="164"/>
      <c r="E305" s="164"/>
      <c r="F305" s="164"/>
      <c r="G305" s="164"/>
      <c r="H305" s="164"/>
      <c r="I305" s="164"/>
      <c r="J305" s="164"/>
      <c r="K305" s="164"/>
      <c r="L305" s="164"/>
      <c r="M305" s="164"/>
      <c r="N305" s="164"/>
      <c r="O305" s="164"/>
    </row>
    <row r="306" spans="1:15" ht="14.5" x14ac:dyDescent="0.35">
      <c r="A306" s="164"/>
      <c r="B306" s="164"/>
      <c r="C306" s="164"/>
      <c r="D306" s="164"/>
      <c r="E306" s="164"/>
      <c r="F306" s="164"/>
      <c r="G306" s="164"/>
      <c r="H306" s="164"/>
      <c r="I306" s="164"/>
      <c r="J306" s="164"/>
      <c r="K306" s="164"/>
      <c r="L306" s="164"/>
      <c r="M306" s="164"/>
      <c r="N306" s="164"/>
      <c r="O306" s="164"/>
    </row>
    <row r="307" spans="1:15" ht="14.5" x14ac:dyDescent="0.35">
      <c r="A307" s="164"/>
      <c r="B307" s="164"/>
      <c r="C307" s="164"/>
      <c r="D307" s="164"/>
      <c r="E307" s="164"/>
      <c r="F307" s="164"/>
      <c r="G307" s="164"/>
      <c r="H307" s="164"/>
      <c r="I307" s="164"/>
      <c r="J307" s="164"/>
      <c r="K307" s="164"/>
      <c r="L307" s="164"/>
      <c r="M307" s="164"/>
      <c r="N307" s="164"/>
      <c r="O307" s="164"/>
    </row>
    <row r="308" spans="1:15" ht="14.5" x14ac:dyDescent="0.35">
      <c r="A308" s="164"/>
      <c r="B308" s="164"/>
      <c r="C308" s="164"/>
      <c r="D308" s="164"/>
      <c r="E308" s="164"/>
      <c r="F308" s="164"/>
      <c r="G308" s="164"/>
      <c r="H308" s="164"/>
      <c r="I308" s="164"/>
      <c r="J308" s="164"/>
      <c r="K308" s="164"/>
      <c r="L308" s="164"/>
      <c r="M308" s="164"/>
      <c r="N308" s="164"/>
      <c r="O308" s="164"/>
    </row>
    <row r="309" spans="1:15" ht="14.5" x14ac:dyDescent="0.35">
      <c r="A309" s="164"/>
      <c r="B309" s="164"/>
      <c r="C309" s="164"/>
      <c r="D309" s="164"/>
      <c r="E309" s="164"/>
      <c r="F309" s="164"/>
      <c r="G309" s="164"/>
      <c r="H309" s="164"/>
      <c r="I309" s="164"/>
      <c r="J309" s="164"/>
      <c r="K309" s="164"/>
      <c r="L309" s="164"/>
      <c r="M309" s="164"/>
      <c r="N309" s="164"/>
      <c r="O309" s="164"/>
    </row>
    <row r="310" spans="1:15" ht="14.5" x14ac:dyDescent="0.35">
      <c r="A310" s="164"/>
      <c r="B310" s="164"/>
      <c r="C310" s="164"/>
      <c r="D310" s="164"/>
      <c r="E310" s="164"/>
      <c r="F310" s="164"/>
      <c r="G310" s="164"/>
      <c r="H310" s="164"/>
      <c r="I310" s="164"/>
      <c r="J310" s="164"/>
      <c r="K310" s="164"/>
      <c r="L310" s="164"/>
      <c r="M310" s="164"/>
      <c r="N310" s="164"/>
      <c r="O310" s="164"/>
    </row>
    <row r="311" spans="1:15" ht="14.5" x14ac:dyDescent="0.35">
      <c r="A311" s="164"/>
      <c r="B311" s="164"/>
      <c r="C311" s="164"/>
      <c r="D311" s="164"/>
      <c r="E311" s="164"/>
      <c r="F311" s="164"/>
      <c r="G311" s="164"/>
      <c r="H311" s="164"/>
      <c r="I311" s="164"/>
      <c r="J311" s="164"/>
      <c r="K311" s="164"/>
      <c r="L311" s="164"/>
      <c r="M311" s="164"/>
      <c r="N311" s="164"/>
      <c r="O311" s="164"/>
    </row>
    <row r="312" spans="1:15" ht="14.5" x14ac:dyDescent="0.35">
      <c r="A312" s="164"/>
      <c r="B312" s="164"/>
      <c r="C312" s="164"/>
      <c r="D312" s="164"/>
      <c r="E312" s="164"/>
      <c r="F312" s="164"/>
      <c r="G312" s="164"/>
      <c r="H312" s="164"/>
      <c r="I312" s="164"/>
      <c r="J312" s="164"/>
      <c r="K312" s="164"/>
      <c r="L312" s="164"/>
      <c r="M312" s="164"/>
      <c r="N312" s="164"/>
      <c r="O312" s="164"/>
    </row>
    <row r="313" spans="1:15" ht="14.5" x14ac:dyDescent="0.35">
      <c r="A313" s="164"/>
      <c r="B313" s="164"/>
      <c r="C313" s="164"/>
      <c r="D313" s="164"/>
      <c r="E313" s="164"/>
      <c r="F313" s="164"/>
      <c r="G313" s="164"/>
      <c r="H313" s="164"/>
      <c r="I313" s="164"/>
      <c r="J313" s="164"/>
      <c r="K313" s="164"/>
      <c r="L313" s="164"/>
      <c r="M313" s="164"/>
      <c r="N313" s="164"/>
      <c r="O313" s="164"/>
    </row>
    <row r="314" spans="1:15" ht="14.5" x14ac:dyDescent="0.35">
      <c r="A314" s="164"/>
      <c r="B314" s="164"/>
      <c r="C314" s="164"/>
      <c r="D314" s="164"/>
      <c r="E314" s="164"/>
      <c r="F314" s="164"/>
      <c r="G314" s="164"/>
      <c r="H314" s="164"/>
      <c r="I314" s="164"/>
      <c r="J314" s="164"/>
      <c r="K314" s="164"/>
      <c r="L314" s="164"/>
      <c r="M314" s="164"/>
      <c r="N314" s="164"/>
      <c r="O314" s="164"/>
    </row>
    <row r="315" spans="1:15" ht="14.5" x14ac:dyDescent="0.35">
      <c r="A315" s="164"/>
      <c r="B315" s="164"/>
      <c r="C315" s="164"/>
      <c r="D315" s="164"/>
      <c r="E315" s="164"/>
      <c r="F315" s="164"/>
      <c r="G315" s="164"/>
      <c r="H315" s="164"/>
      <c r="I315" s="164"/>
      <c r="J315" s="164"/>
      <c r="K315" s="164"/>
      <c r="L315" s="164"/>
      <c r="M315" s="164"/>
      <c r="N315" s="164"/>
      <c r="O315" s="164"/>
    </row>
    <row r="316" spans="1:15" ht="14.5" x14ac:dyDescent="0.35">
      <c r="A316" s="164"/>
      <c r="B316" s="164"/>
      <c r="C316" s="164"/>
      <c r="D316" s="164"/>
      <c r="E316" s="164"/>
      <c r="F316" s="164"/>
      <c r="G316" s="164"/>
      <c r="H316" s="164"/>
      <c r="I316" s="164"/>
      <c r="J316" s="164"/>
      <c r="K316" s="164"/>
      <c r="L316" s="164"/>
      <c r="M316" s="164"/>
      <c r="N316" s="164"/>
      <c r="O316" s="164"/>
    </row>
    <row r="317" spans="1:15" ht="14.5" x14ac:dyDescent="0.35">
      <c r="A317" s="164"/>
      <c r="B317" s="164"/>
      <c r="C317" s="164"/>
      <c r="D317" s="164"/>
      <c r="E317" s="164"/>
      <c r="F317" s="164"/>
      <c r="G317" s="164"/>
      <c r="H317" s="164"/>
      <c r="I317" s="164"/>
      <c r="J317" s="164"/>
      <c r="K317" s="164"/>
      <c r="L317" s="164"/>
      <c r="M317" s="164"/>
      <c r="N317" s="164"/>
      <c r="O317" s="164"/>
    </row>
    <row r="318" spans="1:15" ht="14.5" x14ac:dyDescent="0.35">
      <c r="A318" s="164"/>
      <c r="B318" s="164"/>
      <c r="C318" s="164"/>
      <c r="D318" s="164"/>
      <c r="E318" s="164"/>
      <c r="F318" s="164"/>
      <c r="G318" s="164"/>
      <c r="H318" s="164"/>
      <c r="I318" s="164"/>
      <c r="J318" s="164"/>
      <c r="K318" s="164"/>
      <c r="L318" s="164"/>
      <c r="M318" s="164"/>
      <c r="N318" s="164"/>
      <c r="O318" s="164"/>
    </row>
    <row r="319" spans="1:15" ht="14.5" x14ac:dyDescent="0.35">
      <c r="A319" s="164"/>
      <c r="B319" s="164"/>
      <c r="C319" s="164"/>
      <c r="D319" s="164"/>
      <c r="E319" s="164"/>
      <c r="F319" s="164"/>
      <c r="G319" s="164"/>
      <c r="H319" s="164"/>
      <c r="I319" s="164"/>
      <c r="J319" s="164"/>
      <c r="K319" s="164"/>
      <c r="L319" s="164"/>
      <c r="M319" s="164"/>
      <c r="N319" s="164"/>
      <c r="O319" s="164"/>
    </row>
    <row r="320" spans="1:15" ht="14.5" x14ac:dyDescent="0.35">
      <c r="A320" s="164"/>
      <c r="B320" s="164"/>
      <c r="C320" s="164"/>
      <c r="D320" s="164"/>
      <c r="E320" s="164"/>
      <c r="F320" s="164"/>
      <c r="G320" s="164"/>
      <c r="H320" s="164"/>
      <c r="I320" s="164"/>
      <c r="J320" s="164"/>
      <c r="K320" s="164"/>
      <c r="L320" s="164"/>
      <c r="M320" s="164"/>
      <c r="N320" s="164"/>
      <c r="O320" s="164"/>
    </row>
    <row r="321" spans="1:15" ht="14.5" x14ac:dyDescent="0.35">
      <c r="A321" s="164"/>
      <c r="B321" s="164"/>
      <c r="C321" s="164"/>
      <c r="D321" s="164"/>
      <c r="E321" s="164"/>
      <c r="F321" s="164"/>
      <c r="G321" s="164"/>
      <c r="H321" s="164"/>
      <c r="I321" s="164"/>
      <c r="J321" s="164"/>
      <c r="K321" s="164"/>
      <c r="L321" s="164"/>
      <c r="M321" s="164"/>
      <c r="N321" s="164"/>
      <c r="O321" s="164"/>
    </row>
    <row r="322" spans="1:15" ht="14.5" x14ac:dyDescent="0.35">
      <c r="A322" s="164"/>
      <c r="B322" s="164"/>
      <c r="C322" s="164"/>
      <c r="D322" s="164"/>
      <c r="E322" s="164"/>
      <c r="F322" s="164"/>
      <c r="G322" s="164"/>
      <c r="H322" s="164"/>
      <c r="I322" s="164"/>
      <c r="J322" s="164"/>
      <c r="K322" s="164"/>
      <c r="L322" s="164"/>
      <c r="M322" s="164"/>
      <c r="N322" s="164"/>
      <c r="O322" s="164"/>
    </row>
    <row r="323" spans="1:15" ht="14.5" x14ac:dyDescent="0.35">
      <c r="A323" s="164"/>
      <c r="B323" s="164"/>
      <c r="C323" s="164"/>
      <c r="D323" s="164"/>
      <c r="E323" s="164"/>
      <c r="F323" s="164"/>
      <c r="G323" s="164"/>
      <c r="H323" s="164"/>
      <c r="I323" s="164"/>
      <c r="J323" s="164"/>
      <c r="K323" s="164"/>
      <c r="L323" s="164"/>
      <c r="M323" s="164"/>
      <c r="N323" s="164"/>
      <c r="O323" s="164"/>
    </row>
    <row r="324" spans="1:15" ht="14.5" x14ac:dyDescent="0.35">
      <c r="A324" s="164"/>
      <c r="B324" s="164"/>
      <c r="C324" s="164"/>
      <c r="D324" s="164"/>
      <c r="E324" s="164"/>
      <c r="F324" s="164"/>
      <c r="G324" s="164"/>
      <c r="H324" s="164"/>
      <c r="I324" s="164"/>
      <c r="J324" s="164"/>
      <c r="K324" s="164"/>
      <c r="L324" s="164"/>
      <c r="M324" s="164"/>
      <c r="N324" s="164"/>
      <c r="O324" s="164"/>
    </row>
    <row r="325" spans="1:15" ht="14.5" x14ac:dyDescent="0.35">
      <c r="A325" s="164"/>
      <c r="B325" s="164"/>
      <c r="C325" s="164"/>
      <c r="D325" s="164"/>
      <c r="E325" s="164"/>
      <c r="F325" s="164"/>
      <c r="G325" s="164"/>
      <c r="H325" s="164"/>
      <c r="I325" s="164"/>
      <c r="J325" s="164"/>
      <c r="K325" s="164"/>
      <c r="L325" s="164"/>
      <c r="M325" s="164"/>
      <c r="N325" s="164"/>
      <c r="O325" s="164"/>
    </row>
    <row r="326" spans="1:15" ht="14.5" x14ac:dyDescent="0.35">
      <c r="A326" s="164"/>
      <c r="B326" s="164"/>
      <c r="C326" s="164"/>
      <c r="D326" s="164"/>
      <c r="E326" s="164"/>
      <c r="F326" s="164"/>
      <c r="G326" s="164"/>
      <c r="H326" s="164"/>
      <c r="I326" s="164"/>
      <c r="J326" s="164"/>
      <c r="K326" s="164"/>
      <c r="L326" s="164"/>
      <c r="M326" s="164"/>
      <c r="N326" s="164"/>
      <c r="O326" s="164"/>
    </row>
    <row r="327" spans="1:15" ht="14.5" x14ac:dyDescent="0.35">
      <c r="A327" s="164"/>
      <c r="B327" s="164"/>
      <c r="C327" s="164"/>
      <c r="D327" s="164"/>
      <c r="E327" s="164"/>
      <c r="F327" s="164"/>
      <c r="G327" s="164"/>
      <c r="H327" s="164"/>
      <c r="I327" s="164"/>
      <c r="J327" s="164"/>
      <c r="K327" s="164"/>
      <c r="L327" s="164"/>
      <c r="M327" s="164"/>
      <c r="N327" s="164"/>
      <c r="O327" s="164"/>
    </row>
    <row r="328" spans="1:15" ht="14.5" x14ac:dyDescent="0.35">
      <c r="A328" s="164"/>
      <c r="B328" s="164"/>
      <c r="C328" s="164"/>
      <c r="D328" s="164"/>
      <c r="E328" s="164"/>
      <c r="F328" s="164"/>
      <c r="G328" s="164"/>
      <c r="H328" s="164"/>
      <c r="I328" s="164"/>
      <c r="J328" s="164"/>
      <c r="K328" s="164"/>
      <c r="L328" s="164"/>
      <c r="M328" s="164"/>
      <c r="N328" s="164"/>
      <c r="O328" s="164"/>
    </row>
    <row r="329" spans="1:15" ht="14.5" x14ac:dyDescent="0.35">
      <c r="A329" s="164"/>
      <c r="B329" s="164"/>
      <c r="C329" s="164"/>
      <c r="D329" s="164"/>
      <c r="E329" s="164"/>
      <c r="F329" s="164"/>
      <c r="G329" s="164"/>
      <c r="H329" s="164"/>
      <c r="I329" s="164"/>
      <c r="J329" s="164"/>
      <c r="K329" s="164"/>
      <c r="L329" s="164"/>
      <c r="M329" s="164"/>
      <c r="N329" s="164"/>
      <c r="O329" s="164"/>
    </row>
    <row r="330" spans="1:15" ht="14.5" x14ac:dyDescent="0.35">
      <c r="A330" s="164"/>
      <c r="B330" s="164"/>
      <c r="C330" s="164"/>
      <c r="D330" s="164"/>
      <c r="E330" s="164"/>
      <c r="F330" s="164"/>
      <c r="G330" s="164"/>
      <c r="H330" s="164"/>
      <c r="I330" s="164"/>
      <c r="J330" s="164"/>
      <c r="K330" s="164"/>
      <c r="L330" s="164"/>
      <c r="M330" s="164"/>
      <c r="N330" s="164"/>
      <c r="O330" s="164"/>
    </row>
    <row r="331" spans="1:15" ht="14.5" x14ac:dyDescent="0.35">
      <c r="A331" s="164"/>
      <c r="B331" s="164"/>
      <c r="C331" s="164"/>
      <c r="D331" s="164"/>
      <c r="E331" s="164"/>
      <c r="F331" s="164"/>
      <c r="G331" s="164"/>
      <c r="H331" s="164"/>
      <c r="I331" s="164"/>
      <c r="J331" s="164"/>
      <c r="K331" s="164"/>
      <c r="L331" s="164"/>
      <c r="M331" s="164"/>
      <c r="N331" s="164"/>
      <c r="O331" s="164"/>
    </row>
    <row r="332" spans="1:15" ht="14.5" x14ac:dyDescent="0.35">
      <c r="A332" s="164"/>
      <c r="B332" s="164"/>
      <c r="C332" s="164"/>
      <c r="D332" s="164"/>
      <c r="E332" s="164"/>
      <c r="F332" s="164"/>
      <c r="G332" s="164"/>
      <c r="H332" s="164"/>
      <c r="I332" s="164"/>
      <c r="J332" s="164"/>
      <c r="K332" s="164"/>
      <c r="L332" s="164"/>
      <c r="M332" s="164"/>
      <c r="N332" s="164"/>
      <c r="O332" s="164"/>
    </row>
    <row r="333" spans="1:15" ht="14.5" x14ac:dyDescent="0.35">
      <c r="A333" s="164"/>
      <c r="B333" s="164"/>
      <c r="C333" s="164"/>
      <c r="D333" s="164"/>
      <c r="E333" s="164"/>
      <c r="F333" s="164"/>
      <c r="G333" s="164"/>
      <c r="H333" s="164"/>
      <c r="I333" s="164"/>
      <c r="J333" s="164"/>
      <c r="K333" s="164"/>
      <c r="L333" s="164"/>
      <c r="M333" s="164"/>
      <c r="N333" s="164"/>
      <c r="O333" s="164"/>
    </row>
    <row r="334" spans="1:15" ht="14.5" x14ac:dyDescent="0.35">
      <c r="A334" s="164"/>
      <c r="B334" s="164"/>
      <c r="C334" s="164"/>
      <c r="D334" s="164"/>
      <c r="E334" s="164"/>
      <c r="F334" s="164"/>
      <c r="G334" s="164"/>
      <c r="H334" s="164"/>
      <c r="I334" s="164"/>
      <c r="J334" s="164"/>
      <c r="K334" s="164"/>
      <c r="L334" s="164"/>
      <c r="M334" s="164"/>
      <c r="N334" s="164"/>
      <c r="O334" s="164"/>
    </row>
    <row r="335" spans="1:15" ht="14.5" x14ac:dyDescent="0.35">
      <c r="A335" s="164"/>
      <c r="B335" s="164"/>
      <c r="C335" s="164"/>
      <c r="D335" s="164"/>
      <c r="E335" s="164"/>
      <c r="F335" s="164"/>
      <c r="G335" s="164"/>
      <c r="H335" s="164"/>
      <c r="I335" s="164"/>
      <c r="J335" s="164"/>
      <c r="K335" s="164"/>
      <c r="L335" s="164"/>
      <c r="M335" s="164"/>
      <c r="N335" s="164"/>
      <c r="O335" s="164"/>
    </row>
    <row r="336" spans="1:15" ht="14.5" x14ac:dyDescent="0.35">
      <c r="A336" s="164"/>
      <c r="B336" s="164"/>
      <c r="C336" s="164"/>
      <c r="D336" s="164"/>
      <c r="E336" s="164"/>
      <c r="F336" s="164"/>
      <c r="G336" s="164"/>
      <c r="H336" s="164"/>
      <c r="I336" s="164"/>
      <c r="J336" s="164"/>
      <c r="K336" s="164"/>
      <c r="L336" s="164"/>
      <c r="M336" s="164"/>
      <c r="N336" s="164"/>
      <c r="O336" s="164"/>
    </row>
    <row r="337" spans="1:15" ht="14.5" x14ac:dyDescent="0.35">
      <c r="A337" s="164"/>
      <c r="B337" s="164"/>
      <c r="C337" s="164"/>
      <c r="D337" s="164"/>
      <c r="E337" s="164"/>
      <c r="F337" s="164"/>
      <c r="G337" s="164"/>
      <c r="H337" s="164"/>
      <c r="I337" s="164"/>
      <c r="J337" s="164"/>
      <c r="K337" s="164"/>
      <c r="L337" s="164"/>
      <c r="M337" s="164"/>
      <c r="N337" s="164"/>
      <c r="O337" s="164"/>
    </row>
    <row r="338" spans="1:15" ht="14.5" x14ac:dyDescent="0.35">
      <c r="A338" s="164"/>
      <c r="B338" s="164"/>
      <c r="C338" s="164"/>
      <c r="D338" s="164"/>
      <c r="E338" s="164"/>
      <c r="F338" s="164"/>
      <c r="G338" s="164"/>
      <c r="H338" s="164"/>
      <c r="I338" s="164"/>
      <c r="J338" s="164"/>
      <c r="K338" s="164"/>
      <c r="L338" s="164"/>
      <c r="M338" s="164"/>
      <c r="N338" s="164"/>
      <c r="O338" s="164"/>
    </row>
    <row r="339" spans="1:15" ht="14.5" x14ac:dyDescent="0.35">
      <c r="A339" s="164"/>
      <c r="B339" s="164"/>
      <c r="C339" s="164"/>
      <c r="D339" s="164"/>
      <c r="E339" s="164"/>
      <c r="F339" s="164"/>
      <c r="G339" s="164"/>
      <c r="H339" s="164"/>
      <c r="I339" s="164"/>
      <c r="J339" s="164"/>
      <c r="K339" s="164"/>
      <c r="L339" s="164"/>
      <c r="M339" s="164"/>
      <c r="N339" s="164"/>
      <c r="O339" s="164"/>
    </row>
    <row r="340" spans="1:15" ht="14.5" x14ac:dyDescent="0.35">
      <c r="A340" s="164"/>
      <c r="B340" s="164"/>
      <c r="C340" s="164"/>
      <c r="D340" s="164"/>
      <c r="E340" s="164"/>
      <c r="F340" s="164"/>
      <c r="G340" s="164"/>
      <c r="H340" s="164"/>
      <c r="I340" s="164"/>
      <c r="J340" s="164"/>
      <c r="K340" s="164"/>
      <c r="L340" s="164"/>
      <c r="M340" s="164"/>
      <c r="N340" s="164"/>
      <c r="O340" s="164"/>
    </row>
    <row r="341" spans="1:15" ht="14.5" x14ac:dyDescent="0.35">
      <c r="A341" s="164"/>
      <c r="B341" s="164"/>
      <c r="C341" s="164"/>
      <c r="D341" s="164"/>
      <c r="E341" s="164"/>
      <c r="F341" s="164"/>
      <c r="G341" s="164"/>
      <c r="H341" s="164"/>
      <c r="I341" s="164"/>
      <c r="J341" s="164"/>
      <c r="K341" s="164"/>
      <c r="L341" s="164"/>
      <c r="M341" s="164"/>
      <c r="N341" s="164"/>
      <c r="O341" s="164"/>
    </row>
    <row r="342" spans="1:15" ht="14.5" x14ac:dyDescent="0.35">
      <c r="A342" s="164"/>
      <c r="B342" s="164"/>
      <c r="C342" s="164"/>
      <c r="D342" s="164"/>
      <c r="E342" s="164"/>
      <c r="F342" s="164"/>
      <c r="G342" s="164"/>
      <c r="H342" s="164"/>
      <c r="I342" s="164"/>
      <c r="J342" s="164"/>
      <c r="K342" s="164"/>
      <c r="L342" s="164"/>
      <c r="M342" s="164"/>
      <c r="N342" s="164"/>
      <c r="O342" s="164"/>
    </row>
    <row r="343" spans="1:15" ht="14.5" x14ac:dyDescent="0.35">
      <c r="A343" s="164"/>
      <c r="B343" s="164"/>
      <c r="C343" s="164"/>
      <c r="D343" s="164"/>
      <c r="E343" s="164"/>
      <c r="F343" s="164"/>
      <c r="G343" s="164"/>
      <c r="H343" s="164"/>
      <c r="I343" s="164"/>
      <c r="J343" s="164"/>
      <c r="K343" s="164"/>
      <c r="L343" s="164"/>
      <c r="M343" s="164"/>
      <c r="N343" s="164"/>
      <c r="O343" s="164"/>
    </row>
    <row r="344" spans="1:15" ht="14.5" x14ac:dyDescent="0.35">
      <c r="A344" s="164"/>
      <c r="B344" s="164"/>
      <c r="C344" s="164"/>
      <c r="D344" s="164"/>
      <c r="E344" s="164"/>
      <c r="F344" s="164"/>
      <c r="G344" s="164"/>
      <c r="H344" s="164"/>
      <c r="I344" s="164"/>
      <c r="J344" s="164"/>
      <c r="K344" s="164"/>
      <c r="L344" s="164"/>
      <c r="M344" s="164"/>
      <c r="N344" s="164"/>
      <c r="O344" s="164"/>
    </row>
    <row r="345" spans="1:15" ht="14.5" x14ac:dyDescent="0.35">
      <c r="A345" s="164"/>
      <c r="B345" s="164"/>
      <c r="C345" s="164"/>
      <c r="D345" s="164"/>
      <c r="E345" s="164"/>
      <c r="F345" s="164"/>
      <c r="G345" s="164"/>
      <c r="H345" s="164"/>
      <c r="I345" s="164"/>
      <c r="J345" s="164"/>
      <c r="K345" s="164"/>
      <c r="L345" s="164"/>
      <c r="M345" s="164"/>
      <c r="N345" s="164"/>
      <c r="O345" s="164"/>
    </row>
    <row r="346" spans="1:15" ht="14.5" x14ac:dyDescent="0.35">
      <c r="A346" s="164"/>
      <c r="B346" s="164"/>
      <c r="C346" s="164"/>
      <c r="D346" s="164"/>
      <c r="E346" s="164"/>
      <c r="F346" s="164"/>
      <c r="G346" s="164"/>
      <c r="H346" s="164"/>
      <c r="I346" s="164"/>
      <c r="J346" s="164"/>
      <c r="K346" s="164"/>
      <c r="L346" s="164"/>
      <c r="M346" s="164"/>
      <c r="N346" s="164"/>
      <c r="O346" s="164"/>
    </row>
    <row r="347" spans="1:15" ht="14.5" x14ac:dyDescent="0.35">
      <c r="A347" s="164"/>
      <c r="B347" s="164"/>
      <c r="C347" s="164"/>
      <c r="D347" s="164"/>
      <c r="E347" s="164"/>
      <c r="F347" s="164"/>
      <c r="G347" s="164"/>
      <c r="H347" s="164"/>
      <c r="I347" s="164"/>
      <c r="J347" s="164"/>
      <c r="K347" s="164"/>
      <c r="L347" s="164"/>
      <c r="M347" s="164"/>
      <c r="N347" s="164"/>
      <c r="O347" s="164"/>
    </row>
    <row r="348" spans="1:15" ht="14.5" x14ac:dyDescent="0.35">
      <c r="A348" s="164"/>
      <c r="B348" s="164"/>
      <c r="C348" s="164"/>
      <c r="D348" s="164"/>
      <c r="E348" s="164"/>
      <c r="F348" s="164"/>
      <c r="G348" s="164"/>
      <c r="H348" s="164"/>
      <c r="I348" s="164"/>
      <c r="J348" s="164"/>
      <c r="K348" s="164"/>
      <c r="L348" s="164"/>
      <c r="M348" s="164"/>
      <c r="N348" s="164"/>
      <c r="O348" s="164"/>
    </row>
    <row r="349" spans="1:15" ht="14.5" x14ac:dyDescent="0.35">
      <c r="A349" s="164"/>
      <c r="B349" s="164"/>
      <c r="C349" s="164"/>
      <c r="D349" s="164"/>
      <c r="E349" s="164"/>
      <c r="F349" s="164"/>
      <c r="G349" s="164"/>
      <c r="H349" s="164"/>
      <c r="I349" s="164"/>
      <c r="J349" s="164"/>
      <c r="K349" s="164"/>
      <c r="L349" s="164"/>
      <c r="M349" s="164"/>
      <c r="N349" s="164"/>
      <c r="O349" s="164"/>
    </row>
    <row r="350" spans="1:15" ht="14.5" x14ac:dyDescent="0.35">
      <c r="A350" s="164"/>
      <c r="B350" s="164"/>
      <c r="C350" s="164"/>
      <c r="D350" s="164"/>
      <c r="E350" s="164"/>
      <c r="F350" s="164"/>
      <c r="G350" s="164"/>
      <c r="H350" s="164"/>
      <c r="I350" s="164"/>
      <c r="J350" s="164"/>
      <c r="K350" s="164"/>
      <c r="L350" s="164"/>
      <c r="M350" s="164"/>
      <c r="N350" s="164"/>
      <c r="O350" s="164"/>
    </row>
    <row r="351" spans="1:15" ht="14.5" x14ac:dyDescent="0.35">
      <c r="A351" s="164"/>
      <c r="B351" s="164"/>
      <c r="C351" s="164"/>
      <c r="D351" s="164"/>
      <c r="E351" s="164"/>
      <c r="F351" s="164"/>
      <c r="G351" s="164"/>
      <c r="H351" s="164"/>
      <c r="I351" s="164"/>
      <c r="J351" s="164"/>
      <c r="K351" s="164"/>
      <c r="L351" s="164"/>
      <c r="M351" s="164"/>
      <c r="N351" s="164"/>
      <c r="O351" s="164"/>
    </row>
    <row r="352" spans="1:15" ht="14.5" x14ac:dyDescent="0.35">
      <c r="A352" s="164"/>
      <c r="B352" s="164"/>
      <c r="C352" s="164"/>
      <c r="D352" s="164"/>
      <c r="E352" s="164"/>
      <c r="F352" s="164"/>
      <c r="G352" s="164"/>
      <c r="H352" s="164"/>
      <c r="I352" s="164"/>
      <c r="J352" s="164"/>
      <c r="K352" s="164"/>
      <c r="L352" s="164"/>
      <c r="M352" s="164"/>
      <c r="N352" s="164"/>
      <c r="O352" s="164"/>
    </row>
    <row r="353" spans="1:15" ht="14.5" x14ac:dyDescent="0.35">
      <c r="A353" s="164"/>
      <c r="B353" s="164"/>
      <c r="C353" s="164"/>
      <c r="D353" s="164"/>
      <c r="E353" s="164"/>
      <c r="F353" s="164"/>
      <c r="G353" s="164"/>
      <c r="H353" s="164"/>
      <c r="I353" s="164"/>
      <c r="J353" s="164"/>
      <c r="K353" s="164"/>
      <c r="L353" s="164"/>
      <c r="M353" s="164"/>
      <c r="N353" s="164"/>
      <c r="O353" s="164"/>
    </row>
    <row r="354" spans="1:15" ht="14.5" x14ac:dyDescent="0.35">
      <c r="A354" s="164"/>
      <c r="B354" s="164"/>
      <c r="C354" s="164"/>
      <c r="D354" s="164"/>
      <c r="E354" s="164"/>
      <c r="F354" s="164"/>
      <c r="G354" s="164"/>
      <c r="H354" s="164"/>
      <c r="I354" s="164"/>
      <c r="J354" s="164"/>
      <c r="K354" s="164"/>
      <c r="L354" s="164"/>
      <c r="M354" s="164"/>
      <c r="N354" s="164"/>
      <c r="O354" s="164"/>
    </row>
    <row r="355" spans="1:15" ht="14.5" x14ac:dyDescent="0.35">
      <c r="A355" s="164"/>
      <c r="B355" s="164"/>
      <c r="C355" s="164"/>
      <c r="D355" s="164"/>
      <c r="E355" s="164"/>
      <c r="F355" s="164"/>
      <c r="G355" s="164"/>
      <c r="H355" s="164"/>
      <c r="I355" s="164"/>
      <c r="J355" s="164"/>
      <c r="K355" s="164"/>
      <c r="L355" s="164"/>
      <c r="M355" s="164"/>
      <c r="N355" s="164"/>
      <c r="O355" s="164"/>
    </row>
    <row r="356" spans="1:15" ht="14.5" x14ac:dyDescent="0.35">
      <c r="A356" s="164"/>
      <c r="B356" s="164"/>
      <c r="C356" s="164"/>
      <c r="D356" s="164"/>
      <c r="E356" s="164"/>
      <c r="F356" s="164"/>
      <c r="G356" s="164"/>
      <c r="H356" s="164"/>
      <c r="I356" s="164"/>
      <c r="J356" s="164"/>
      <c r="K356" s="164"/>
      <c r="L356" s="164"/>
      <c r="M356" s="164"/>
      <c r="N356" s="164"/>
      <c r="O356" s="164"/>
    </row>
    <row r="357" spans="1:15" ht="14.5" x14ac:dyDescent="0.35">
      <c r="A357" s="164"/>
      <c r="B357" s="164"/>
      <c r="C357" s="164"/>
      <c r="D357" s="164"/>
      <c r="E357" s="164"/>
      <c r="F357" s="164"/>
      <c r="G357" s="164"/>
      <c r="H357" s="164"/>
      <c r="I357" s="164"/>
      <c r="J357" s="164"/>
      <c r="K357" s="164"/>
      <c r="L357" s="164"/>
      <c r="M357" s="164"/>
      <c r="N357" s="164"/>
      <c r="O357" s="164"/>
    </row>
    <row r="358" spans="1:15" ht="14.5" x14ac:dyDescent="0.35">
      <c r="A358" s="164"/>
      <c r="B358" s="164"/>
      <c r="C358" s="164"/>
      <c r="D358" s="164"/>
      <c r="E358" s="164"/>
      <c r="F358" s="164"/>
      <c r="G358" s="164"/>
      <c r="H358" s="164"/>
      <c r="I358" s="164"/>
      <c r="J358" s="164"/>
      <c r="K358" s="164"/>
      <c r="L358" s="164"/>
      <c r="M358" s="164"/>
      <c r="N358" s="164"/>
      <c r="O358" s="164"/>
    </row>
    <row r="359" spans="1:15" ht="14.5" x14ac:dyDescent="0.35">
      <c r="A359" s="164"/>
      <c r="B359" s="164"/>
      <c r="C359" s="164"/>
      <c r="D359" s="164"/>
      <c r="E359" s="164"/>
      <c r="F359" s="164"/>
      <c r="G359" s="164"/>
      <c r="H359" s="164"/>
      <c r="I359" s="164"/>
      <c r="J359" s="164"/>
      <c r="K359" s="164"/>
      <c r="L359" s="164"/>
      <c r="M359" s="164"/>
      <c r="N359" s="164"/>
      <c r="O359" s="164"/>
    </row>
    <row r="360" spans="1:15" ht="14.5" x14ac:dyDescent="0.35">
      <c r="A360" s="164"/>
      <c r="B360" s="164"/>
      <c r="C360" s="164"/>
      <c r="D360" s="164"/>
      <c r="E360" s="164"/>
      <c r="F360" s="164"/>
      <c r="G360" s="164"/>
      <c r="H360" s="164"/>
      <c r="I360" s="164"/>
      <c r="J360" s="164"/>
      <c r="K360" s="164"/>
      <c r="L360" s="164"/>
      <c r="M360" s="164"/>
      <c r="N360" s="164"/>
      <c r="O360" s="164"/>
    </row>
    <row r="361" spans="1:15" ht="14.5" x14ac:dyDescent="0.35">
      <c r="A361" s="164"/>
      <c r="B361" s="164"/>
      <c r="C361" s="164"/>
      <c r="D361" s="164"/>
      <c r="E361" s="164"/>
      <c r="F361" s="164"/>
      <c r="G361" s="164"/>
      <c r="H361" s="164"/>
      <c r="I361" s="164"/>
      <c r="J361" s="164"/>
      <c r="K361" s="164"/>
      <c r="L361" s="164"/>
      <c r="M361" s="164"/>
      <c r="N361" s="164"/>
      <c r="O361" s="164"/>
    </row>
    <row r="362" spans="1:15" ht="14.5" x14ac:dyDescent="0.35">
      <c r="A362" s="164"/>
      <c r="B362" s="164"/>
      <c r="C362" s="164"/>
      <c r="D362" s="164"/>
      <c r="E362" s="164"/>
      <c r="F362" s="164"/>
      <c r="G362" s="164"/>
      <c r="H362" s="164"/>
      <c r="I362" s="164"/>
      <c r="J362" s="164"/>
      <c r="K362" s="164"/>
      <c r="L362" s="164"/>
      <c r="M362" s="164"/>
      <c r="N362" s="164"/>
      <c r="O362" s="164"/>
    </row>
    <row r="363" spans="1:15" ht="14.5" x14ac:dyDescent="0.35">
      <c r="A363" s="164"/>
      <c r="B363" s="164"/>
      <c r="C363" s="164"/>
      <c r="D363" s="164"/>
      <c r="E363" s="164"/>
      <c r="F363" s="164"/>
      <c r="G363" s="164"/>
      <c r="H363" s="164"/>
      <c r="I363" s="164"/>
      <c r="J363" s="164"/>
      <c r="K363" s="164"/>
      <c r="L363" s="164"/>
      <c r="M363" s="164"/>
      <c r="N363" s="164"/>
      <c r="O363" s="164"/>
    </row>
    <row r="364" spans="1:15" ht="14.5" x14ac:dyDescent="0.35">
      <c r="A364" s="164"/>
      <c r="B364" s="164"/>
      <c r="C364" s="164"/>
      <c r="D364" s="164"/>
      <c r="E364" s="164"/>
      <c r="F364" s="164"/>
      <c r="G364" s="164"/>
      <c r="H364" s="164"/>
      <c r="I364" s="164"/>
      <c r="J364" s="164"/>
      <c r="K364" s="164"/>
      <c r="L364" s="164"/>
      <c r="M364" s="164"/>
      <c r="N364" s="164"/>
      <c r="O364" s="164"/>
    </row>
    <row r="365" spans="1:15" ht="14.5" x14ac:dyDescent="0.35">
      <c r="A365" s="164"/>
      <c r="B365" s="164"/>
      <c r="C365" s="164"/>
      <c r="D365" s="164"/>
      <c r="E365" s="164"/>
      <c r="F365" s="164"/>
      <c r="G365" s="164"/>
      <c r="H365" s="164"/>
      <c r="I365" s="164"/>
      <c r="J365" s="164"/>
      <c r="K365" s="164"/>
      <c r="L365" s="164"/>
      <c r="M365" s="164"/>
      <c r="N365" s="164"/>
      <c r="O365" s="164"/>
    </row>
    <row r="366" spans="1:15" ht="14.5" x14ac:dyDescent="0.35">
      <c r="A366" s="164"/>
      <c r="B366" s="164"/>
      <c r="C366" s="164"/>
      <c r="D366" s="164"/>
      <c r="E366" s="164"/>
      <c r="F366" s="164"/>
      <c r="G366" s="164"/>
      <c r="H366" s="164"/>
      <c r="I366" s="164"/>
      <c r="J366" s="164"/>
      <c r="K366" s="164"/>
      <c r="L366" s="164"/>
      <c r="M366" s="164"/>
      <c r="N366" s="164"/>
      <c r="O366" s="164"/>
    </row>
    <row r="367" spans="1:15" ht="14.5" x14ac:dyDescent="0.35">
      <c r="A367" s="164"/>
      <c r="B367" s="164"/>
      <c r="C367" s="164"/>
      <c r="D367" s="164"/>
      <c r="E367" s="164"/>
      <c r="F367" s="164"/>
      <c r="G367" s="164"/>
      <c r="H367" s="164"/>
      <c r="I367" s="164"/>
      <c r="J367" s="164"/>
      <c r="K367" s="164"/>
      <c r="L367" s="164"/>
      <c r="M367" s="164"/>
      <c r="N367" s="164"/>
      <c r="O367" s="164"/>
    </row>
    <row r="368" spans="1:15" ht="14.5" x14ac:dyDescent="0.35">
      <c r="A368" s="164"/>
      <c r="B368" s="164"/>
      <c r="C368" s="164"/>
      <c r="D368" s="164"/>
      <c r="E368" s="164"/>
      <c r="F368" s="164"/>
      <c r="G368" s="164"/>
      <c r="H368" s="164"/>
      <c r="I368" s="164"/>
      <c r="J368" s="164"/>
      <c r="K368" s="164"/>
      <c r="L368" s="164"/>
      <c r="M368" s="164"/>
      <c r="N368" s="164"/>
      <c r="O368" s="164"/>
    </row>
    <row r="369" spans="1:15" ht="14.5" x14ac:dyDescent="0.35">
      <c r="A369" s="164"/>
      <c r="B369" s="164"/>
      <c r="C369" s="164"/>
      <c r="D369" s="164"/>
      <c r="E369" s="164"/>
      <c r="F369" s="164"/>
      <c r="G369" s="164"/>
      <c r="H369" s="164"/>
      <c r="I369" s="164"/>
      <c r="J369" s="164"/>
      <c r="K369" s="164"/>
      <c r="L369" s="164"/>
      <c r="M369" s="164"/>
      <c r="N369" s="164"/>
      <c r="O369" s="164"/>
    </row>
    <row r="370" spans="1:15" ht="14.5" x14ac:dyDescent="0.35">
      <c r="A370" s="164"/>
      <c r="B370" s="164"/>
      <c r="C370" s="164"/>
      <c r="D370" s="164"/>
      <c r="E370" s="164"/>
      <c r="F370" s="164"/>
      <c r="G370" s="164"/>
      <c r="H370" s="164"/>
      <c r="I370" s="164"/>
      <c r="J370" s="164"/>
      <c r="K370" s="164"/>
      <c r="L370" s="164"/>
      <c r="M370" s="164"/>
      <c r="N370" s="164"/>
      <c r="O370" s="164"/>
    </row>
    <row r="371" spans="1:15" ht="14.5" x14ac:dyDescent="0.35">
      <c r="A371" s="164"/>
      <c r="B371" s="164"/>
      <c r="C371" s="164"/>
      <c r="D371" s="164"/>
      <c r="E371" s="164"/>
      <c r="F371" s="164"/>
      <c r="G371" s="164"/>
      <c r="H371" s="164"/>
      <c r="I371" s="164"/>
      <c r="J371" s="164"/>
      <c r="K371" s="164"/>
      <c r="L371" s="164"/>
      <c r="M371" s="164"/>
      <c r="N371" s="164"/>
      <c r="O371" s="164"/>
    </row>
    <row r="372" spans="1:15" ht="14.5" x14ac:dyDescent="0.35">
      <c r="A372" s="164"/>
      <c r="B372" s="164"/>
      <c r="C372" s="164"/>
      <c r="D372" s="164"/>
      <c r="E372" s="164"/>
      <c r="F372" s="164"/>
      <c r="G372" s="164"/>
      <c r="H372" s="164"/>
      <c r="I372" s="164"/>
      <c r="J372" s="164"/>
      <c r="K372" s="164"/>
      <c r="L372" s="164"/>
      <c r="M372" s="164"/>
      <c r="N372" s="164"/>
      <c r="O372" s="164"/>
    </row>
    <row r="373" spans="1:15" ht="14.5" x14ac:dyDescent="0.35">
      <c r="A373" s="164"/>
      <c r="B373" s="164"/>
      <c r="C373" s="164"/>
      <c r="D373" s="164"/>
      <c r="E373" s="164"/>
      <c r="F373" s="164"/>
      <c r="G373" s="164"/>
      <c r="H373" s="164"/>
      <c r="I373" s="164"/>
      <c r="J373" s="164"/>
      <c r="K373" s="164"/>
      <c r="L373" s="164"/>
      <c r="M373" s="164"/>
      <c r="N373" s="164"/>
      <c r="O373" s="164"/>
    </row>
    <row r="374" spans="1:15" ht="14.5" x14ac:dyDescent="0.35">
      <c r="A374" s="164"/>
      <c r="B374" s="164"/>
      <c r="C374" s="164"/>
      <c r="D374" s="164"/>
      <c r="E374" s="164"/>
      <c r="F374" s="164"/>
      <c r="G374" s="164"/>
      <c r="H374" s="164"/>
      <c r="I374" s="164"/>
      <c r="J374" s="164"/>
      <c r="K374" s="164"/>
      <c r="L374" s="164"/>
      <c r="M374" s="164"/>
      <c r="N374" s="164"/>
      <c r="O374" s="164"/>
    </row>
    <row r="375" spans="1:15" ht="14.5" x14ac:dyDescent="0.35">
      <c r="A375" s="164"/>
      <c r="B375" s="164"/>
      <c r="C375" s="164"/>
      <c r="D375" s="164"/>
      <c r="E375" s="164"/>
      <c r="F375" s="164"/>
      <c r="G375" s="164"/>
      <c r="H375" s="164"/>
      <c r="I375" s="164"/>
      <c r="J375" s="164"/>
      <c r="K375" s="164"/>
      <c r="L375" s="164"/>
      <c r="M375" s="164"/>
      <c r="N375" s="164"/>
      <c r="O375" s="164"/>
    </row>
    <row r="376" spans="1:15" ht="14.5" x14ac:dyDescent="0.35">
      <c r="A376" s="164"/>
      <c r="B376" s="164"/>
      <c r="C376" s="164"/>
      <c r="D376" s="164"/>
      <c r="E376" s="164"/>
      <c r="F376" s="164"/>
      <c r="G376" s="164"/>
      <c r="H376" s="164"/>
      <c r="I376" s="164"/>
      <c r="J376" s="164"/>
      <c r="K376" s="164"/>
      <c r="L376" s="164"/>
      <c r="M376" s="164"/>
      <c r="N376" s="164"/>
      <c r="O376" s="164"/>
    </row>
    <row r="377" spans="1:15" ht="14.5" x14ac:dyDescent="0.35">
      <c r="A377" s="164"/>
      <c r="B377" s="164"/>
      <c r="C377" s="164"/>
      <c r="D377" s="164"/>
      <c r="E377" s="164"/>
      <c r="F377" s="164"/>
      <c r="G377" s="164"/>
      <c r="H377" s="164"/>
      <c r="I377" s="164"/>
      <c r="J377" s="164"/>
      <c r="K377" s="164"/>
      <c r="L377" s="164"/>
      <c r="M377" s="164"/>
      <c r="N377" s="164"/>
      <c r="O377" s="164"/>
    </row>
    <row r="378" spans="1:15" ht="14.5" x14ac:dyDescent="0.35">
      <c r="A378" s="164"/>
      <c r="B378" s="164"/>
      <c r="C378" s="164"/>
      <c r="D378" s="164"/>
      <c r="E378" s="164"/>
      <c r="F378" s="164"/>
      <c r="G378" s="164"/>
      <c r="H378" s="164"/>
      <c r="I378" s="164"/>
      <c r="J378" s="164"/>
      <c r="K378" s="164"/>
      <c r="L378" s="164"/>
      <c r="M378" s="164"/>
      <c r="N378" s="164"/>
      <c r="O378" s="164"/>
    </row>
    <row r="379" spans="1:15" ht="14.5" x14ac:dyDescent="0.35">
      <c r="A379" s="164"/>
      <c r="B379" s="164"/>
      <c r="C379" s="164"/>
      <c r="D379" s="164"/>
      <c r="E379" s="164"/>
      <c r="F379" s="164"/>
      <c r="G379" s="164"/>
      <c r="H379" s="164"/>
      <c r="I379" s="164"/>
      <c r="J379" s="164"/>
      <c r="K379" s="164"/>
      <c r="L379" s="164"/>
      <c r="M379" s="164"/>
      <c r="N379" s="164"/>
      <c r="O379" s="164"/>
    </row>
    <row r="380" spans="1:15" ht="14.5" x14ac:dyDescent="0.35">
      <c r="A380" s="164"/>
      <c r="B380" s="164"/>
      <c r="C380" s="164"/>
      <c r="D380" s="164"/>
      <c r="E380" s="164"/>
      <c r="F380" s="164"/>
      <c r="G380" s="164"/>
      <c r="H380" s="164"/>
      <c r="I380" s="164"/>
      <c r="J380" s="164"/>
      <c r="K380" s="164"/>
      <c r="L380" s="164"/>
      <c r="M380" s="164"/>
      <c r="N380" s="164"/>
      <c r="O380" s="164"/>
    </row>
    <row r="381" spans="1:15" ht="14.5" x14ac:dyDescent="0.35">
      <c r="A381" s="164"/>
      <c r="B381" s="164"/>
      <c r="C381" s="164"/>
      <c r="D381" s="164"/>
      <c r="E381" s="164"/>
      <c r="F381" s="164"/>
      <c r="G381" s="164"/>
      <c r="H381" s="164"/>
      <c r="I381" s="164"/>
      <c r="J381" s="164"/>
      <c r="K381" s="164"/>
      <c r="L381" s="164"/>
      <c r="M381" s="164"/>
      <c r="N381" s="164"/>
      <c r="O381" s="164"/>
    </row>
    <row r="382" spans="1:15" ht="14.5" x14ac:dyDescent="0.35">
      <c r="A382" s="164"/>
      <c r="B382" s="164"/>
      <c r="C382" s="164"/>
      <c r="D382" s="164"/>
      <c r="E382" s="164"/>
      <c r="F382" s="164"/>
      <c r="G382" s="164"/>
      <c r="H382" s="164"/>
      <c r="I382" s="164"/>
      <c r="J382" s="164"/>
      <c r="K382" s="164"/>
      <c r="L382" s="164"/>
      <c r="M382" s="164"/>
      <c r="N382" s="164"/>
      <c r="O382" s="164"/>
    </row>
    <row r="383" spans="1:15" ht="14.5" x14ac:dyDescent="0.35">
      <c r="A383" s="164"/>
      <c r="B383" s="164"/>
      <c r="C383" s="164"/>
      <c r="D383" s="164"/>
      <c r="E383" s="164"/>
      <c r="F383" s="164"/>
      <c r="G383" s="164"/>
      <c r="H383" s="164"/>
      <c r="I383" s="164"/>
      <c r="J383" s="164"/>
      <c r="K383" s="164"/>
      <c r="L383" s="164"/>
      <c r="M383" s="164"/>
      <c r="N383" s="164"/>
      <c r="O383" s="164"/>
    </row>
    <row r="384" spans="1:15" ht="14.5" x14ac:dyDescent="0.35">
      <c r="A384" s="164"/>
      <c r="B384" s="164"/>
      <c r="C384" s="164"/>
      <c r="D384" s="164"/>
      <c r="E384" s="164"/>
      <c r="F384" s="164"/>
      <c r="G384" s="164"/>
      <c r="H384" s="164"/>
      <c r="I384" s="164"/>
      <c r="J384" s="164"/>
      <c r="K384" s="164"/>
      <c r="L384" s="164"/>
      <c r="M384" s="164"/>
      <c r="N384" s="164"/>
      <c r="O384" s="164"/>
    </row>
    <row r="385" spans="1:15" ht="14.5" x14ac:dyDescent="0.35">
      <c r="A385" s="164"/>
      <c r="B385" s="164"/>
      <c r="C385" s="164"/>
      <c r="D385" s="164"/>
      <c r="E385" s="164"/>
      <c r="F385" s="164"/>
      <c r="G385" s="164"/>
      <c r="H385" s="164"/>
      <c r="I385" s="164"/>
      <c r="J385" s="164"/>
      <c r="K385" s="164"/>
      <c r="L385" s="164"/>
      <c r="M385" s="164"/>
      <c r="N385" s="164"/>
      <c r="O385" s="164"/>
    </row>
    <row r="386" spans="1:15" ht="14.5" x14ac:dyDescent="0.35">
      <c r="A386" s="164"/>
      <c r="B386" s="164"/>
      <c r="C386" s="164"/>
      <c r="D386" s="164"/>
      <c r="E386" s="164"/>
      <c r="F386" s="164"/>
      <c r="G386" s="164"/>
      <c r="H386" s="164"/>
      <c r="I386" s="164"/>
      <c r="J386" s="164"/>
      <c r="K386" s="164"/>
      <c r="L386" s="164"/>
      <c r="M386" s="164"/>
      <c r="N386" s="164"/>
      <c r="O386" s="164"/>
    </row>
    <row r="387" spans="1:15" ht="14.5" x14ac:dyDescent="0.35">
      <c r="A387" s="164"/>
      <c r="B387" s="164"/>
      <c r="C387" s="164"/>
      <c r="D387" s="164"/>
      <c r="E387" s="164"/>
      <c r="F387" s="164"/>
      <c r="G387" s="164"/>
      <c r="H387" s="164"/>
      <c r="I387" s="164"/>
      <c r="J387" s="164"/>
      <c r="K387" s="164"/>
      <c r="L387" s="164"/>
      <c r="M387" s="164"/>
      <c r="N387" s="164"/>
      <c r="O387" s="164"/>
    </row>
    <row r="388" spans="1:15" ht="14.5" x14ac:dyDescent="0.35">
      <c r="A388" s="164"/>
      <c r="B388" s="164"/>
      <c r="C388" s="164"/>
      <c r="D388" s="164"/>
      <c r="E388" s="164"/>
      <c r="F388" s="164"/>
      <c r="G388" s="164"/>
      <c r="H388" s="164"/>
      <c r="I388" s="164"/>
      <c r="J388" s="164"/>
      <c r="K388" s="164"/>
      <c r="L388" s="164"/>
      <c r="M388" s="164"/>
      <c r="N388" s="164"/>
      <c r="O388" s="164"/>
    </row>
    <row r="389" spans="1:15" ht="14.5" x14ac:dyDescent="0.35">
      <c r="A389" s="164"/>
      <c r="B389" s="164"/>
      <c r="C389" s="164"/>
      <c r="D389" s="164"/>
      <c r="E389" s="164"/>
      <c r="F389" s="164"/>
      <c r="G389" s="164"/>
      <c r="H389" s="164"/>
      <c r="I389" s="164"/>
      <c r="J389" s="164"/>
      <c r="K389" s="164"/>
      <c r="L389" s="164"/>
      <c r="M389" s="164"/>
      <c r="N389" s="164"/>
      <c r="O389" s="164"/>
    </row>
    <row r="390" spans="1:15" ht="14.5" x14ac:dyDescent="0.35">
      <c r="A390" s="164"/>
      <c r="B390" s="164"/>
      <c r="C390" s="164"/>
      <c r="D390" s="164"/>
      <c r="E390" s="164"/>
      <c r="F390" s="164"/>
      <c r="G390" s="164"/>
      <c r="H390" s="164"/>
      <c r="I390" s="164"/>
      <c r="J390" s="164"/>
      <c r="K390" s="164"/>
      <c r="L390" s="164"/>
      <c r="M390" s="164"/>
      <c r="N390" s="164"/>
      <c r="O390" s="164"/>
    </row>
    <row r="391" spans="1:15" ht="14.5" x14ac:dyDescent="0.35">
      <c r="A391" s="164"/>
      <c r="B391" s="164"/>
      <c r="C391" s="164"/>
      <c r="D391" s="164"/>
      <c r="E391" s="164"/>
      <c r="F391" s="164"/>
      <c r="G391" s="164"/>
      <c r="H391" s="164"/>
      <c r="I391" s="164"/>
      <c r="J391" s="164"/>
      <c r="K391" s="164"/>
      <c r="L391" s="164"/>
      <c r="M391" s="164"/>
      <c r="N391" s="164"/>
      <c r="O391" s="164"/>
    </row>
    <row r="392" spans="1:15" ht="14.5" x14ac:dyDescent="0.35">
      <c r="A392" s="164"/>
      <c r="B392" s="164"/>
      <c r="C392" s="164"/>
      <c r="D392" s="164"/>
      <c r="E392" s="164"/>
      <c r="F392" s="164"/>
      <c r="G392" s="164"/>
      <c r="H392" s="164"/>
      <c r="I392" s="164"/>
      <c r="J392" s="164"/>
      <c r="K392" s="164"/>
      <c r="L392" s="164"/>
      <c r="M392" s="164"/>
      <c r="N392" s="164"/>
      <c r="O392" s="164"/>
    </row>
    <row r="393" spans="1:15" ht="14.5" x14ac:dyDescent="0.35">
      <c r="A393" s="164"/>
      <c r="B393" s="164"/>
      <c r="C393" s="164"/>
      <c r="D393" s="164"/>
      <c r="E393" s="164"/>
      <c r="F393" s="164"/>
      <c r="G393" s="164"/>
      <c r="H393" s="164"/>
      <c r="I393" s="164"/>
      <c r="J393" s="164"/>
      <c r="K393" s="164"/>
      <c r="L393" s="164"/>
      <c r="M393" s="164"/>
      <c r="N393" s="164"/>
      <c r="O393" s="164"/>
    </row>
    <row r="394" spans="1:15" ht="14.5" x14ac:dyDescent="0.35">
      <c r="A394" s="164"/>
      <c r="B394" s="164"/>
      <c r="C394" s="164"/>
      <c r="D394" s="164"/>
      <c r="E394" s="164"/>
      <c r="F394" s="164"/>
      <c r="G394" s="164"/>
      <c r="H394" s="164"/>
      <c r="I394" s="164"/>
      <c r="J394" s="164"/>
      <c r="K394" s="164"/>
      <c r="L394" s="164"/>
      <c r="M394" s="164"/>
      <c r="N394" s="164"/>
      <c r="O394" s="164"/>
    </row>
    <row r="395" spans="1:15" ht="14.5" x14ac:dyDescent="0.35">
      <c r="A395" s="164"/>
      <c r="B395" s="164"/>
      <c r="C395" s="164"/>
      <c r="D395" s="164"/>
      <c r="E395" s="164"/>
      <c r="F395" s="164"/>
      <c r="G395" s="164"/>
      <c r="H395" s="164"/>
      <c r="I395" s="164"/>
      <c r="J395" s="164"/>
      <c r="K395" s="164"/>
      <c r="L395" s="164"/>
      <c r="M395" s="164"/>
      <c r="N395" s="164"/>
      <c r="O395" s="164"/>
    </row>
    <row r="396" spans="1:15" ht="14.5" x14ac:dyDescent="0.35">
      <c r="A396" s="164"/>
      <c r="B396" s="164"/>
      <c r="C396" s="164"/>
      <c r="D396" s="164"/>
      <c r="E396" s="164"/>
      <c r="F396" s="164"/>
      <c r="G396" s="164"/>
      <c r="H396" s="164"/>
      <c r="I396" s="164"/>
      <c r="J396" s="164"/>
      <c r="K396" s="164"/>
      <c r="L396" s="164"/>
      <c r="M396" s="164"/>
      <c r="N396" s="164"/>
      <c r="O396" s="164"/>
    </row>
    <row r="397" spans="1:15" ht="14.5" x14ac:dyDescent="0.35">
      <c r="A397" s="164"/>
      <c r="B397" s="164"/>
      <c r="C397" s="164"/>
      <c r="D397" s="164"/>
      <c r="E397" s="164"/>
      <c r="F397" s="164"/>
      <c r="G397" s="164"/>
      <c r="H397" s="164"/>
      <c r="I397" s="164"/>
      <c r="J397" s="164"/>
      <c r="K397" s="164"/>
      <c r="L397" s="164"/>
      <c r="M397" s="164"/>
      <c r="N397" s="164"/>
      <c r="O397" s="164"/>
    </row>
    <row r="398" spans="1:15" ht="14.5" x14ac:dyDescent="0.35">
      <c r="A398" s="164"/>
      <c r="B398" s="164"/>
      <c r="C398" s="164"/>
      <c r="D398" s="164"/>
      <c r="E398" s="164"/>
      <c r="F398" s="164"/>
      <c r="G398" s="164"/>
      <c r="H398" s="164"/>
      <c r="I398" s="164"/>
      <c r="J398" s="164"/>
      <c r="K398" s="164"/>
      <c r="L398" s="164"/>
      <c r="M398" s="164"/>
      <c r="N398" s="164"/>
      <c r="O398" s="164"/>
    </row>
    <row r="399" spans="1:15" ht="14.5" x14ac:dyDescent="0.35">
      <c r="A399" s="164"/>
      <c r="B399" s="164"/>
      <c r="C399" s="164"/>
      <c r="D399" s="164"/>
      <c r="E399" s="164"/>
      <c r="F399" s="164"/>
      <c r="G399" s="164"/>
      <c r="H399" s="164"/>
      <c r="I399" s="164"/>
      <c r="J399" s="164"/>
      <c r="K399" s="164"/>
      <c r="L399" s="164"/>
      <c r="M399" s="164"/>
      <c r="N399" s="164"/>
      <c r="O399" s="164"/>
    </row>
    <row r="400" spans="1:15" ht="14.5" x14ac:dyDescent="0.35">
      <c r="A400" s="164"/>
      <c r="B400" s="164"/>
      <c r="C400" s="164"/>
      <c r="D400" s="164"/>
      <c r="E400" s="164"/>
      <c r="F400" s="164"/>
      <c r="G400" s="164"/>
      <c r="H400" s="164"/>
      <c r="I400" s="164"/>
      <c r="J400" s="164"/>
      <c r="K400" s="164"/>
      <c r="L400" s="164"/>
      <c r="M400" s="164"/>
      <c r="N400" s="164"/>
      <c r="O400" s="164"/>
    </row>
    <row r="401" spans="1:15" ht="14.5" x14ac:dyDescent="0.35">
      <c r="A401" s="164"/>
      <c r="B401" s="164"/>
      <c r="C401" s="164"/>
      <c r="D401" s="164"/>
      <c r="E401" s="164"/>
      <c r="F401" s="164"/>
      <c r="G401" s="164"/>
      <c r="H401" s="164"/>
      <c r="I401" s="164"/>
      <c r="J401" s="164"/>
      <c r="K401" s="164"/>
      <c r="L401" s="164"/>
      <c r="M401" s="164"/>
      <c r="N401" s="164"/>
      <c r="O401" s="164"/>
    </row>
    <row r="402" spans="1:15" ht="14.5" x14ac:dyDescent="0.35">
      <c r="A402" s="164"/>
      <c r="B402" s="164"/>
      <c r="C402" s="164"/>
      <c r="D402" s="164"/>
      <c r="E402" s="164"/>
      <c r="F402" s="164"/>
      <c r="G402" s="164"/>
      <c r="H402" s="164"/>
      <c r="I402" s="164"/>
      <c r="J402" s="164"/>
      <c r="K402" s="164"/>
      <c r="L402" s="164"/>
      <c r="M402" s="164"/>
      <c r="N402" s="164"/>
      <c r="O402" s="164"/>
    </row>
    <row r="403" spans="1:15" ht="14.5" x14ac:dyDescent="0.35">
      <c r="A403" s="164"/>
      <c r="B403" s="164"/>
      <c r="C403" s="164"/>
      <c r="D403" s="164"/>
      <c r="E403" s="164"/>
      <c r="F403" s="164"/>
      <c r="G403" s="164"/>
      <c r="H403" s="164"/>
      <c r="I403" s="164"/>
      <c r="J403" s="164"/>
      <c r="K403" s="164"/>
      <c r="L403" s="164"/>
      <c r="M403" s="164"/>
      <c r="N403" s="164"/>
      <c r="O403" s="164"/>
    </row>
    <row r="404" spans="1:15" ht="14.5" x14ac:dyDescent="0.35">
      <c r="A404" s="164"/>
      <c r="B404" s="164"/>
      <c r="C404" s="164"/>
      <c r="D404" s="164"/>
      <c r="E404" s="164"/>
      <c r="F404" s="164"/>
      <c r="G404" s="164"/>
      <c r="H404" s="164"/>
      <c r="I404" s="164"/>
      <c r="J404" s="164"/>
      <c r="K404" s="164"/>
      <c r="L404" s="164"/>
      <c r="M404" s="164"/>
      <c r="N404" s="164"/>
      <c r="O404" s="164"/>
    </row>
    <row r="405" spans="1:15" ht="14.5" x14ac:dyDescent="0.35">
      <c r="A405" s="164"/>
      <c r="B405" s="164"/>
      <c r="C405" s="164"/>
      <c r="D405" s="164"/>
      <c r="E405" s="164"/>
      <c r="F405" s="164"/>
      <c r="G405" s="164"/>
      <c r="H405" s="164"/>
      <c r="I405" s="164"/>
      <c r="J405" s="164"/>
      <c r="K405" s="164"/>
      <c r="L405" s="164"/>
      <c r="M405" s="164"/>
      <c r="N405" s="164"/>
      <c r="O405" s="164"/>
    </row>
    <row r="406" spans="1:15" ht="14.5" x14ac:dyDescent="0.35">
      <c r="A406" s="164"/>
      <c r="B406" s="164"/>
      <c r="C406" s="164"/>
      <c r="D406" s="164"/>
      <c r="E406" s="164"/>
      <c r="F406" s="164"/>
      <c r="G406" s="164"/>
      <c r="H406" s="164"/>
      <c r="I406" s="164"/>
      <c r="J406" s="164"/>
      <c r="K406" s="164"/>
      <c r="L406" s="164"/>
      <c r="M406" s="164"/>
      <c r="N406" s="164"/>
      <c r="O406" s="164"/>
    </row>
    <row r="407" spans="1:15" ht="14.5" x14ac:dyDescent="0.35">
      <c r="A407" s="164"/>
      <c r="B407" s="164"/>
      <c r="C407" s="164"/>
      <c r="D407" s="164"/>
      <c r="E407" s="164"/>
      <c r="F407" s="164"/>
      <c r="G407" s="164"/>
      <c r="H407" s="164"/>
      <c r="I407" s="164"/>
      <c r="J407" s="164"/>
      <c r="K407" s="164"/>
      <c r="L407" s="164"/>
      <c r="M407" s="164"/>
      <c r="N407" s="164"/>
      <c r="O407" s="164"/>
    </row>
    <row r="408" spans="1:15" ht="14.5" x14ac:dyDescent="0.35">
      <c r="A408" s="164"/>
      <c r="B408" s="164"/>
      <c r="C408" s="164"/>
      <c r="D408" s="164"/>
      <c r="E408" s="164"/>
      <c r="F408" s="164"/>
      <c r="G408" s="164"/>
      <c r="H408" s="164"/>
      <c r="I408" s="164"/>
      <c r="J408" s="164"/>
      <c r="K408" s="164"/>
      <c r="L408" s="164"/>
      <c r="M408" s="164"/>
      <c r="N408" s="164"/>
      <c r="O408" s="164"/>
    </row>
    <row r="409" spans="1:15" ht="14.5" x14ac:dyDescent="0.35">
      <c r="A409" s="164"/>
      <c r="B409" s="164"/>
      <c r="C409" s="164"/>
      <c r="D409" s="164"/>
      <c r="E409" s="164"/>
      <c r="F409" s="164"/>
      <c r="G409" s="164"/>
      <c r="H409" s="164"/>
      <c r="I409" s="164"/>
      <c r="J409" s="164"/>
      <c r="K409" s="164"/>
      <c r="L409" s="164"/>
      <c r="M409" s="164"/>
      <c r="N409" s="164"/>
      <c r="O409" s="164"/>
    </row>
    <row r="410" spans="1:15" ht="14.5" x14ac:dyDescent="0.35">
      <c r="A410" s="164"/>
      <c r="B410" s="164"/>
      <c r="C410" s="164"/>
      <c r="D410" s="164"/>
      <c r="E410" s="164"/>
      <c r="F410" s="164"/>
      <c r="G410" s="164"/>
      <c r="H410" s="164"/>
      <c r="I410" s="164"/>
      <c r="J410" s="164"/>
      <c r="K410" s="164"/>
      <c r="L410" s="164"/>
      <c r="M410" s="164"/>
      <c r="N410" s="164"/>
      <c r="O410" s="164"/>
    </row>
    <row r="411" spans="1:15" ht="14.5" x14ac:dyDescent="0.35">
      <c r="A411" s="164"/>
      <c r="B411" s="164"/>
      <c r="C411" s="164"/>
      <c r="D411" s="164"/>
      <c r="E411" s="164"/>
      <c r="F411" s="164"/>
      <c r="G411" s="164"/>
      <c r="H411" s="164"/>
      <c r="I411" s="164"/>
      <c r="J411" s="164"/>
      <c r="K411" s="164"/>
      <c r="L411" s="164"/>
      <c r="M411" s="164"/>
      <c r="N411" s="164"/>
      <c r="O411" s="164"/>
    </row>
    <row r="412" spans="1:15" ht="14.5" x14ac:dyDescent="0.35">
      <c r="A412" s="164"/>
      <c r="B412" s="164"/>
      <c r="C412" s="164"/>
      <c r="D412" s="164"/>
      <c r="E412" s="164"/>
      <c r="F412" s="164"/>
      <c r="G412" s="164"/>
      <c r="H412" s="164"/>
      <c r="I412" s="164"/>
      <c r="J412" s="164"/>
      <c r="K412" s="164"/>
      <c r="L412" s="164"/>
      <c r="M412" s="164"/>
      <c r="N412" s="164"/>
      <c r="O412" s="164"/>
    </row>
    <row r="413" spans="1:15" ht="14.5" x14ac:dyDescent="0.35">
      <c r="A413" s="164"/>
      <c r="B413" s="164"/>
      <c r="C413" s="164"/>
      <c r="D413" s="164"/>
      <c r="E413" s="164"/>
      <c r="F413" s="164"/>
      <c r="G413" s="164"/>
      <c r="H413" s="164"/>
      <c r="I413" s="164"/>
      <c r="J413" s="164"/>
      <c r="K413" s="164"/>
      <c r="L413" s="164"/>
      <c r="M413" s="164"/>
      <c r="N413" s="164"/>
      <c r="O413" s="164"/>
    </row>
    <row r="414" spans="1:15" ht="14.5" x14ac:dyDescent="0.35">
      <c r="A414" s="164"/>
      <c r="B414" s="164"/>
      <c r="C414" s="164"/>
      <c r="D414" s="164"/>
      <c r="E414" s="164"/>
      <c r="F414" s="164"/>
      <c r="G414" s="164"/>
      <c r="H414" s="164"/>
      <c r="I414" s="164"/>
      <c r="J414" s="164"/>
      <c r="K414" s="164"/>
      <c r="L414" s="164"/>
      <c r="M414" s="164"/>
      <c r="N414" s="164"/>
      <c r="O414" s="164"/>
    </row>
    <row r="415" spans="1:15" ht="14.5" x14ac:dyDescent="0.35">
      <c r="A415" s="164"/>
      <c r="B415" s="164"/>
      <c r="C415" s="164"/>
      <c r="D415" s="164"/>
      <c r="E415" s="164"/>
      <c r="F415" s="164"/>
      <c r="G415" s="164"/>
      <c r="H415" s="164"/>
      <c r="I415" s="164"/>
      <c r="J415" s="164"/>
      <c r="K415" s="164"/>
      <c r="L415" s="164"/>
      <c r="M415" s="164"/>
      <c r="N415" s="164"/>
      <c r="O415" s="164"/>
    </row>
    <row r="416" spans="1:15" ht="14.5" x14ac:dyDescent="0.35">
      <c r="A416" s="164"/>
      <c r="B416" s="164"/>
      <c r="C416" s="164"/>
      <c r="D416" s="164"/>
      <c r="E416" s="164"/>
      <c r="F416" s="164"/>
      <c r="G416" s="164"/>
      <c r="H416" s="164"/>
      <c r="I416" s="164"/>
      <c r="J416" s="164"/>
      <c r="K416" s="164"/>
      <c r="L416" s="164"/>
      <c r="M416" s="164"/>
      <c r="N416" s="164"/>
      <c r="O416" s="164"/>
    </row>
    <row r="417" spans="1:15" ht="14.5" x14ac:dyDescent="0.35">
      <c r="A417" s="164"/>
      <c r="B417" s="164"/>
      <c r="C417" s="164"/>
      <c r="D417" s="164"/>
      <c r="E417" s="164"/>
      <c r="F417" s="164"/>
      <c r="G417" s="164"/>
      <c r="H417" s="164"/>
      <c r="I417" s="164"/>
      <c r="J417" s="164"/>
      <c r="K417" s="164"/>
      <c r="L417" s="164"/>
      <c r="M417" s="164"/>
      <c r="N417" s="164"/>
      <c r="O417" s="164"/>
    </row>
    <row r="418" spans="1:15" ht="14.5" x14ac:dyDescent="0.35">
      <c r="A418" s="164"/>
      <c r="B418" s="164"/>
      <c r="C418" s="164"/>
      <c r="D418" s="164"/>
      <c r="E418" s="164"/>
      <c r="F418" s="164"/>
      <c r="G418" s="164"/>
      <c r="H418" s="164"/>
      <c r="I418" s="164"/>
      <c r="J418" s="164"/>
      <c r="K418" s="164"/>
      <c r="L418" s="164"/>
      <c r="M418" s="164"/>
      <c r="N418" s="164"/>
      <c r="O418" s="164"/>
    </row>
    <row r="419" spans="1:15" ht="14.5" x14ac:dyDescent="0.35">
      <c r="A419" s="164"/>
      <c r="B419" s="164"/>
      <c r="C419" s="164"/>
      <c r="D419" s="164"/>
      <c r="E419" s="164"/>
      <c r="F419" s="164"/>
      <c r="G419" s="164"/>
      <c r="H419" s="164"/>
      <c r="I419" s="164"/>
      <c r="J419" s="164"/>
      <c r="K419" s="164"/>
      <c r="L419" s="164"/>
      <c r="M419" s="164"/>
      <c r="N419" s="164"/>
      <c r="O419" s="164"/>
    </row>
    <row r="420" spans="1:15" ht="14.5" x14ac:dyDescent="0.35">
      <c r="A420" s="164"/>
      <c r="B420" s="164"/>
      <c r="C420" s="164"/>
      <c r="D420" s="164"/>
      <c r="E420" s="164"/>
      <c r="F420" s="164"/>
      <c r="G420" s="164"/>
      <c r="H420" s="164"/>
      <c r="I420" s="164"/>
      <c r="J420" s="164"/>
      <c r="K420" s="164"/>
      <c r="L420" s="164"/>
      <c r="M420" s="164"/>
      <c r="N420" s="164"/>
      <c r="O420" s="164"/>
    </row>
    <row r="421" spans="1:15" ht="14.5" x14ac:dyDescent="0.35">
      <c r="A421" s="164"/>
      <c r="B421" s="164"/>
      <c r="C421" s="164"/>
      <c r="D421" s="164"/>
      <c r="E421" s="164"/>
      <c r="F421" s="164"/>
      <c r="G421" s="164"/>
      <c r="H421" s="164"/>
      <c r="I421" s="164"/>
      <c r="J421" s="164"/>
      <c r="K421" s="164"/>
      <c r="L421" s="164"/>
      <c r="M421" s="164"/>
      <c r="N421" s="164"/>
      <c r="O421" s="164"/>
    </row>
    <row r="422" spans="1:15" ht="14.5" x14ac:dyDescent="0.35">
      <c r="A422" s="164"/>
      <c r="B422" s="164"/>
      <c r="C422" s="164"/>
      <c r="D422" s="164"/>
      <c r="E422" s="164"/>
      <c r="F422" s="164"/>
      <c r="G422" s="164"/>
      <c r="H422" s="164"/>
      <c r="I422" s="164"/>
      <c r="J422" s="164"/>
      <c r="K422" s="164"/>
      <c r="L422" s="164"/>
      <c r="M422" s="164"/>
      <c r="N422" s="164"/>
      <c r="O422" s="164"/>
    </row>
    <row r="423" spans="1:15" ht="14.5" x14ac:dyDescent="0.35">
      <c r="A423" s="164"/>
      <c r="B423" s="164"/>
      <c r="C423" s="164"/>
      <c r="D423" s="164"/>
      <c r="E423" s="164"/>
      <c r="F423" s="164"/>
      <c r="G423" s="164"/>
      <c r="H423" s="164"/>
      <c r="I423" s="164"/>
      <c r="J423" s="164"/>
      <c r="K423" s="164"/>
      <c r="L423" s="164"/>
      <c r="M423" s="164"/>
      <c r="N423" s="164"/>
      <c r="O423" s="164"/>
    </row>
    <row r="424" spans="1:15" ht="14.5" x14ac:dyDescent="0.35">
      <c r="A424" s="164"/>
      <c r="B424" s="164"/>
      <c r="C424" s="164"/>
      <c r="D424" s="164"/>
      <c r="E424" s="164"/>
      <c r="F424" s="164"/>
      <c r="G424" s="164"/>
      <c r="H424" s="164"/>
      <c r="I424" s="164"/>
      <c r="J424" s="164"/>
      <c r="K424" s="164"/>
      <c r="L424" s="164"/>
      <c r="M424" s="164"/>
      <c r="N424" s="164"/>
      <c r="O424" s="164"/>
    </row>
    <row r="425" spans="1:15" ht="14.5" x14ac:dyDescent="0.35">
      <c r="A425" s="164"/>
      <c r="B425" s="164"/>
      <c r="C425" s="164"/>
      <c r="D425" s="164"/>
      <c r="E425" s="164"/>
      <c r="F425" s="164"/>
      <c r="G425" s="164"/>
      <c r="H425" s="164"/>
      <c r="I425" s="164"/>
      <c r="J425" s="164"/>
      <c r="K425" s="164"/>
      <c r="L425" s="164"/>
      <c r="M425" s="164"/>
      <c r="N425" s="164"/>
      <c r="O425" s="164"/>
    </row>
    <row r="426" spans="1:15" ht="14.5" x14ac:dyDescent="0.35">
      <c r="A426" s="164"/>
      <c r="B426" s="164"/>
      <c r="C426" s="164"/>
      <c r="D426" s="164"/>
      <c r="E426" s="164"/>
      <c r="F426" s="164"/>
      <c r="G426" s="164"/>
      <c r="H426" s="164"/>
      <c r="I426" s="164"/>
      <c r="J426" s="164"/>
      <c r="K426" s="164"/>
      <c r="L426" s="164"/>
      <c r="M426" s="164"/>
      <c r="N426" s="164"/>
      <c r="O426" s="164"/>
    </row>
    <row r="427" spans="1:15" ht="14.5" x14ac:dyDescent="0.35">
      <c r="A427" s="164"/>
      <c r="B427" s="164"/>
      <c r="C427" s="164"/>
      <c r="D427" s="164"/>
      <c r="E427" s="164"/>
      <c r="F427" s="164"/>
      <c r="G427" s="164"/>
      <c r="H427" s="164"/>
      <c r="I427" s="164"/>
      <c r="J427" s="164"/>
      <c r="K427" s="164"/>
      <c r="L427" s="164"/>
      <c r="M427" s="164"/>
      <c r="N427" s="164"/>
      <c r="O427" s="164"/>
    </row>
    <row r="428" spans="1:15" ht="14.5" x14ac:dyDescent="0.35">
      <c r="A428" s="164"/>
      <c r="B428" s="164"/>
      <c r="C428" s="164"/>
      <c r="D428" s="164"/>
      <c r="E428" s="164"/>
      <c r="F428" s="164"/>
      <c r="G428" s="164"/>
      <c r="H428" s="164"/>
      <c r="I428" s="164"/>
      <c r="J428" s="164"/>
      <c r="K428" s="164"/>
      <c r="L428" s="164"/>
      <c r="M428" s="164"/>
      <c r="N428" s="164"/>
      <c r="O428" s="164"/>
    </row>
    <row r="429" spans="1:15" ht="14.5" x14ac:dyDescent="0.35">
      <c r="A429" s="164"/>
      <c r="B429" s="164"/>
      <c r="C429" s="164"/>
      <c r="D429" s="164"/>
      <c r="E429" s="164"/>
      <c r="F429" s="164"/>
      <c r="G429" s="164"/>
      <c r="H429" s="164"/>
      <c r="I429" s="164"/>
      <c r="J429" s="164"/>
      <c r="K429" s="164"/>
      <c r="L429" s="164"/>
      <c r="M429" s="164"/>
      <c r="N429" s="164"/>
      <c r="O429" s="164"/>
    </row>
    <row r="430" spans="1:15" ht="14.5" x14ac:dyDescent="0.35">
      <c r="A430" s="164"/>
      <c r="B430" s="164"/>
      <c r="C430" s="164"/>
      <c r="D430" s="164"/>
      <c r="E430" s="164"/>
      <c r="F430" s="164"/>
      <c r="G430" s="164"/>
      <c r="H430" s="164"/>
      <c r="I430" s="164"/>
      <c r="J430" s="164"/>
      <c r="K430" s="164"/>
      <c r="L430" s="164"/>
      <c r="M430" s="164"/>
      <c r="N430" s="164"/>
      <c r="O430" s="164"/>
    </row>
    <row r="431" spans="1:15" ht="14.5" x14ac:dyDescent="0.35">
      <c r="A431" s="164"/>
      <c r="B431" s="164"/>
      <c r="C431" s="164"/>
      <c r="D431" s="164"/>
      <c r="E431" s="164"/>
      <c r="F431" s="164"/>
      <c r="G431" s="164"/>
      <c r="H431" s="164"/>
      <c r="I431" s="164"/>
      <c r="J431" s="164"/>
      <c r="K431" s="164"/>
      <c r="L431" s="164"/>
      <c r="M431" s="164"/>
      <c r="N431" s="164"/>
      <c r="O431" s="164"/>
    </row>
    <row r="432" spans="1:15" ht="14.5" x14ac:dyDescent="0.35">
      <c r="A432" s="164"/>
      <c r="B432" s="164"/>
      <c r="C432" s="164"/>
      <c r="D432" s="164"/>
      <c r="E432" s="164"/>
      <c r="F432" s="164"/>
      <c r="G432" s="164"/>
      <c r="H432" s="164"/>
      <c r="I432" s="164"/>
      <c r="J432" s="164"/>
      <c r="K432" s="164"/>
      <c r="L432" s="164"/>
      <c r="M432" s="164"/>
      <c r="N432" s="164"/>
      <c r="O432" s="164"/>
    </row>
    <row r="433" spans="1:15" ht="14.5" x14ac:dyDescent="0.35">
      <c r="A433" s="164"/>
      <c r="B433" s="164"/>
      <c r="C433" s="164"/>
      <c r="D433" s="164"/>
      <c r="E433" s="164"/>
      <c r="F433" s="164"/>
      <c r="G433" s="164"/>
      <c r="H433" s="164"/>
      <c r="I433" s="164"/>
      <c r="J433" s="164"/>
      <c r="K433" s="164"/>
      <c r="L433" s="164"/>
      <c r="M433" s="164"/>
      <c r="N433" s="164"/>
      <c r="O433" s="164"/>
    </row>
    <row r="434" spans="1:15" ht="14.5" x14ac:dyDescent="0.35">
      <c r="A434" s="164"/>
      <c r="B434" s="164"/>
      <c r="C434" s="164"/>
      <c r="D434" s="164"/>
      <c r="E434" s="164"/>
      <c r="F434" s="164"/>
      <c r="G434" s="164"/>
      <c r="H434" s="164"/>
      <c r="I434" s="164"/>
      <c r="J434" s="164"/>
      <c r="K434" s="164"/>
      <c r="L434" s="164"/>
      <c r="M434" s="164"/>
      <c r="N434" s="164"/>
      <c r="O434" s="164"/>
    </row>
    <row r="435" spans="1:15" ht="14.5" x14ac:dyDescent="0.35">
      <c r="A435" s="164"/>
      <c r="B435" s="164"/>
      <c r="C435" s="164"/>
      <c r="D435" s="164"/>
      <c r="E435" s="164"/>
      <c r="F435" s="164"/>
      <c r="G435" s="164"/>
      <c r="H435" s="164"/>
      <c r="I435" s="164"/>
      <c r="J435" s="164"/>
      <c r="K435" s="164"/>
      <c r="L435" s="164"/>
      <c r="M435" s="164"/>
      <c r="N435" s="164"/>
      <c r="O435" s="164"/>
    </row>
    <row r="436" spans="1:15" ht="14.5" x14ac:dyDescent="0.35">
      <c r="A436" s="164"/>
      <c r="B436" s="164"/>
      <c r="C436" s="164"/>
      <c r="D436" s="164"/>
      <c r="E436" s="164"/>
      <c r="F436" s="164"/>
      <c r="G436" s="164"/>
      <c r="H436" s="164"/>
      <c r="I436" s="164"/>
      <c r="J436" s="164"/>
      <c r="K436" s="164"/>
      <c r="L436" s="164"/>
      <c r="M436" s="164"/>
      <c r="N436" s="164"/>
      <c r="O436" s="164"/>
    </row>
    <row r="437" spans="1:15" ht="14.5" x14ac:dyDescent="0.35">
      <c r="A437" s="164"/>
      <c r="B437" s="164"/>
      <c r="C437" s="164"/>
      <c r="D437" s="164"/>
      <c r="E437" s="164"/>
      <c r="F437" s="164"/>
      <c r="G437" s="164"/>
      <c r="H437" s="164"/>
      <c r="I437" s="164"/>
      <c r="J437" s="164"/>
      <c r="K437" s="164"/>
      <c r="L437" s="164"/>
      <c r="M437" s="164"/>
      <c r="N437" s="164"/>
      <c r="O437" s="164"/>
    </row>
    <row r="438" spans="1:15" ht="14.5" x14ac:dyDescent="0.35">
      <c r="A438" s="164"/>
      <c r="B438" s="164"/>
      <c r="C438" s="164"/>
      <c r="D438" s="164"/>
      <c r="E438" s="164"/>
      <c r="F438" s="164"/>
      <c r="G438" s="164"/>
      <c r="H438" s="164"/>
      <c r="I438" s="164"/>
      <c r="J438" s="164"/>
      <c r="K438" s="164"/>
      <c r="L438" s="164"/>
      <c r="M438" s="164"/>
      <c r="N438" s="164"/>
      <c r="O438" s="164"/>
    </row>
    <row r="439" spans="1:15" ht="14.5" x14ac:dyDescent="0.35">
      <c r="A439" s="164"/>
      <c r="B439" s="164"/>
      <c r="C439" s="164"/>
      <c r="D439" s="164"/>
      <c r="E439" s="164"/>
      <c r="F439" s="164"/>
      <c r="G439" s="164"/>
      <c r="H439" s="164"/>
      <c r="I439" s="164"/>
      <c r="J439" s="164"/>
      <c r="K439" s="164"/>
      <c r="L439" s="164"/>
      <c r="M439" s="164"/>
      <c r="N439" s="164"/>
      <c r="O439" s="164"/>
    </row>
    <row r="440" spans="1:15" ht="14.5" x14ac:dyDescent="0.35">
      <c r="A440" s="164"/>
      <c r="B440" s="164"/>
      <c r="C440" s="164"/>
      <c r="D440" s="164"/>
      <c r="E440" s="164"/>
      <c r="F440" s="164"/>
      <c r="G440" s="164"/>
      <c r="H440" s="164"/>
      <c r="I440" s="164"/>
      <c r="J440" s="164"/>
      <c r="K440" s="164"/>
      <c r="L440" s="164"/>
      <c r="M440" s="164"/>
      <c r="N440" s="164"/>
      <c r="O440" s="164"/>
    </row>
    <row r="441" spans="1:15" ht="14.5" x14ac:dyDescent="0.35">
      <c r="A441" s="164"/>
      <c r="B441" s="164"/>
      <c r="C441" s="164"/>
      <c r="D441" s="164"/>
      <c r="E441" s="164"/>
      <c r="F441" s="164"/>
      <c r="G441" s="164"/>
      <c r="H441" s="164"/>
      <c r="I441" s="164"/>
      <c r="J441" s="164"/>
      <c r="K441" s="164"/>
      <c r="L441" s="164"/>
      <c r="M441" s="164"/>
      <c r="N441" s="164"/>
      <c r="O441" s="164"/>
    </row>
    <row r="442" spans="1:15" ht="14.5" x14ac:dyDescent="0.35">
      <c r="A442" s="164"/>
      <c r="B442" s="164"/>
      <c r="C442" s="164"/>
      <c r="D442" s="164"/>
      <c r="E442" s="164"/>
      <c r="F442" s="164"/>
      <c r="G442" s="164"/>
      <c r="H442" s="164"/>
      <c r="I442" s="164"/>
      <c r="J442" s="164"/>
      <c r="K442" s="164"/>
      <c r="L442" s="164"/>
      <c r="M442" s="164"/>
      <c r="N442" s="164"/>
      <c r="O442" s="164"/>
    </row>
    <row r="443" spans="1:15" ht="14.5" x14ac:dyDescent="0.35">
      <c r="A443" s="164"/>
      <c r="B443" s="164"/>
      <c r="C443" s="164"/>
      <c r="D443" s="164"/>
      <c r="E443" s="164"/>
      <c r="F443" s="164"/>
      <c r="G443" s="164"/>
      <c r="H443" s="164"/>
      <c r="I443" s="164"/>
      <c r="J443" s="164"/>
      <c r="K443" s="164"/>
      <c r="L443" s="164"/>
      <c r="M443" s="164"/>
      <c r="N443" s="164"/>
      <c r="O443" s="164"/>
    </row>
    <row r="444" spans="1:15" ht="14.5" x14ac:dyDescent="0.35">
      <c r="A444" s="164"/>
      <c r="B444" s="164"/>
      <c r="C444" s="164"/>
      <c r="D444" s="164"/>
      <c r="E444" s="164"/>
      <c r="F444" s="164"/>
      <c r="G444" s="164"/>
      <c r="H444" s="164"/>
      <c r="I444" s="164"/>
      <c r="J444" s="164"/>
      <c r="K444" s="164"/>
      <c r="L444" s="164"/>
      <c r="M444" s="164"/>
      <c r="N444" s="164"/>
      <c r="O444" s="164"/>
    </row>
    <row r="445" spans="1:15" ht="14.5" x14ac:dyDescent="0.35">
      <c r="A445" s="164"/>
      <c r="B445" s="164"/>
      <c r="C445" s="164"/>
      <c r="D445" s="164"/>
      <c r="E445" s="164"/>
      <c r="F445" s="164"/>
      <c r="G445" s="164"/>
      <c r="H445" s="164"/>
      <c r="I445" s="164"/>
      <c r="J445" s="164"/>
      <c r="K445" s="164"/>
      <c r="L445" s="164"/>
      <c r="M445" s="164"/>
      <c r="N445" s="164"/>
      <c r="O445" s="164"/>
    </row>
    <row r="446" spans="1:15" ht="14.5" x14ac:dyDescent="0.35">
      <c r="A446" s="164"/>
      <c r="B446" s="164"/>
      <c r="C446" s="164"/>
      <c r="D446" s="164"/>
      <c r="E446" s="164"/>
      <c r="F446" s="164"/>
      <c r="G446" s="164"/>
      <c r="H446" s="164"/>
      <c r="I446" s="164"/>
      <c r="J446" s="164"/>
      <c r="K446" s="164"/>
      <c r="L446" s="164"/>
      <c r="M446" s="164"/>
      <c r="N446" s="164"/>
      <c r="O446" s="164"/>
    </row>
    <row r="447" spans="1:15" ht="14.5" x14ac:dyDescent="0.35">
      <c r="A447" s="164"/>
      <c r="B447" s="164"/>
      <c r="C447" s="164"/>
      <c r="D447" s="164"/>
      <c r="E447" s="164"/>
      <c r="F447" s="164"/>
      <c r="G447" s="164"/>
      <c r="H447" s="164"/>
      <c r="I447" s="164"/>
      <c r="J447" s="164"/>
      <c r="K447" s="164"/>
      <c r="L447" s="164"/>
      <c r="M447" s="164"/>
      <c r="N447" s="164"/>
      <c r="O447" s="164"/>
    </row>
    <row r="448" spans="1:15" ht="14.5" x14ac:dyDescent="0.35">
      <c r="A448" s="164"/>
      <c r="B448" s="164"/>
      <c r="C448" s="164"/>
      <c r="D448" s="164"/>
      <c r="E448" s="164"/>
      <c r="F448" s="164"/>
      <c r="G448" s="164"/>
      <c r="H448" s="164"/>
      <c r="I448" s="164"/>
      <c r="J448" s="164"/>
      <c r="K448" s="164"/>
      <c r="L448" s="164"/>
      <c r="M448" s="164"/>
      <c r="N448" s="164"/>
      <c r="O448" s="164"/>
    </row>
    <row r="449" spans="1:15" ht="14.5" x14ac:dyDescent="0.35">
      <c r="A449" s="164"/>
      <c r="B449" s="164"/>
      <c r="C449" s="164"/>
      <c r="D449" s="164"/>
      <c r="E449" s="164"/>
      <c r="F449" s="164"/>
      <c r="G449" s="164"/>
      <c r="H449" s="164"/>
      <c r="I449" s="164"/>
      <c r="J449" s="164"/>
      <c r="K449" s="164"/>
      <c r="L449" s="164"/>
      <c r="M449" s="164"/>
      <c r="N449" s="164"/>
      <c r="O449" s="164"/>
    </row>
    <row r="450" spans="1:15" ht="14.5" x14ac:dyDescent="0.35">
      <c r="A450" s="164"/>
      <c r="B450" s="164"/>
      <c r="C450" s="164"/>
      <c r="D450" s="164"/>
      <c r="E450" s="164"/>
      <c r="F450" s="164"/>
      <c r="G450" s="164"/>
      <c r="H450" s="164"/>
      <c r="I450" s="164"/>
      <c r="J450" s="164"/>
      <c r="K450" s="164"/>
      <c r="L450" s="164"/>
      <c r="M450" s="164"/>
      <c r="N450" s="164"/>
      <c r="O450" s="164"/>
    </row>
    <row r="451" spans="1:15" ht="14.5" x14ac:dyDescent="0.35">
      <c r="A451" s="164"/>
      <c r="B451" s="164"/>
      <c r="C451" s="164"/>
      <c r="D451" s="164"/>
      <c r="E451" s="164"/>
      <c r="F451" s="164"/>
      <c r="G451" s="164"/>
      <c r="H451" s="164"/>
      <c r="I451" s="164"/>
      <c r="J451" s="164"/>
      <c r="K451" s="164"/>
      <c r="L451" s="164"/>
      <c r="M451" s="164"/>
      <c r="N451" s="164"/>
      <c r="O451" s="164"/>
    </row>
    <row r="452" spans="1:15" ht="14.5" x14ac:dyDescent="0.35">
      <c r="A452" s="164"/>
      <c r="B452" s="164"/>
      <c r="C452" s="164"/>
      <c r="D452" s="164"/>
      <c r="E452" s="164"/>
      <c r="F452" s="164"/>
      <c r="G452" s="164"/>
      <c r="H452" s="164"/>
      <c r="I452" s="164"/>
      <c r="J452" s="164"/>
      <c r="K452" s="164"/>
      <c r="L452" s="164"/>
      <c r="M452" s="164"/>
      <c r="N452" s="164"/>
      <c r="O452" s="164"/>
    </row>
    <row r="453" spans="1:15" ht="14.5" x14ac:dyDescent="0.35">
      <c r="A453" s="164"/>
      <c r="B453" s="164"/>
      <c r="C453" s="164"/>
      <c r="D453" s="164"/>
      <c r="E453" s="164"/>
      <c r="F453" s="164"/>
      <c r="G453" s="164"/>
      <c r="H453" s="164"/>
      <c r="I453" s="164"/>
      <c r="J453" s="164"/>
      <c r="K453" s="164"/>
      <c r="L453" s="164"/>
      <c r="M453" s="164"/>
      <c r="N453" s="164"/>
      <c r="O453" s="164"/>
    </row>
    <row r="454" spans="1:15" ht="14.5" x14ac:dyDescent="0.35">
      <c r="A454" s="164"/>
      <c r="B454" s="164"/>
      <c r="C454" s="164"/>
      <c r="D454" s="164"/>
      <c r="E454" s="164"/>
      <c r="F454" s="164"/>
      <c r="G454" s="164"/>
      <c r="H454" s="164"/>
      <c r="I454" s="164"/>
      <c r="J454" s="164"/>
      <c r="K454" s="164"/>
      <c r="L454" s="164"/>
      <c r="M454" s="164"/>
      <c r="N454" s="164"/>
      <c r="O454" s="164"/>
    </row>
    <row r="455" spans="1:15" ht="14.5" x14ac:dyDescent="0.35">
      <c r="A455" s="164"/>
      <c r="B455" s="164"/>
      <c r="C455" s="164"/>
      <c r="D455" s="164"/>
      <c r="E455" s="164"/>
      <c r="F455" s="164"/>
      <c r="G455" s="164"/>
      <c r="H455" s="164"/>
      <c r="I455" s="164"/>
      <c r="J455" s="164"/>
      <c r="K455" s="164"/>
      <c r="L455" s="164"/>
      <c r="M455" s="164"/>
      <c r="N455" s="164"/>
      <c r="O455" s="164"/>
    </row>
    <row r="456" spans="1:15" ht="14.5" x14ac:dyDescent="0.35">
      <c r="A456" s="164"/>
      <c r="B456" s="164"/>
      <c r="C456" s="164"/>
      <c r="D456" s="164"/>
      <c r="E456" s="164"/>
      <c r="F456" s="164"/>
      <c r="G456" s="164"/>
      <c r="H456" s="164"/>
      <c r="I456" s="164"/>
      <c r="J456" s="164"/>
      <c r="K456" s="164"/>
      <c r="L456" s="164"/>
      <c r="M456" s="164"/>
      <c r="N456" s="164"/>
      <c r="O456" s="164"/>
    </row>
    <row r="457" spans="1:15" ht="14.5" x14ac:dyDescent="0.35">
      <c r="A457" s="164"/>
      <c r="B457" s="164"/>
      <c r="C457" s="164"/>
      <c r="D457" s="164"/>
      <c r="E457" s="164"/>
      <c r="F457" s="164"/>
      <c r="G457" s="164"/>
      <c r="H457" s="164"/>
      <c r="I457" s="164"/>
      <c r="J457" s="164"/>
      <c r="K457" s="164"/>
      <c r="L457" s="164"/>
      <c r="M457" s="164"/>
      <c r="N457" s="164"/>
      <c r="O457" s="164"/>
    </row>
    <row r="458" spans="1:15" ht="14.5" x14ac:dyDescent="0.35">
      <c r="A458" s="164"/>
      <c r="B458" s="164"/>
      <c r="C458" s="164"/>
      <c r="D458" s="164"/>
      <c r="E458" s="164"/>
      <c r="F458" s="164"/>
      <c r="G458" s="164"/>
      <c r="H458" s="164"/>
      <c r="I458" s="164"/>
      <c r="J458" s="164"/>
      <c r="K458" s="164"/>
      <c r="L458" s="164"/>
      <c r="M458" s="164"/>
      <c r="N458" s="164"/>
      <c r="O458" s="164"/>
    </row>
    <row r="459" spans="1:15" ht="14.5" x14ac:dyDescent="0.35">
      <c r="A459" s="164"/>
      <c r="B459" s="164"/>
      <c r="C459" s="164"/>
      <c r="D459" s="164"/>
      <c r="E459" s="164"/>
      <c r="F459" s="164"/>
      <c r="G459" s="164"/>
      <c r="H459" s="164"/>
      <c r="I459" s="164"/>
      <c r="J459" s="164"/>
      <c r="K459" s="164"/>
      <c r="L459" s="164"/>
      <c r="M459" s="164"/>
      <c r="N459" s="164"/>
      <c r="O459" s="164"/>
    </row>
    <row r="460" spans="1:15" ht="14.5" x14ac:dyDescent="0.35">
      <c r="A460" s="164"/>
      <c r="B460" s="164"/>
      <c r="C460" s="164"/>
      <c r="D460" s="164"/>
      <c r="E460" s="164"/>
      <c r="F460" s="164"/>
      <c r="G460" s="164"/>
      <c r="H460" s="164"/>
      <c r="I460" s="164"/>
      <c r="J460" s="164"/>
      <c r="K460" s="164"/>
      <c r="L460" s="164"/>
      <c r="M460" s="164"/>
      <c r="N460" s="164"/>
      <c r="O460" s="164"/>
    </row>
    <row r="461" spans="1:15" ht="14.5" x14ac:dyDescent="0.35">
      <c r="A461" s="164"/>
      <c r="B461" s="164"/>
      <c r="C461" s="164"/>
      <c r="D461" s="164"/>
      <c r="E461" s="164"/>
      <c r="F461" s="164"/>
      <c r="G461" s="164"/>
      <c r="H461" s="164"/>
      <c r="I461" s="164"/>
      <c r="J461" s="164"/>
      <c r="K461" s="164"/>
      <c r="L461" s="164"/>
      <c r="M461" s="164"/>
      <c r="N461" s="164"/>
      <c r="O461" s="164"/>
    </row>
    <row r="462" spans="1:15" ht="14.5" x14ac:dyDescent="0.35">
      <c r="A462" s="164"/>
      <c r="B462" s="164"/>
      <c r="C462" s="164"/>
      <c r="D462" s="164"/>
      <c r="E462" s="164"/>
      <c r="F462" s="164"/>
      <c r="G462" s="164"/>
      <c r="H462" s="164"/>
      <c r="I462" s="164"/>
      <c r="J462" s="164"/>
      <c r="K462" s="164"/>
      <c r="L462" s="164"/>
      <c r="M462" s="164"/>
      <c r="N462" s="164"/>
      <c r="O462" s="164"/>
    </row>
    <row r="463" spans="1:15" ht="14.5" x14ac:dyDescent="0.35">
      <c r="A463" s="164"/>
      <c r="B463" s="164"/>
      <c r="C463" s="164"/>
      <c r="D463" s="164"/>
      <c r="E463" s="164"/>
      <c r="F463" s="164"/>
      <c r="G463" s="164"/>
      <c r="H463" s="164"/>
      <c r="I463" s="164"/>
      <c r="J463" s="164"/>
      <c r="K463" s="164"/>
      <c r="L463" s="164"/>
      <c r="M463" s="164"/>
      <c r="N463" s="164"/>
      <c r="O463" s="164"/>
    </row>
    <row r="464" spans="1:15" ht="14.5" x14ac:dyDescent="0.35">
      <c r="A464" s="164"/>
      <c r="B464" s="164"/>
      <c r="C464" s="164"/>
      <c r="D464" s="164"/>
      <c r="E464" s="164"/>
      <c r="F464" s="164"/>
      <c r="G464" s="164"/>
      <c r="H464" s="164"/>
      <c r="I464" s="164"/>
      <c r="J464" s="164"/>
      <c r="K464" s="164"/>
      <c r="L464" s="164"/>
      <c r="M464" s="164"/>
      <c r="N464" s="164"/>
      <c r="O464" s="164"/>
    </row>
    <row r="465" spans="1:15" ht="14.5" x14ac:dyDescent="0.35">
      <c r="A465" s="164"/>
      <c r="B465" s="164"/>
      <c r="C465" s="164"/>
      <c r="D465" s="164"/>
      <c r="E465" s="164"/>
      <c r="F465" s="164"/>
      <c r="G465" s="164"/>
      <c r="H465" s="164"/>
      <c r="I465" s="164"/>
      <c r="J465" s="164"/>
      <c r="K465" s="164"/>
      <c r="L465" s="164"/>
      <c r="M465" s="164"/>
      <c r="N465" s="164"/>
      <c r="O465" s="164"/>
    </row>
    <row r="466" spans="1:15" ht="14.5" x14ac:dyDescent="0.35">
      <c r="A466" s="164"/>
      <c r="B466" s="164"/>
      <c r="C466" s="164"/>
      <c r="D466" s="164"/>
      <c r="E466" s="164"/>
      <c r="F466" s="164"/>
      <c r="G466" s="164"/>
      <c r="H466" s="164"/>
      <c r="I466" s="164"/>
      <c r="J466" s="164"/>
      <c r="K466" s="164"/>
      <c r="L466" s="164"/>
      <c r="M466" s="164"/>
      <c r="N466" s="164"/>
      <c r="O466" s="164"/>
    </row>
    <row r="467" spans="1:15" ht="14.5" x14ac:dyDescent="0.35">
      <c r="A467" s="164"/>
      <c r="B467" s="164"/>
      <c r="C467" s="164"/>
      <c r="D467" s="164"/>
      <c r="E467" s="164"/>
      <c r="F467" s="164"/>
      <c r="G467" s="164"/>
      <c r="H467" s="164"/>
      <c r="I467" s="164"/>
      <c r="J467" s="164"/>
      <c r="K467" s="164"/>
      <c r="L467" s="164"/>
      <c r="M467" s="164"/>
      <c r="N467" s="164"/>
      <c r="O467" s="164"/>
    </row>
    <row r="468" spans="1:15" ht="14.5" x14ac:dyDescent="0.35">
      <c r="A468" s="164"/>
      <c r="B468" s="164"/>
      <c r="C468" s="164"/>
      <c r="D468" s="164"/>
      <c r="E468" s="164"/>
      <c r="F468" s="164"/>
      <c r="G468" s="164"/>
      <c r="H468" s="164"/>
      <c r="I468" s="164"/>
      <c r="J468" s="164"/>
      <c r="K468" s="164"/>
      <c r="L468" s="164"/>
      <c r="M468" s="164"/>
      <c r="N468" s="164"/>
      <c r="O468" s="164"/>
    </row>
    <row r="469" spans="1:15" ht="14.5" x14ac:dyDescent="0.35">
      <c r="A469" s="164"/>
      <c r="B469" s="164"/>
      <c r="C469" s="164"/>
      <c r="D469" s="164"/>
      <c r="E469" s="164"/>
      <c r="F469" s="164"/>
      <c r="G469" s="164"/>
      <c r="H469" s="164"/>
      <c r="I469" s="164"/>
      <c r="J469" s="164"/>
      <c r="K469" s="164"/>
      <c r="L469" s="164"/>
      <c r="M469" s="164"/>
      <c r="N469" s="164"/>
      <c r="O469" s="164"/>
    </row>
    <row r="470" spans="1:15" ht="14.5" x14ac:dyDescent="0.35">
      <c r="A470" s="164"/>
      <c r="B470" s="164"/>
      <c r="C470" s="164"/>
      <c r="D470" s="164"/>
      <c r="E470" s="164"/>
      <c r="F470" s="164"/>
      <c r="G470" s="164"/>
      <c r="H470" s="164"/>
      <c r="I470" s="164"/>
      <c r="J470" s="164"/>
      <c r="K470" s="164"/>
      <c r="L470" s="164"/>
      <c r="M470" s="164"/>
      <c r="N470" s="164"/>
      <c r="O470" s="164"/>
    </row>
    <row r="471" spans="1:15" ht="14.5" x14ac:dyDescent="0.35">
      <c r="A471" s="164"/>
      <c r="B471" s="164"/>
      <c r="C471" s="164"/>
      <c r="D471" s="164"/>
      <c r="E471" s="164"/>
      <c r="F471" s="164"/>
      <c r="G471" s="164"/>
      <c r="H471" s="164"/>
      <c r="I471" s="164"/>
      <c r="J471" s="164"/>
      <c r="K471" s="164"/>
      <c r="L471" s="164"/>
      <c r="M471" s="164"/>
      <c r="N471" s="164"/>
      <c r="O471" s="164"/>
    </row>
    <row r="472" spans="1:15" ht="14.5" x14ac:dyDescent="0.35">
      <c r="A472" s="164"/>
      <c r="B472" s="164"/>
      <c r="C472" s="164"/>
      <c r="D472" s="164"/>
      <c r="E472" s="164"/>
      <c r="F472" s="164"/>
      <c r="G472" s="164"/>
      <c r="H472" s="164"/>
      <c r="I472" s="164"/>
      <c r="J472" s="164"/>
      <c r="K472" s="164"/>
      <c r="L472" s="164"/>
      <c r="M472" s="164"/>
      <c r="N472" s="164"/>
      <c r="O472" s="164"/>
    </row>
    <row r="473" spans="1:15" ht="14.5" x14ac:dyDescent="0.35">
      <c r="A473" s="164"/>
      <c r="B473" s="164"/>
      <c r="C473" s="164"/>
      <c r="D473" s="164"/>
      <c r="E473" s="164"/>
      <c r="F473" s="164"/>
      <c r="G473" s="164"/>
      <c r="H473" s="164"/>
      <c r="I473" s="164"/>
      <c r="J473" s="164"/>
      <c r="K473" s="164"/>
      <c r="L473" s="164"/>
      <c r="M473" s="164"/>
      <c r="N473" s="164"/>
      <c r="O473" s="164"/>
    </row>
    <row r="474" spans="1:15" ht="14.5" x14ac:dyDescent="0.35">
      <c r="A474" s="164"/>
      <c r="B474" s="164"/>
      <c r="C474" s="164"/>
      <c r="D474" s="164"/>
      <c r="E474" s="164"/>
      <c r="F474" s="164"/>
      <c r="G474" s="164"/>
      <c r="H474" s="164"/>
      <c r="I474" s="164"/>
      <c r="J474" s="164"/>
      <c r="K474" s="164"/>
      <c r="L474" s="164"/>
      <c r="M474" s="164"/>
      <c r="N474" s="164"/>
      <c r="O474" s="164"/>
    </row>
    <row r="475" spans="1:15" ht="14.5" x14ac:dyDescent="0.35">
      <c r="A475" s="164"/>
      <c r="B475" s="164"/>
      <c r="C475" s="164"/>
      <c r="D475" s="164"/>
      <c r="E475" s="164"/>
      <c r="F475" s="164"/>
      <c r="G475" s="164"/>
      <c r="H475" s="164"/>
      <c r="I475" s="164"/>
      <c r="J475" s="164"/>
      <c r="K475" s="164"/>
      <c r="L475" s="164"/>
      <c r="M475" s="164"/>
      <c r="N475" s="164"/>
      <c r="O475" s="164"/>
    </row>
    <row r="476" spans="1:15" ht="14.5" x14ac:dyDescent="0.35">
      <c r="A476" s="164"/>
      <c r="B476" s="164"/>
      <c r="C476" s="164"/>
      <c r="D476" s="164"/>
      <c r="E476" s="164"/>
      <c r="F476" s="164"/>
      <c r="G476" s="164"/>
      <c r="H476" s="164"/>
      <c r="I476" s="164"/>
      <c r="J476" s="164"/>
      <c r="K476" s="164"/>
      <c r="L476" s="164"/>
      <c r="M476" s="164"/>
      <c r="N476" s="164"/>
      <c r="O476" s="164"/>
    </row>
    <row r="477" spans="1:15" ht="14.5" x14ac:dyDescent="0.35">
      <c r="A477" s="164"/>
      <c r="B477" s="164"/>
      <c r="C477" s="164"/>
      <c r="D477" s="164"/>
      <c r="E477" s="164"/>
      <c r="F477" s="164"/>
      <c r="G477" s="164"/>
      <c r="H477" s="164"/>
      <c r="I477" s="164"/>
      <c r="J477" s="164"/>
      <c r="K477" s="164"/>
      <c r="L477" s="164"/>
      <c r="M477" s="164"/>
      <c r="N477" s="164"/>
      <c r="O477" s="164"/>
    </row>
    <row r="478" spans="1:15" ht="14.5" x14ac:dyDescent="0.35">
      <c r="A478" s="164"/>
      <c r="B478" s="164"/>
      <c r="C478" s="164"/>
      <c r="D478" s="164"/>
      <c r="E478" s="164"/>
      <c r="F478" s="164"/>
      <c r="G478" s="164"/>
      <c r="H478" s="164"/>
      <c r="I478" s="164"/>
      <c r="J478" s="164"/>
      <c r="K478" s="164"/>
      <c r="L478" s="164"/>
      <c r="M478" s="164"/>
      <c r="N478" s="164"/>
      <c r="O478" s="164"/>
    </row>
    <row r="479" spans="1:15" ht="14.5" x14ac:dyDescent="0.35">
      <c r="A479" s="164"/>
      <c r="B479" s="164"/>
      <c r="C479" s="164"/>
      <c r="D479" s="164"/>
      <c r="E479" s="164"/>
      <c r="F479" s="164"/>
      <c r="G479" s="164"/>
      <c r="H479" s="164"/>
      <c r="I479" s="164"/>
      <c r="J479" s="164"/>
      <c r="K479" s="164"/>
      <c r="L479" s="164"/>
      <c r="M479" s="164"/>
      <c r="N479" s="164"/>
      <c r="O479" s="164"/>
    </row>
    <row r="480" spans="1:15" ht="14.5" x14ac:dyDescent="0.35">
      <c r="A480" s="164"/>
      <c r="B480" s="164"/>
      <c r="C480" s="164"/>
      <c r="D480" s="164"/>
      <c r="E480" s="164"/>
      <c r="F480" s="164"/>
      <c r="G480" s="164"/>
      <c r="H480" s="164"/>
      <c r="I480" s="164"/>
      <c r="J480" s="164"/>
      <c r="K480" s="164"/>
      <c r="L480" s="164"/>
      <c r="M480" s="164"/>
      <c r="N480" s="164"/>
      <c r="O480" s="164"/>
    </row>
    <row r="481" spans="1:15" ht="14.5" x14ac:dyDescent="0.35">
      <c r="A481" s="164"/>
      <c r="B481" s="164"/>
      <c r="C481" s="164"/>
      <c r="D481" s="164"/>
      <c r="E481" s="164"/>
      <c r="F481" s="164"/>
      <c r="G481" s="164"/>
      <c r="H481" s="164"/>
      <c r="I481" s="164"/>
      <c r="J481" s="164"/>
      <c r="K481" s="164"/>
      <c r="L481" s="164"/>
      <c r="M481" s="164"/>
      <c r="N481" s="164"/>
      <c r="O481" s="164"/>
    </row>
    <row r="482" spans="1:15" ht="14.5" x14ac:dyDescent="0.35">
      <c r="A482" s="164"/>
      <c r="B482" s="164"/>
      <c r="C482" s="164"/>
      <c r="D482" s="164"/>
      <c r="E482" s="164"/>
      <c r="F482" s="164"/>
      <c r="G482" s="164"/>
      <c r="H482" s="164"/>
      <c r="I482" s="164"/>
      <c r="J482" s="164"/>
      <c r="K482" s="164"/>
      <c r="L482" s="164"/>
      <c r="M482" s="164"/>
      <c r="N482" s="164"/>
      <c r="O482" s="164"/>
    </row>
    <row r="483" spans="1:15" ht="14.5" x14ac:dyDescent="0.35">
      <c r="A483" s="164"/>
      <c r="B483" s="164"/>
      <c r="C483" s="164"/>
      <c r="D483" s="164"/>
      <c r="E483" s="164"/>
      <c r="F483" s="164"/>
      <c r="G483" s="164"/>
      <c r="H483" s="164"/>
      <c r="I483" s="164"/>
      <c r="J483" s="164"/>
      <c r="K483" s="164"/>
      <c r="L483" s="164"/>
      <c r="M483" s="164"/>
      <c r="N483" s="164"/>
      <c r="O483" s="164"/>
    </row>
    <row r="484" spans="1:15" ht="14.5" x14ac:dyDescent="0.35">
      <c r="A484" s="164"/>
      <c r="B484" s="164"/>
      <c r="C484" s="164"/>
      <c r="D484" s="164"/>
      <c r="E484" s="164"/>
      <c r="F484" s="164"/>
      <c r="G484" s="164"/>
      <c r="H484" s="164"/>
      <c r="I484" s="164"/>
      <c r="J484" s="164"/>
      <c r="K484" s="164"/>
      <c r="L484" s="164"/>
      <c r="M484" s="164"/>
      <c r="N484" s="164"/>
      <c r="O484" s="164"/>
    </row>
    <row r="485" spans="1:15" ht="14.5" x14ac:dyDescent="0.35">
      <c r="A485" s="164"/>
      <c r="B485" s="164"/>
      <c r="C485" s="164"/>
      <c r="D485" s="164"/>
      <c r="E485" s="164"/>
      <c r="F485" s="164"/>
      <c r="G485" s="164"/>
      <c r="H485" s="164"/>
      <c r="I485" s="164"/>
      <c r="J485" s="164"/>
      <c r="K485" s="164"/>
      <c r="L485" s="164"/>
      <c r="M485" s="164"/>
      <c r="N485" s="164"/>
      <c r="O485" s="164"/>
    </row>
    <row r="486" spans="1:15" ht="14.5" x14ac:dyDescent="0.35">
      <c r="A486" s="164"/>
      <c r="B486" s="164"/>
      <c r="C486" s="164"/>
      <c r="D486" s="164"/>
      <c r="E486" s="164"/>
      <c r="F486" s="164"/>
      <c r="G486" s="164"/>
      <c r="H486" s="164"/>
      <c r="I486" s="164"/>
      <c r="J486" s="164"/>
      <c r="K486" s="164"/>
      <c r="L486" s="164"/>
      <c r="M486" s="164"/>
      <c r="N486" s="164"/>
      <c r="O486" s="164"/>
    </row>
    <row r="487" spans="1:15" ht="14.5" x14ac:dyDescent="0.35">
      <c r="A487" s="164"/>
      <c r="B487" s="164"/>
      <c r="C487" s="164"/>
      <c r="D487" s="164"/>
      <c r="E487" s="164"/>
      <c r="F487" s="164"/>
      <c r="G487" s="164"/>
      <c r="H487" s="164"/>
      <c r="I487" s="164"/>
      <c r="J487" s="164"/>
      <c r="K487" s="164"/>
      <c r="L487" s="164"/>
      <c r="M487" s="164"/>
      <c r="N487" s="164"/>
      <c r="O487" s="164"/>
    </row>
    <row r="488" spans="1:15" ht="14.5" x14ac:dyDescent="0.35">
      <c r="A488" s="164"/>
      <c r="B488" s="164"/>
      <c r="C488" s="164"/>
      <c r="D488" s="164"/>
      <c r="E488" s="164"/>
      <c r="F488" s="164"/>
      <c r="G488" s="164"/>
      <c r="H488" s="164"/>
      <c r="I488" s="164"/>
      <c r="J488" s="164"/>
      <c r="K488" s="164"/>
      <c r="L488" s="164"/>
      <c r="M488" s="164"/>
      <c r="N488" s="164"/>
      <c r="O488" s="164"/>
    </row>
    <row r="489" spans="1:15" ht="14.5" x14ac:dyDescent="0.35">
      <c r="A489" s="164"/>
      <c r="B489" s="164"/>
      <c r="C489" s="164"/>
      <c r="D489" s="164"/>
      <c r="E489" s="164"/>
      <c r="F489" s="164"/>
      <c r="G489" s="164"/>
      <c r="H489" s="164"/>
      <c r="I489" s="164"/>
      <c r="J489" s="164"/>
      <c r="K489" s="164"/>
      <c r="L489" s="164"/>
      <c r="M489" s="164"/>
      <c r="N489" s="164"/>
      <c r="O489" s="164"/>
    </row>
    <row r="490" spans="1:15" ht="14.5" x14ac:dyDescent="0.35">
      <c r="A490" s="164"/>
      <c r="B490" s="164"/>
      <c r="C490" s="164"/>
      <c r="D490" s="164"/>
      <c r="E490" s="164"/>
      <c r="F490" s="164"/>
      <c r="G490" s="164"/>
      <c r="H490" s="164"/>
      <c r="I490" s="164"/>
      <c r="J490" s="164"/>
      <c r="K490" s="164"/>
      <c r="L490" s="164"/>
      <c r="M490" s="164"/>
      <c r="N490" s="164"/>
      <c r="O490" s="164"/>
    </row>
    <row r="491" spans="1:15" ht="14.5" x14ac:dyDescent="0.35">
      <c r="A491" s="164"/>
      <c r="B491" s="164"/>
      <c r="C491" s="164"/>
      <c r="D491" s="164"/>
      <c r="E491" s="164"/>
      <c r="F491" s="164"/>
      <c r="G491" s="164"/>
      <c r="H491" s="164"/>
      <c r="I491" s="164"/>
      <c r="J491" s="164"/>
      <c r="K491" s="164"/>
      <c r="L491" s="164"/>
      <c r="M491" s="164"/>
      <c r="N491" s="164"/>
      <c r="O491" s="164"/>
    </row>
    <row r="492" spans="1:15" ht="14.5" x14ac:dyDescent="0.35">
      <c r="A492" s="164"/>
      <c r="B492" s="164"/>
      <c r="C492" s="164"/>
      <c r="D492" s="164"/>
      <c r="E492" s="164"/>
      <c r="F492" s="164"/>
      <c r="G492" s="164"/>
      <c r="H492" s="164"/>
      <c r="I492" s="164"/>
      <c r="J492" s="164"/>
      <c r="K492" s="164"/>
      <c r="L492" s="164"/>
      <c r="M492" s="164"/>
      <c r="N492" s="164"/>
      <c r="O492" s="164"/>
    </row>
    <row r="493" spans="1:15" ht="14.5" x14ac:dyDescent="0.35">
      <c r="A493" s="164"/>
      <c r="B493" s="164"/>
      <c r="C493" s="164"/>
      <c r="D493" s="164"/>
      <c r="E493" s="164"/>
      <c r="F493" s="164"/>
      <c r="G493" s="164"/>
      <c r="H493" s="164"/>
      <c r="I493" s="164"/>
      <c r="J493" s="164"/>
      <c r="K493" s="164"/>
      <c r="L493" s="164"/>
      <c r="M493" s="164"/>
      <c r="N493" s="164"/>
      <c r="O493" s="164"/>
    </row>
    <row r="494" spans="1:15" ht="14.5" x14ac:dyDescent="0.35">
      <c r="A494" s="164"/>
      <c r="B494" s="164"/>
      <c r="C494" s="164"/>
      <c r="D494" s="164"/>
      <c r="E494" s="164"/>
      <c r="F494" s="164"/>
      <c r="G494" s="164"/>
      <c r="H494" s="164"/>
      <c r="I494" s="164"/>
      <c r="J494" s="164"/>
      <c r="K494" s="164"/>
      <c r="L494" s="164"/>
      <c r="M494" s="164"/>
      <c r="N494" s="164"/>
      <c r="O494" s="164"/>
    </row>
    <row r="495" spans="1:15" ht="14.5" x14ac:dyDescent="0.35">
      <c r="A495" s="164"/>
      <c r="B495" s="164"/>
      <c r="C495" s="164"/>
      <c r="D495" s="164"/>
      <c r="E495" s="164"/>
      <c r="F495" s="164"/>
      <c r="G495" s="164"/>
      <c r="H495" s="164"/>
      <c r="I495" s="164"/>
      <c r="J495" s="164"/>
      <c r="K495" s="164"/>
      <c r="L495" s="164"/>
      <c r="M495" s="164"/>
      <c r="N495" s="164"/>
      <c r="O495" s="164"/>
    </row>
    <row r="496" spans="1:15" ht="14.5" x14ac:dyDescent="0.35">
      <c r="A496" s="164"/>
      <c r="B496" s="164"/>
      <c r="C496" s="164"/>
      <c r="D496" s="164"/>
      <c r="E496" s="164"/>
      <c r="F496" s="164"/>
      <c r="G496" s="164"/>
      <c r="H496" s="164"/>
      <c r="I496" s="164"/>
      <c r="J496" s="164"/>
      <c r="K496" s="164"/>
      <c r="L496" s="164"/>
      <c r="M496" s="164"/>
      <c r="N496" s="164"/>
      <c r="O496" s="164"/>
    </row>
    <row r="497" spans="1:15" ht="14.5" x14ac:dyDescent="0.35">
      <c r="A497" s="164"/>
      <c r="B497" s="164"/>
      <c r="C497" s="164"/>
      <c r="D497" s="164"/>
      <c r="E497" s="164"/>
      <c r="F497" s="164"/>
      <c r="G497" s="164"/>
      <c r="H497" s="164"/>
      <c r="I497" s="164"/>
      <c r="J497" s="164"/>
      <c r="K497" s="164"/>
      <c r="L497" s="164"/>
      <c r="M497" s="164"/>
      <c r="N497" s="164"/>
      <c r="O497" s="164"/>
    </row>
    <row r="498" spans="1:15" ht="14.5" x14ac:dyDescent="0.35">
      <c r="A498" s="164"/>
      <c r="B498" s="164"/>
      <c r="C498" s="164"/>
      <c r="D498" s="164"/>
      <c r="E498" s="164"/>
      <c r="F498" s="164"/>
      <c r="G498" s="164"/>
      <c r="H498" s="164"/>
      <c r="I498" s="164"/>
      <c r="J498" s="164"/>
      <c r="K498" s="164"/>
      <c r="L498" s="164"/>
      <c r="M498" s="164"/>
      <c r="N498" s="164"/>
      <c r="O498" s="164"/>
    </row>
    <row r="499" spans="1:15" ht="14.5" x14ac:dyDescent="0.35">
      <c r="A499" s="164"/>
      <c r="B499" s="164"/>
      <c r="C499" s="164"/>
      <c r="D499" s="164"/>
      <c r="E499" s="164"/>
      <c r="F499" s="164"/>
      <c r="G499" s="164"/>
      <c r="H499" s="164"/>
      <c r="I499" s="164"/>
      <c r="J499" s="164"/>
      <c r="K499" s="164"/>
      <c r="L499" s="164"/>
      <c r="M499" s="164"/>
      <c r="N499" s="164"/>
      <c r="O499" s="164"/>
    </row>
    <row r="500" spans="1:15" ht="14.5" x14ac:dyDescent="0.35">
      <c r="A500" s="164"/>
      <c r="B500" s="164"/>
      <c r="C500" s="164"/>
      <c r="D500" s="164"/>
      <c r="E500" s="164"/>
      <c r="F500" s="164"/>
      <c r="G500" s="164"/>
      <c r="H500" s="164"/>
      <c r="I500" s="164"/>
      <c r="J500" s="164"/>
      <c r="K500" s="164"/>
      <c r="L500" s="164"/>
      <c r="M500" s="164"/>
      <c r="N500" s="164"/>
      <c r="O500" s="164"/>
    </row>
    <row r="501" spans="1:15" ht="14.5" x14ac:dyDescent="0.35">
      <c r="A501" s="164"/>
      <c r="B501" s="164"/>
      <c r="C501" s="164"/>
      <c r="D501" s="164"/>
      <c r="E501" s="164"/>
      <c r="F501" s="164"/>
      <c r="G501" s="164"/>
      <c r="H501" s="164"/>
      <c r="I501" s="164"/>
      <c r="J501" s="164"/>
      <c r="K501" s="164"/>
      <c r="L501" s="164"/>
      <c r="M501" s="164"/>
      <c r="N501" s="164"/>
      <c r="O501" s="164"/>
    </row>
    <row r="502" spans="1:15" ht="14.5" x14ac:dyDescent="0.35">
      <c r="A502" s="164"/>
      <c r="B502" s="164"/>
      <c r="C502" s="164"/>
      <c r="D502" s="164"/>
      <c r="E502" s="164"/>
      <c r="F502" s="164"/>
      <c r="G502" s="164"/>
      <c r="H502" s="164"/>
      <c r="I502" s="164"/>
      <c r="J502" s="164"/>
      <c r="K502" s="164"/>
      <c r="L502" s="164"/>
      <c r="M502" s="164"/>
      <c r="N502" s="164"/>
      <c r="O502" s="164"/>
    </row>
    <row r="503" spans="1:15" ht="14.5" x14ac:dyDescent="0.35">
      <c r="A503" s="164"/>
      <c r="B503" s="164"/>
      <c r="C503" s="164"/>
      <c r="D503" s="164"/>
      <c r="E503" s="164"/>
      <c r="F503" s="164"/>
      <c r="G503" s="164"/>
      <c r="H503" s="164"/>
      <c r="I503" s="164"/>
      <c r="J503" s="164"/>
      <c r="K503" s="164"/>
      <c r="L503" s="164"/>
      <c r="M503" s="164"/>
      <c r="N503" s="164"/>
      <c r="O503" s="164"/>
    </row>
    <row r="504" spans="1:15" ht="14.5" x14ac:dyDescent="0.35">
      <c r="A504" s="164"/>
      <c r="B504" s="164"/>
      <c r="C504" s="164"/>
      <c r="D504" s="164"/>
      <c r="E504" s="164"/>
      <c r="F504" s="164"/>
      <c r="G504" s="164"/>
      <c r="H504" s="164"/>
      <c r="I504" s="164"/>
      <c r="J504" s="164"/>
      <c r="K504" s="164"/>
      <c r="L504" s="164"/>
      <c r="M504" s="164"/>
      <c r="N504" s="164"/>
      <c r="O504" s="164"/>
    </row>
    <row r="505" spans="1:15" ht="14.5" x14ac:dyDescent="0.35">
      <c r="A505" s="164"/>
      <c r="B505" s="164"/>
      <c r="C505" s="164"/>
      <c r="D505" s="164"/>
      <c r="E505" s="164"/>
      <c r="F505" s="164"/>
      <c r="G505" s="164"/>
      <c r="H505" s="164"/>
      <c r="I505" s="164"/>
      <c r="J505" s="164"/>
      <c r="K505" s="164"/>
      <c r="L505" s="164"/>
      <c r="M505" s="164"/>
      <c r="N505" s="164"/>
      <c r="O505" s="164"/>
    </row>
    <row r="506" spans="1:15" ht="14.5" x14ac:dyDescent="0.35">
      <c r="A506" s="164"/>
      <c r="B506" s="164"/>
      <c r="C506" s="164"/>
      <c r="D506" s="164"/>
      <c r="E506" s="164"/>
      <c r="F506" s="164"/>
      <c r="G506" s="164"/>
      <c r="H506" s="164"/>
      <c r="I506" s="164"/>
      <c r="J506" s="164"/>
      <c r="K506" s="164"/>
      <c r="L506" s="164"/>
      <c r="M506" s="164"/>
      <c r="N506" s="164"/>
      <c r="O506" s="164"/>
    </row>
    <row r="507" spans="1:15" ht="14.5" x14ac:dyDescent="0.35">
      <c r="A507" s="164"/>
      <c r="B507" s="164"/>
      <c r="C507" s="164"/>
      <c r="D507" s="164"/>
      <c r="E507" s="164"/>
      <c r="F507" s="164"/>
      <c r="G507" s="164"/>
      <c r="H507" s="164"/>
      <c r="I507" s="164"/>
      <c r="J507" s="164"/>
      <c r="K507" s="164"/>
      <c r="L507" s="164"/>
      <c r="M507" s="164"/>
      <c r="N507" s="164"/>
      <c r="O507" s="164"/>
    </row>
    <row r="508" spans="1:15" ht="14.5" x14ac:dyDescent="0.35">
      <c r="A508" s="164"/>
      <c r="B508" s="164"/>
      <c r="C508" s="164"/>
      <c r="D508" s="164"/>
      <c r="E508" s="164"/>
      <c r="F508" s="164"/>
      <c r="G508" s="164"/>
      <c r="H508" s="164"/>
      <c r="I508" s="164"/>
      <c r="J508" s="164"/>
      <c r="K508" s="164"/>
      <c r="L508" s="164"/>
      <c r="M508" s="164"/>
      <c r="N508" s="164"/>
      <c r="O508" s="164"/>
    </row>
    <row r="509" spans="1:15" ht="14.5" x14ac:dyDescent="0.35">
      <c r="A509" s="164"/>
      <c r="B509" s="164"/>
      <c r="C509" s="164"/>
      <c r="D509" s="164"/>
      <c r="E509" s="164"/>
      <c r="F509" s="164"/>
      <c r="G509" s="164"/>
      <c r="H509" s="164"/>
      <c r="I509" s="164"/>
      <c r="J509" s="164"/>
      <c r="K509" s="164"/>
      <c r="L509" s="164"/>
      <c r="M509" s="164"/>
      <c r="N509" s="164"/>
      <c r="O509" s="164"/>
    </row>
    <row r="510" spans="1:15" ht="14.5" x14ac:dyDescent="0.35">
      <c r="A510" s="164"/>
      <c r="B510" s="164"/>
      <c r="C510" s="164"/>
      <c r="D510" s="164"/>
      <c r="E510" s="164"/>
      <c r="F510" s="164"/>
      <c r="G510" s="164"/>
      <c r="H510" s="164"/>
      <c r="I510" s="164"/>
      <c r="J510" s="164"/>
      <c r="K510" s="164"/>
      <c r="L510" s="164"/>
      <c r="M510" s="164"/>
      <c r="N510" s="164"/>
      <c r="O510" s="164"/>
    </row>
    <row r="511" spans="1:15" ht="14.5" x14ac:dyDescent="0.35">
      <c r="A511" s="164"/>
      <c r="B511" s="164"/>
      <c r="C511" s="164"/>
      <c r="D511" s="164"/>
      <c r="E511" s="164"/>
      <c r="F511" s="164"/>
      <c r="G511" s="164"/>
      <c r="H511" s="164"/>
      <c r="I511" s="164"/>
      <c r="J511" s="164"/>
      <c r="K511" s="164"/>
      <c r="L511" s="164"/>
      <c r="M511" s="164"/>
      <c r="N511" s="164"/>
      <c r="O511" s="164"/>
    </row>
    <row r="512" spans="1:15" ht="14.5" x14ac:dyDescent="0.35">
      <c r="A512" s="164"/>
      <c r="B512" s="164"/>
      <c r="C512" s="164"/>
      <c r="D512" s="164"/>
      <c r="E512" s="164"/>
      <c r="F512" s="164"/>
      <c r="G512" s="164"/>
      <c r="H512" s="164"/>
      <c r="I512" s="164"/>
      <c r="J512" s="164"/>
      <c r="K512" s="164"/>
      <c r="L512" s="164"/>
      <c r="M512" s="164"/>
      <c r="N512" s="164"/>
      <c r="O512" s="164"/>
    </row>
    <row r="513" spans="1:15" ht="14.5" x14ac:dyDescent="0.35">
      <c r="A513" s="164"/>
      <c r="B513" s="164"/>
      <c r="C513" s="164"/>
      <c r="D513" s="164"/>
      <c r="E513" s="164"/>
      <c r="F513" s="164"/>
      <c r="G513" s="164"/>
      <c r="H513" s="164"/>
      <c r="I513" s="164"/>
      <c r="J513" s="164"/>
      <c r="K513" s="164"/>
      <c r="L513" s="164"/>
      <c r="M513" s="164"/>
      <c r="N513" s="164"/>
      <c r="O513" s="164"/>
    </row>
    <row r="514" spans="1:15" ht="14.5" x14ac:dyDescent="0.35">
      <c r="A514" s="164"/>
      <c r="B514" s="164"/>
      <c r="C514" s="164"/>
      <c r="D514" s="164"/>
      <c r="E514" s="164"/>
      <c r="F514" s="164"/>
      <c r="G514" s="164"/>
      <c r="H514" s="164"/>
      <c r="I514" s="164"/>
      <c r="J514" s="164"/>
      <c r="K514" s="164"/>
      <c r="L514" s="164"/>
      <c r="M514" s="164"/>
      <c r="N514" s="164"/>
      <c r="O514" s="164"/>
    </row>
    <row r="515" spans="1:15" ht="14.5" x14ac:dyDescent="0.35">
      <c r="A515" s="164"/>
      <c r="B515" s="164"/>
      <c r="C515" s="164"/>
      <c r="D515" s="164"/>
      <c r="E515" s="164"/>
      <c r="F515" s="164"/>
      <c r="G515" s="164"/>
      <c r="H515" s="164"/>
      <c r="I515" s="164"/>
      <c r="J515" s="164"/>
      <c r="K515" s="164"/>
      <c r="L515" s="164"/>
      <c r="M515" s="164"/>
      <c r="N515" s="164"/>
      <c r="O515" s="164"/>
    </row>
    <row r="516" spans="1:15" ht="14.5" x14ac:dyDescent="0.35">
      <c r="A516" s="164"/>
      <c r="B516" s="164"/>
      <c r="C516" s="164"/>
      <c r="D516" s="164"/>
      <c r="E516" s="164"/>
      <c r="F516" s="164"/>
      <c r="G516" s="164"/>
      <c r="H516" s="164"/>
      <c r="I516" s="164"/>
      <c r="J516" s="164"/>
      <c r="K516" s="164"/>
      <c r="L516" s="164"/>
      <c r="M516" s="164"/>
      <c r="N516" s="164"/>
      <c r="O516" s="164"/>
    </row>
    <row r="517" spans="1:15" ht="14.5" x14ac:dyDescent="0.35">
      <c r="A517" s="164"/>
      <c r="B517" s="164"/>
      <c r="C517" s="164"/>
      <c r="D517" s="164"/>
      <c r="E517" s="164"/>
      <c r="F517" s="164"/>
      <c r="G517" s="164"/>
      <c r="H517" s="164"/>
      <c r="I517" s="164"/>
      <c r="J517" s="164"/>
      <c r="K517" s="164"/>
      <c r="L517" s="164"/>
      <c r="M517" s="164"/>
      <c r="N517" s="164"/>
      <c r="O517" s="164"/>
    </row>
    <row r="518" spans="1:15" ht="14.5" x14ac:dyDescent="0.35">
      <c r="A518" s="164"/>
      <c r="B518" s="164"/>
      <c r="C518" s="164"/>
      <c r="D518" s="164"/>
      <c r="E518" s="164"/>
      <c r="F518" s="164"/>
      <c r="G518" s="164"/>
      <c r="H518" s="164"/>
      <c r="I518" s="164"/>
      <c r="J518" s="164"/>
      <c r="K518" s="164"/>
      <c r="L518" s="164"/>
      <c r="M518" s="164"/>
      <c r="N518" s="164"/>
      <c r="O518" s="164"/>
    </row>
    <row r="519" spans="1:15" ht="14.5" x14ac:dyDescent="0.35">
      <c r="A519" s="164"/>
      <c r="B519" s="164"/>
      <c r="C519" s="164"/>
      <c r="D519" s="164"/>
      <c r="E519" s="164"/>
      <c r="F519" s="164"/>
      <c r="G519" s="164"/>
      <c r="H519" s="164"/>
      <c r="I519" s="164"/>
      <c r="J519" s="164"/>
      <c r="K519" s="164"/>
      <c r="L519" s="164"/>
      <c r="M519" s="164"/>
      <c r="N519" s="164"/>
      <c r="O519" s="164"/>
    </row>
    <row r="520" spans="1:15" ht="14.5" x14ac:dyDescent="0.35">
      <c r="A520" s="164"/>
      <c r="B520" s="164"/>
      <c r="C520" s="164"/>
      <c r="D520" s="164"/>
      <c r="E520" s="164"/>
      <c r="F520" s="164"/>
      <c r="G520" s="164"/>
      <c r="H520" s="164"/>
      <c r="I520" s="164"/>
      <c r="J520" s="164"/>
      <c r="K520" s="164"/>
      <c r="L520" s="164"/>
      <c r="M520" s="164"/>
      <c r="N520" s="164"/>
      <c r="O520" s="164"/>
    </row>
    <row r="521" spans="1:15" ht="14.5" x14ac:dyDescent="0.35">
      <c r="A521" s="164"/>
      <c r="B521" s="164"/>
      <c r="C521" s="164"/>
      <c r="D521" s="164"/>
      <c r="E521" s="164"/>
      <c r="F521" s="164"/>
      <c r="G521" s="164"/>
      <c r="H521" s="164"/>
      <c r="I521" s="164"/>
      <c r="J521" s="164"/>
      <c r="K521" s="164"/>
      <c r="L521" s="164"/>
      <c r="M521" s="164"/>
      <c r="N521" s="164"/>
      <c r="O521" s="164"/>
    </row>
    <row r="522" spans="1:15" ht="14.5" x14ac:dyDescent="0.35">
      <c r="A522" s="164"/>
      <c r="B522" s="164"/>
      <c r="C522" s="164"/>
      <c r="D522" s="164"/>
      <c r="E522" s="164"/>
      <c r="F522" s="164"/>
      <c r="G522" s="164"/>
      <c r="H522" s="164"/>
      <c r="I522" s="164"/>
      <c r="J522" s="164"/>
      <c r="K522" s="164"/>
      <c r="L522" s="164"/>
      <c r="M522" s="164"/>
      <c r="N522" s="164"/>
      <c r="O522" s="164"/>
    </row>
    <row r="523" spans="1:15" ht="14.5" x14ac:dyDescent="0.35">
      <c r="A523" s="164"/>
      <c r="B523" s="164"/>
      <c r="C523" s="164"/>
      <c r="D523" s="164"/>
      <c r="E523" s="164"/>
      <c r="F523" s="164"/>
      <c r="G523" s="164"/>
      <c r="H523" s="164"/>
      <c r="I523" s="164"/>
      <c r="J523" s="164"/>
      <c r="K523" s="164"/>
      <c r="L523" s="164"/>
      <c r="M523" s="164"/>
      <c r="N523" s="164"/>
      <c r="O523" s="164"/>
    </row>
    <row r="524" spans="1:15" ht="14.5" x14ac:dyDescent="0.35">
      <c r="A524" s="164"/>
      <c r="B524" s="164"/>
      <c r="C524" s="164"/>
      <c r="D524" s="164"/>
      <c r="E524" s="164"/>
      <c r="F524" s="164"/>
      <c r="G524" s="164"/>
      <c r="H524" s="164"/>
      <c r="I524" s="164"/>
      <c r="J524" s="164"/>
      <c r="K524" s="164"/>
      <c r="L524" s="164"/>
      <c r="M524" s="164"/>
      <c r="N524" s="164"/>
      <c r="O524" s="164"/>
    </row>
    <row r="525" spans="1:15" ht="14.5" x14ac:dyDescent="0.35">
      <c r="A525" s="164"/>
      <c r="B525" s="164"/>
      <c r="C525" s="164"/>
      <c r="D525" s="164"/>
      <c r="E525" s="164"/>
      <c r="F525" s="164"/>
      <c r="G525" s="164"/>
      <c r="H525" s="164"/>
      <c r="I525" s="164"/>
      <c r="J525" s="164"/>
      <c r="K525" s="164"/>
      <c r="L525" s="164"/>
      <c r="M525" s="164"/>
      <c r="N525" s="164"/>
      <c r="O525" s="164"/>
    </row>
    <row r="526" spans="1:15" ht="14.5" x14ac:dyDescent="0.35">
      <c r="A526" s="164"/>
      <c r="B526" s="164"/>
      <c r="C526" s="164"/>
      <c r="D526" s="164"/>
      <c r="E526" s="164"/>
      <c r="F526" s="164"/>
      <c r="G526" s="164"/>
      <c r="H526" s="164"/>
      <c r="I526" s="164"/>
      <c r="J526" s="164"/>
      <c r="K526" s="164"/>
      <c r="L526" s="164"/>
      <c r="M526" s="164"/>
      <c r="N526" s="164"/>
      <c r="O526" s="164"/>
    </row>
    <row r="527" spans="1:15" ht="14.5" x14ac:dyDescent="0.35">
      <c r="A527" s="164"/>
      <c r="B527" s="164"/>
      <c r="C527" s="164"/>
      <c r="D527" s="164"/>
      <c r="E527" s="164"/>
      <c r="F527" s="164"/>
      <c r="G527" s="164"/>
      <c r="H527" s="164"/>
      <c r="I527" s="164"/>
      <c r="J527" s="164"/>
      <c r="K527" s="164"/>
      <c r="L527" s="164"/>
      <c r="M527" s="164"/>
      <c r="N527" s="164"/>
      <c r="O527" s="164"/>
    </row>
    <row r="528" spans="1:15" ht="14.5" x14ac:dyDescent="0.35">
      <c r="A528" s="164"/>
      <c r="B528" s="164"/>
      <c r="C528" s="164"/>
      <c r="D528" s="164"/>
      <c r="E528" s="164"/>
      <c r="F528" s="164"/>
      <c r="G528" s="164"/>
      <c r="H528" s="164"/>
      <c r="I528" s="164"/>
      <c r="J528" s="164"/>
      <c r="K528" s="164"/>
      <c r="L528" s="164"/>
      <c r="M528" s="164"/>
      <c r="N528" s="164"/>
      <c r="O528" s="164"/>
    </row>
    <row r="529" spans="1:15" ht="14.5" x14ac:dyDescent="0.35">
      <c r="A529" s="164"/>
      <c r="B529" s="164"/>
      <c r="C529" s="164"/>
      <c r="D529" s="164"/>
      <c r="E529" s="164"/>
      <c r="F529" s="164"/>
      <c r="G529" s="164"/>
      <c r="H529" s="164"/>
      <c r="I529" s="164"/>
      <c r="J529" s="164"/>
      <c r="K529" s="164"/>
      <c r="L529" s="164"/>
      <c r="M529" s="164"/>
      <c r="N529" s="164"/>
      <c r="O529" s="164"/>
    </row>
    <row r="530" spans="1:15" ht="14.5" x14ac:dyDescent="0.35">
      <c r="A530" s="164"/>
      <c r="B530" s="164"/>
      <c r="C530" s="164"/>
      <c r="D530" s="164"/>
      <c r="E530" s="164"/>
      <c r="F530" s="164"/>
      <c r="G530" s="164"/>
      <c r="H530" s="164"/>
      <c r="I530" s="164"/>
      <c r="J530" s="164"/>
      <c r="K530" s="164"/>
      <c r="L530" s="164"/>
      <c r="M530" s="164"/>
      <c r="N530" s="164"/>
      <c r="O530" s="164"/>
    </row>
    <row r="531" spans="1:15" ht="14.5" x14ac:dyDescent="0.35">
      <c r="A531" s="164"/>
      <c r="B531" s="164"/>
      <c r="C531" s="164"/>
      <c r="D531" s="164"/>
      <c r="E531" s="164"/>
      <c r="F531" s="164"/>
      <c r="G531" s="164"/>
      <c r="H531" s="164"/>
      <c r="I531" s="164"/>
      <c r="J531" s="164"/>
      <c r="K531" s="164"/>
      <c r="L531" s="164"/>
      <c r="M531" s="164"/>
      <c r="N531" s="164"/>
      <c r="O531" s="164"/>
    </row>
    <row r="532" spans="1:15" ht="14.5" x14ac:dyDescent="0.35">
      <c r="A532" s="164"/>
      <c r="B532" s="164"/>
      <c r="C532" s="164"/>
      <c r="D532" s="164"/>
      <c r="E532" s="164"/>
      <c r="F532" s="164"/>
      <c r="G532" s="164"/>
      <c r="H532" s="164"/>
      <c r="I532" s="164"/>
      <c r="J532" s="164"/>
      <c r="K532" s="164"/>
      <c r="L532" s="164"/>
      <c r="M532" s="164"/>
      <c r="N532" s="164"/>
      <c r="O532" s="164"/>
    </row>
    <row r="533" spans="1:15" ht="14.5" x14ac:dyDescent="0.35">
      <c r="A533" s="164"/>
      <c r="B533" s="164"/>
      <c r="C533" s="164"/>
      <c r="D533" s="164"/>
      <c r="E533" s="164"/>
      <c r="F533" s="164"/>
      <c r="G533" s="164"/>
      <c r="H533" s="164"/>
      <c r="I533" s="164"/>
      <c r="J533" s="164"/>
      <c r="K533" s="164"/>
      <c r="L533" s="164"/>
      <c r="M533" s="164"/>
      <c r="N533" s="164"/>
      <c r="O533" s="164"/>
    </row>
    <row r="534" spans="1:15" ht="14.5" x14ac:dyDescent="0.35">
      <c r="A534" s="164"/>
      <c r="B534" s="164"/>
      <c r="C534" s="164"/>
      <c r="D534" s="164"/>
      <c r="E534" s="164"/>
      <c r="F534" s="164"/>
      <c r="G534" s="164"/>
      <c r="H534" s="164"/>
      <c r="I534" s="164"/>
      <c r="J534" s="164"/>
      <c r="K534" s="164"/>
      <c r="L534" s="164"/>
      <c r="M534" s="164"/>
      <c r="N534" s="164"/>
      <c r="O534" s="164"/>
    </row>
    <row r="535" spans="1:15" ht="14.5" x14ac:dyDescent="0.35">
      <c r="A535" s="164"/>
      <c r="B535" s="164"/>
      <c r="C535" s="164"/>
      <c r="D535" s="164"/>
      <c r="E535" s="164"/>
      <c r="F535" s="164"/>
      <c r="G535" s="164"/>
      <c r="H535" s="164"/>
      <c r="I535" s="164"/>
      <c r="J535" s="164"/>
      <c r="K535" s="164"/>
      <c r="L535" s="164"/>
      <c r="M535" s="164"/>
      <c r="N535" s="164"/>
      <c r="O535" s="164"/>
    </row>
    <row r="536" spans="1:15" ht="14.5" x14ac:dyDescent="0.35">
      <c r="A536" s="164"/>
      <c r="B536" s="164"/>
      <c r="C536" s="164"/>
      <c r="D536" s="164"/>
      <c r="E536" s="164"/>
      <c r="F536" s="164"/>
      <c r="G536" s="164"/>
      <c r="H536" s="164"/>
      <c r="I536" s="164"/>
      <c r="J536" s="164"/>
      <c r="K536" s="164"/>
      <c r="L536" s="164"/>
      <c r="M536" s="164"/>
      <c r="N536" s="164"/>
      <c r="O536" s="164"/>
    </row>
    <row r="537" spans="1:15" ht="14.5" x14ac:dyDescent="0.35">
      <c r="A537" s="164"/>
      <c r="B537" s="164"/>
      <c r="C537" s="164"/>
      <c r="D537" s="164"/>
      <c r="E537" s="164"/>
      <c r="F537" s="164"/>
      <c r="G537" s="164"/>
      <c r="H537" s="164"/>
      <c r="I537" s="164"/>
      <c r="J537" s="164"/>
      <c r="K537" s="164"/>
      <c r="L537" s="164"/>
      <c r="M537" s="164"/>
      <c r="N537" s="164"/>
      <c r="O537" s="164"/>
    </row>
    <row r="538" spans="1:15" ht="14.5" x14ac:dyDescent="0.35">
      <c r="A538" s="164"/>
      <c r="B538" s="164"/>
      <c r="C538" s="164"/>
      <c r="D538" s="164"/>
      <c r="E538" s="164"/>
      <c r="F538" s="164"/>
      <c r="G538" s="164"/>
      <c r="H538" s="164"/>
      <c r="I538" s="164"/>
      <c r="J538" s="164"/>
      <c r="K538" s="164"/>
      <c r="L538" s="164"/>
      <c r="M538" s="164"/>
      <c r="N538" s="164"/>
      <c r="O538" s="164"/>
    </row>
    <row r="539" spans="1:15" ht="14.5" x14ac:dyDescent="0.35">
      <c r="A539" s="164"/>
      <c r="B539" s="164"/>
      <c r="C539" s="164"/>
      <c r="D539" s="164"/>
      <c r="E539" s="164"/>
      <c r="F539" s="164"/>
      <c r="G539" s="164"/>
      <c r="H539" s="164"/>
      <c r="I539" s="164"/>
      <c r="J539" s="164"/>
      <c r="K539" s="164"/>
      <c r="L539" s="164"/>
      <c r="M539" s="164"/>
      <c r="N539" s="164"/>
      <c r="O539" s="164"/>
    </row>
    <row r="540" spans="1:15" ht="14.5" x14ac:dyDescent="0.35">
      <c r="A540" s="164"/>
      <c r="B540" s="164"/>
      <c r="C540" s="164"/>
      <c r="D540" s="164"/>
      <c r="E540" s="164"/>
      <c r="F540" s="164"/>
      <c r="G540" s="164"/>
      <c r="H540" s="164"/>
      <c r="I540" s="164"/>
      <c r="J540" s="164"/>
      <c r="K540" s="164"/>
      <c r="L540" s="164"/>
      <c r="M540" s="164"/>
      <c r="N540" s="164"/>
      <c r="O540" s="164"/>
    </row>
    <row r="541" spans="1:15" ht="14.5" x14ac:dyDescent="0.35">
      <c r="A541" s="164"/>
      <c r="B541" s="164"/>
      <c r="C541" s="164"/>
      <c r="D541" s="164"/>
      <c r="E541" s="164"/>
      <c r="F541" s="164"/>
      <c r="G541" s="164"/>
      <c r="H541" s="164"/>
      <c r="I541" s="164"/>
      <c r="J541" s="164"/>
      <c r="K541" s="164"/>
      <c r="L541" s="164"/>
      <c r="M541" s="164"/>
      <c r="N541" s="164"/>
      <c r="O541" s="164"/>
    </row>
    <row r="542" spans="1:15" ht="14.5" x14ac:dyDescent="0.35">
      <c r="A542" s="164"/>
      <c r="B542" s="164"/>
      <c r="C542" s="164"/>
      <c r="D542" s="164"/>
      <c r="E542" s="164"/>
      <c r="F542" s="164"/>
      <c r="G542" s="164"/>
      <c r="H542" s="164"/>
      <c r="I542" s="164"/>
      <c r="J542" s="164"/>
      <c r="K542" s="164"/>
      <c r="L542" s="164"/>
      <c r="M542" s="164"/>
      <c r="N542" s="164"/>
      <c r="O542" s="164"/>
    </row>
    <row r="543" spans="1:15" ht="14.5" x14ac:dyDescent="0.35">
      <c r="A543" s="164"/>
      <c r="B543" s="164"/>
      <c r="C543" s="164"/>
      <c r="D543" s="164"/>
      <c r="E543" s="164"/>
      <c r="F543" s="164"/>
      <c r="G543" s="164"/>
      <c r="H543" s="164"/>
      <c r="I543" s="164"/>
      <c r="J543" s="164"/>
      <c r="K543" s="164"/>
      <c r="L543" s="164"/>
      <c r="M543" s="164"/>
      <c r="N543" s="164"/>
      <c r="O543" s="164"/>
    </row>
    <row r="544" spans="1:15" ht="14.5" x14ac:dyDescent="0.35">
      <c r="A544" s="164"/>
      <c r="B544" s="164"/>
      <c r="C544" s="164"/>
      <c r="D544" s="164"/>
      <c r="E544" s="164"/>
      <c r="F544" s="164"/>
      <c r="G544" s="164"/>
      <c r="H544" s="164"/>
      <c r="I544" s="164"/>
      <c r="J544" s="164"/>
      <c r="K544" s="164"/>
      <c r="L544" s="164"/>
      <c r="M544" s="164"/>
      <c r="N544" s="164"/>
      <c r="O544" s="164"/>
    </row>
    <row r="545" spans="1:15" ht="14.5" x14ac:dyDescent="0.35">
      <c r="A545" s="164"/>
      <c r="B545" s="164"/>
      <c r="C545" s="164"/>
      <c r="D545" s="164"/>
      <c r="E545" s="164"/>
      <c r="F545" s="164"/>
      <c r="G545" s="164"/>
      <c r="H545" s="164"/>
      <c r="I545" s="164"/>
      <c r="J545" s="164"/>
      <c r="K545" s="164"/>
      <c r="L545" s="164"/>
      <c r="M545" s="164"/>
      <c r="N545" s="164"/>
      <c r="O545" s="164"/>
    </row>
    <row r="546" spans="1:15" ht="14.5" x14ac:dyDescent="0.35">
      <c r="A546" s="164"/>
      <c r="B546" s="164"/>
      <c r="C546" s="164"/>
      <c r="D546" s="164"/>
      <c r="E546" s="164"/>
      <c r="F546" s="164"/>
      <c r="G546" s="164"/>
      <c r="H546" s="164"/>
      <c r="I546" s="164"/>
      <c r="J546" s="164"/>
      <c r="K546" s="164"/>
      <c r="L546" s="164"/>
      <c r="M546" s="164"/>
      <c r="N546" s="164"/>
      <c r="O546" s="164"/>
    </row>
    <row r="547" spans="1:15" ht="14.5" x14ac:dyDescent="0.35">
      <c r="A547" s="164"/>
      <c r="B547" s="164"/>
      <c r="C547" s="164"/>
      <c r="D547" s="164"/>
      <c r="E547" s="164"/>
      <c r="F547" s="164"/>
      <c r="G547" s="164"/>
      <c r="H547" s="164"/>
      <c r="I547" s="164"/>
      <c r="J547" s="164"/>
      <c r="K547" s="164"/>
      <c r="L547" s="164"/>
      <c r="M547" s="164"/>
      <c r="N547" s="164"/>
      <c r="O547" s="164"/>
    </row>
    <row r="548" spans="1:15" ht="14.5" x14ac:dyDescent="0.35">
      <c r="A548" s="164"/>
      <c r="B548" s="164"/>
      <c r="C548" s="164"/>
      <c r="D548" s="164"/>
      <c r="E548" s="164"/>
      <c r="F548" s="164"/>
      <c r="G548" s="164"/>
      <c r="H548" s="164"/>
      <c r="I548" s="164"/>
      <c r="J548" s="164"/>
      <c r="K548" s="164"/>
      <c r="L548" s="164"/>
      <c r="M548" s="164"/>
      <c r="N548" s="164"/>
      <c r="O548" s="164"/>
    </row>
    <row r="549" spans="1:15" ht="14.5" x14ac:dyDescent="0.35">
      <c r="A549" s="164"/>
      <c r="B549" s="164"/>
      <c r="C549" s="164"/>
      <c r="D549" s="164"/>
      <c r="E549" s="164"/>
      <c r="F549" s="164"/>
      <c r="G549" s="164"/>
      <c r="H549" s="164"/>
      <c r="I549" s="164"/>
      <c r="J549" s="164"/>
      <c r="K549" s="164"/>
      <c r="L549" s="164"/>
      <c r="M549" s="164"/>
      <c r="N549" s="164"/>
      <c r="O549" s="164"/>
    </row>
    <row r="550" spans="1:15" ht="14.5" x14ac:dyDescent="0.35">
      <c r="A550" s="164"/>
      <c r="B550" s="164"/>
      <c r="C550" s="164"/>
      <c r="D550" s="164"/>
      <c r="E550" s="164"/>
      <c r="F550" s="164"/>
      <c r="G550" s="164"/>
      <c r="H550" s="164"/>
      <c r="I550" s="164"/>
      <c r="J550" s="164"/>
      <c r="K550" s="164"/>
      <c r="L550" s="164"/>
      <c r="M550" s="164"/>
      <c r="N550" s="164"/>
      <c r="O550" s="164"/>
    </row>
    <row r="551" spans="1:15" ht="14.5" x14ac:dyDescent="0.35">
      <c r="A551" s="164"/>
      <c r="B551" s="164"/>
      <c r="C551" s="164"/>
      <c r="D551" s="164"/>
      <c r="E551" s="164"/>
      <c r="F551" s="164"/>
      <c r="G551" s="164"/>
      <c r="H551" s="164"/>
      <c r="I551" s="164"/>
      <c r="J551" s="164"/>
      <c r="K551" s="164"/>
      <c r="L551" s="164"/>
      <c r="M551" s="164"/>
      <c r="N551" s="164"/>
      <c r="O551" s="164"/>
    </row>
    <row r="552" spans="1:15" ht="14.5" x14ac:dyDescent="0.35">
      <c r="A552" s="164"/>
      <c r="B552" s="164"/>
      <c r="C552" s="164"/>
      <c r="D552" s="164"/>
      <c r="E552" s="164"/>
      <c r="F552" s="164"/>
      <c r="G552" s="164"/>
      <c r="H552" s="164"/>
      <c r="I552" s="164"/>
      <c r="J552" s="164"/>
      <c r="K552" s="164"/>
      <c r="L552" s="164"/>
      <c r="M552" s="164"/>
      <c r="N552" s="164"/>
      <c r="O552" s="164"/>
    </row>
    <row r="553" spans="1:15" ht="14.5" x14ac:dyDescent="0.35">
      <c r="A553" s="164"/>
      <c r="B553" s="164"/>
      <c r="C553" s="164"/>
      <c r="D553" s="164"/>
      <c r="E553" s="164"/>
      <c r="F553" s="164"/>
      <c r="G553" s="164"/>
      <c r="H553" s="164"/>
      <c r="I553" s="164"/>
      <c r="J553" s="164"/>
      <c r="K553" s="164"/>
      <c r="L553" s="164"/>
      <c r="M553" s="164"/>
      <c r="N553" s="164"/>
      <c r="O553" s="164"/>
    </row>
    <row r="554" spans="1:15" ht="14.5" x14ac:dyDescent="0.35">
      <c r="A554" s="164"/>
      <c r="B554" s="164"/>
      <c r="C554" s="164"/>
      <c r="D554" s="164"/>
      <c r="E554" s="164"/>
      <c r="F554" s="164"/>
      <c r="G554" s="164"/>
      <c r="H554" s="164"/>
      <c r="I554" s="164"/>
      <c r="J554" s="164"/>
      <c r="K554" s="164"/>
      <c r="L554" s="164"/>
      <c r="M554" s="164"/>
      <c r="N554" s="164"/>
      <c r="O554" s="164"/>
    </row>
    <row r="555" spans="1:15" ht="14.5" x14ac:dyDescent="0.35">
      <c r="A555" s="164"/>
      <c r="B555" s="164"/>
      <c r="C555" s="164"/>
      <c r="D555" s="164"/>
      <c r="E555" s="164"/>
      <c r="F555" s="164"/>
      <c r="G555" s="164"/>
      <c r="H555" s="164"/>
      <c r="I555" s="164"/>
      <c r="J555" s="164"/>
      <c r="K555" s="164"/>
      <c r="L555" s="164"/>
      <c r="M555" s="164"/>
      <c r="N555" s="164"/>
      <c r="O555" s="164"/>
    </row>
    <row r="556" spans="1:15" ht="14.5" x14ac:dyDescent="0.35">
      <c r="A556" s="164"/>
      <c r="B556" s="164"/>
      <c r="C556" s="164"/>
      <c r="D556" s="164"/>
      <c r="E556" s="164"/>
      <c r="F556" s="164"/>
      <c r="G556" s="164"/>
      <c r="H556" s="164"/>
      <c r="I556" s="164"/>
      <c r="J556" s="164"/>
      <c r="K556" s="164"/>
      <c r="L556" s="164"/>
      <c r="M556" s="164"/>
      <c r="N556" s="164"/>
      <c r="O556" s="164"/>
    </row>
    <row r="557" spans="1:15" ht="14.5" x14ac:dyDescent="0.35">
      <c r="A557" s="164"/>
      <c r="B557" s="164"/>
      <c r="C557" s="164"/>
      <c r="D557" s="164"/>
      <c r="E557" s="164"/>
      <c r="F557" s="164"/>
      <c r="G557" s="164"/>
      <c r="H557" s="164"/>
      <c r="I557" s="164"/>
      <c r="J557" s="164"/>
      <c r="K557" s="164"/>
      <c r="L557" s="164"/>
      <c r="M557" s="164"/>
      <c r="N557" s="164"/>
      <c r="O557" s="164"/>
    </row>
    <row r="558" spans="1:15" ht="14.5" x14ac:dyDescent="0.35">
      <c r="A558" s="164"/>
      <c r="B558" s="164"/>
      <c r="C558" s="164"/>
      <c r="D558" s="164"/>
      <c r="E558" s="164"/>
      <c r="F558" s="164"/>
      <c r="G558" s="164"/>
      <c r="H558" s="164"/>
      <c r="I558" s="164"/>
      <c r="J558" s="164"/>
      <c r="K558" s="164"/>
      <c r="L558" s="164"/>
      <c r="M558" s="164"/>
      <c r="N558" s="164"/>
      <c r="O558" s="164"/>
    </row>
    <row r="559" spans="1:15" ht="14.5" x14ac:dyDescent="0.35">
      <c r="A559" s="164"/>
      <c r="B559" s="164"/>
      <c r="C559" s="164"/>
      <c r="D559" s="164"/>
      <c r="E559" s="164"/>
      <c r="F559" s="164"/>
      <c r="G559" s="164"/>
      <c r="H559" s="164"/>
      <c r="I559" s="164"/>
      <c r="J559" s="164"/>
      <c r="K559" s="164"/>
      <c r="L559" s="164"/>
      <c r="M559" s="164"/>
      <c r="N559" s="164"/>
      <c r="O559" s="164"/>
    </row>
    <row r="560" spans="1:15" ht="14.5" x14ac:dyDescent="0.35">
      <c r="A560" s="164"/>
      <c r="B560" s="164"/>
      <c r="C560" s="164"/>
      <c r="D560" s="164"/>
      <c r="E560" s="164"/>
      <c r="F560" s="164"/>
      <c r="G560" s="164"/>
      <c r="H560" s="164"/>
      <c r="I560" s="164"/>
      <c r="J560" s="164"/>
      <c r="K560" s="164"/>
      <c r="L560" s="164"/>
      <c r="M560" s="164"/>
      <c r="N560" s="164"/>
      <c r="O560" s="164"/>
    </row>
    <row r="561" spans="1:15" ht="14.5" x14ac:dyDescent="0.35">
      <c r="A561" s="164"/>
      <c r="B561" s="164"/>
      <c r="C561" s="164"/>
      <c r="D561" s="164"/>
      <c r="E561" s="164"/>
      <c r="F561" s="164"/>
      <c r="G561" s="164"/>
      <c r="H561" s="164"/>
      <c r="I561" s="164"/>
      <c r="J561" s="164"/>
      <c r="K561" s="164"/>
      <c r="L561" s="164"/>
      <c r="M561" s="164"/>
      <c r="N561" s="164"/>
      <c r="O561" s="164"/>
    </row>
    <row r="562" spans="1:15" ht="14.5" x14ac:dyDescent="0.35">
      <c r="A562" s="164"/>
      <c r="B562" s="164"/>
      <c r="C562" s="164"/>
      <c r="D562" s="164"/>
      <c r="E562" s="164"/>
      <c r="F562" s="164"/>
      <c r="G562" s="164"/>
      <c r="H562" s="164"/>
      <c r="I562" s="164"/>
      <c r="J562" s="164"/>
      <c r="K562" s="164"/>
      <c r="L562" s="164"/>
      <c r="M562" s="164"/>
      <c r="N562" s="164"/>
      <c r="O562" s="164"/>
    </row>
    <row r="563" spans="1:15" ht="14.5" x14ac:dyDescent="0.35">
      <c r="A563" s="164"/>
      <c r="B563" s="164"/>
      <c r="C563" s="164"/>
      <c r="D563" s="164"/>
      <c r="E563" s="164"/>
      <c r="F563" s="164"/>
      <c r="G563" s="164"/>
      <c r="H563" s="164"/>
      <c r="I563" s="164"/>
      <c r="J563" s="164"/>
      <c r="K563" s="164"/>
      <c r="L563" s="164"/>
      <c r="M563" s="164"/>
      <c r="N563" s="164"/>
      <c r="O563" s="164"/>
    </row>
    <row r="564" spans="1:15" ht="14.5" x14ac:dyDescent="0.35">
      <c r="A564" s="164"/>
      <c r="B564" s="164"/>
      <c r="C564" s="164"/>
      <c r="D564" s="164"/>
      <c r="E564" s="164"/>
      <c r="F564" s="164"/>
      <c r="G564" s="164"/>
      <c r="H564" s="164"/>
      <c r="I564" s="164"/>
      <c r="J564" s="164"/>
      <c r="K564" s="164"/>
      <c r="L564" s="164"/>
      <c r="M564" s="164"/>
      <c r="N564" s="164"/>
      <c r="O564" s="164"/>
    </row>
    <row r="565" spans="1:15" ht="14.5" x14ac:dyDescent="0.35">
      <c r="A565" s="164"/>
      <c r="B565" s="164"/>
      <c r="C565" s="164"/>
      <c r="D565" s="164"/>
      <c r="E565" s="164"/>
      <c r="F565" s="164"/>
      <c r="G565" s="164"/>
      <c r="H565" s="164"/>
      <c r="I565" s="164"/>
      <c r="J565" s="164"/>
      <c r="K565" s="164"/>
      <c r="L565" s="164"/>
      <c r="M565" s="164"/>
      <c r="N565" s="164"/>
      <c r="O565" s="164"/>
    </row>
    <row r="566" spans="1:15" ht="14.5" x14ac:dyDescent="0.35">
      <c r="A566" s="164"/>
      <c r="B566" s="164"/>
      <c r="C566" s="164"/>
      <c r="D566" s="164"/>
      <c r="E566" s="164"/>
      <c r="F566" s="164"/>
      <c r="G566" s="164"/>
      <c r="H566" s="164"/>
      <c r="I566" s="164"/>
      <c r="J566" s="164"/>
      <c r="K566" s="164"/>
      <c r="L566" s="164"/>
      <c r="M566" s="164"/>
      <c r="N566" s="164"/>
      <c r="O566" s="164"/>
    </row>
    <row r="567" spans="1:15" ht="14.5" x14ac:dyDescent="0.35">
      <c r="A567" s="164"/>
      <c r="B567" s="164"/>
      <c r="C567" s="164"/>
      <c r="D567" s="164"/>
      <c r="E567" s="164"/>
      <c r="F567" s="164"/>
      <c r="G567" s="164"/>
      <c r="H567" s="164"/>
      <c r="I567" s="164"/>
      <c r="J567" s="164"/>
      <c r="K567" s="164"/>
      <c r="L567" s="164"/>
      <c r="M567" s="164"/>
      <c r="N567" s="164"/>
      <c r="O567" s="164"/>
    </row>
    <row r="568" spans="1:15" ht="14.5" x14ac:dyDescent="0.35">
      <c r="A568" s="164"/>
      <c r="B568" s="164"/>
      <c r="C568" s="164"/>
      <c r="D568" s="164"/>
      <c r="E568" s="164"/>
      <c r="F568" s="164"/>
      <c r="G568" s="164"/>
      <c r="H568" s="164"/>
      <c r="I568" s="164"/>
      <c r="J568" s="164"/>
      <c r="K568" s="164"/>
      <c r="L568" s="164"/>
      <c r="M568" s="164"/>
      <c r="N568" s="164"/>
      <c r="O568" s="164"/>
    </row>
    <row r="569" spans="1:15" ht="14.5" x14ac:dyDescent="0.35">
      <c r="A569" s="164"/>
      <c r="B569" s="164"/>
      <c r="C569" s="164"/>
      <c r="D569" s="164"/>
      <c r="E569" s="164"/>
      <c r="F569" s="164"/>
      <c r="G569" s="164"/>
      <c r="H569" s="164"/>
      <c r="I569" s="164"/>
      <c r="J569" s="164"/>
      <c r="K569" s="164"/>
      <c r="L569" s="164"/>
      <c r="M569" s="164"/>
      <c r="N569" s="164"/>
      <c r="O569" s="164"/>
    </row>
    <row r="570" spans="1:15" ht="14.5" x14ac:dyDescent="0.35">
      <c r="A570" s="164"/>
      <c r="B570" s="164"/>
      <c r="C570" s="164"/>
      <c r="D570" s="164"/>
      <c r="E570" s="164"/>
      <c r="F570" s="164"/>
      <c r="G570" s="164"/>
      <c r="H570" s="164"/>
      <c r="I570" s="164"/>
      <c r="J570" s="164"/>
      <c r="K570" s="164"/>
      <c r="L570" s="164"/>
      <c r="M570" s="164"/>
      <c r="N570" s="164"/>
      <c r="O570" s="164"/>
    </row>
    <row r="571" spans="1:15" ht="14.5" x14ac:dyDescent="0.35">
      <c r="A571" s="164"/>
      <c r="B571" s="164"/>
      <c r="C571" s="164"/>
      <c r="D571" s="164"/>
      <c r="E571" s="164"/>
      <c r="F571" s="164"/>
      <c r="G571" s="164"/>
      <c r="H571" s="164"/>
      <c r="I571" s="164"/>
      <c r="J571" s="164"/>
      <c r="K571" s="164"/>
      <c r="L571" s="164"/>
      <c r="M571" s="164"/>
      <c r="N571" s="164"/>
      <c r="O571" s="164"/>
    </row>
    <row r="572" spans="1:15" ht="14.5" x14ac:dyDescent="0.35">
      <c r="A572" s="164"/>
      <c r="B572" s="164"/>
      <c r="C572" s="164"/>
      <c r="D572" s="164"/>
      <c r="E572" s="164"/>
      <c r="F572" s="164"/>
      <c r="G572" s="164"/>
      <c r="H572" s="164"/>
      <c r="I572" s="164"/>
      <c r="J572" s="164"/>
      <c r="K572" s="164"/>
      <c r="L572" s="164"/>
      <c r="M572" s="164"/>
      <c r="N572" s="164"/>
      <c r="O572" s="164"/>
    </row>
    <row r="573" spans="1:15" ht="14.5" x14ac:dyDescent="0.35">
      <c r="A573" s="164"/>
      <c r="B573" s="164"/>
      <c r="C573" s="164"/>
      <c r="D573" s="164"/>
      <c r="E573" s="164"/>
      <c r="F573" s="164"/>
      <c r="G573" s="164"/>
      <c r="H573" s="164"/>
      <c r="I573" s="164"/>
      <c r="J573" s="164"/>
      <c r="K573" s="164"/>
      <c r="L573" s="164"/>
      <c r="M573" s="164"/>
      <c r="N573" s="164"/>
      <c r="O573" s="164"/>
    </row>
    <row r="574" spans="1:15" ht="14.5" x14ac:dyDescent="0.35">
      <c r="A574" s="164"/>
      <c r="B574" s="164"/>
      <c r="C574" s="164"/>
      <c r="D574" s="164"/>
      <c r="E574" s="164"/>
      <c r="F574" s="164"/>
      <c r="G574" s="164"/>
      <c r="H574" s="164"/>
      <c r="I574" s="164"/>
      <c r="J574" s="164"/>
      <c r="K574" s="164"/>
      <c r="L574" s="164"/>
      <c r="M574" s="164"/>
      <c r="N574" s="164"/>
      <c r="O574" s="164"/>
    </row>
    <row r="575" spans="1:15" ht="14.5" x14ac:dyDescent="0.35">
      <c r="A575" s="164"/>
      <c r="B575" s="164"/>
      <c r="C575" s="164"/>
      <c r="D575" s="164"/>
      <c r="E575" s="164"/>
      <c r="F575" s="164"/>
      <c r="G575" s="164"/>
      <c r="H575" s="164"/>
      <c r="I575" s="164"/>
      <c r="J575" s="164"/>
      <c r="K575" s="164"/>
      <c r="L575" s="164"/>
      <c r="M575" s="164"/>
      <c r="N575" s="164"/>
      <c r="O575" s="164"/>
    </row>
    <row r="576" spans="1:15" ht="14.5" x14ac:dyDescent="0.35">
      <c r="A576" s="164"/>
      <c r="B576" s="164"/>
      <c r="C576" s="164"/>
      <c r="D576" s="164"/>
      <c r="E576" s="164"/>
      <c r="F576" s="164"/>
      <c r="G576" s="164"/>
      <c r="H576" s="164"/>
      <c r="I576" s="164"/>
      <c r="J576" s="164"/>
      <c r="K576" s="164"/>
      <c r="L576" s="164"/>
      <c r="M576" s="164"/>
      <c r="N576" s="164"/>
      <c r="O576" s="164"/>
    </row>
    <row r="577" spans="1:15" ht="14.5" x14ac:dyDescent="0.35">
      <c r="A577" s="164"/>
      <c r="B577" s="164"/>
      <c r="C577" s="164"/>
      <c r="D577" s="164"/>
      <c r="E577" s="164"/>
      <c r="F577" s="164"/>
      <c r="G577" s="164"/>
      <c r="H577" s="164"/>
      <c r="I577" s="164"/>
      <c r="J577" s="164"/>
      <c r="K577" s="164"/>
      <c r="L577" s="164"/>
      <c r="M577" s="164"/>
      <c r="N577" s="164"/>
      <c r="O577" s="164"/>
    </row>
    <row r="578" spans="1:15" ht="14.5" x14ac:dyDescent="0.35">
      <c r="A578" s="164"/>
      <c r="B578" s="164"/>
      <c r="C578" s="164"/>
      <c r="D578" s="164"/>
      <c r="E578" s="164"/>
      <c r="F578" s="164"/>
      <c r="G578" s="164"/>
      <c r="H578" s="164"/>
      <c r="I578" s="164"/>
      <c r="J578" s="164"/>
      <c r="K578" s="164"/>
      <c r="L578" s="164"/>
      <c r="M578" s="164"/>
      <c r="N578" s="164"/>
      <c r="O578" s="164"/>
    </row>
    <row r="579" spans="1:15" ht="14.5" x14ac:dyDescent="0.35">
      <c r="A579" s="164"/>
      <c r="B579" s="164"/>
      <c r="C579" s="164"/>
      <c r="D579" s="164"/>
      <c r="E579" s="164"/>
      <c r="F579" s="164"/>
      <c r="G579" s="164"/>
      <c r="H579" s="164"/>
      <c r="I579" s="164"/>
      <c r="J579" s="164"/>
      <c r="K579" s="164"/>
      <c r="L579" s="164"/>
      <c r="M579" s="164"/>
      <c r="N579" s="164"/>
      <c r="O579" s="164"/>
    </row>
    <row r="580" spans="1:15" ht="14.5" x14ac:dyDescent="0.35">
      <c r="A580" s="164"/>
      <c r="B580" s="164"/>
      <c r="C580" s="164"/>
      <c r="D580" s="164"/>
      <c r="E580" s="164"/>
      <c r="F580" s="164"/>
      <c r="G580" s="164"/>
      <c r="H580" s="164"/>
      <c r="I580" s="164"/>
      <c r="J580" s="164"/>
      <c r="K580" s="164"/>
      <c r="L580" s="164"/>
      <c r="M580" s="164"/>
      <c r="N580" s="164"/>
      <c r="O580" s="164"/>
    </row>
    <row r="581" spans="1:15" ht="14.5" x14ac:dyDescent="0.35">
      <c r="A581" s="164"/>
      <c r="B581" s="164"/>
      <c r="C581" s="164"/>
      <c r="D581" s="164"/>
      <c r="E581" s="164"/>
      <c r="F581" s="164"/>
      <c r="G581" s="164"/>
      <c r="H581" s="164"/>
      <c r="I581" s="164"/>
      <c r="J581" s="164"/>
      <c r="K581" s="164"/>
      <c r="L581" s="164"/>
      <c r="M581" s="164"/>
      <c r="N581" s="164"/>
      <c r="O581" s="164"/>
    </row>
    <row r="582" spans="1:15" ht="14.5" x14ac:dyDescent="0.35">
      <c r="A582" s="164"/>
      <c r="B582" s="164"/>
      <c r="C582" s="164"/>
      <c r="D582" s="164"/>
      <c r="E582" s="164"/>
      <c r="F582" s="164"/>
      <c r="G582" s="164"/>
      <c r="H582" s="164"/>
      <c r="I582" s="164"/>
      <c r="J582" s="164"/>
      <c r="K582" s="164"/>
      <c r="L582" s="164"/>
      <c r="M582" s="164"/>
      <c r="N582" s="164"/>
      <c r="O582" s="164"/>
    </row>
    <row r="583" spans="1:15" ht="14.5" x14ac:dyDescent="0.35">
      <c r="A583" s="164"/>
      <c r="B583" s="164"/>
      <c r="C583" s="164"/>
      <c r="D583" s="164"/>
      <c r="E583" s="164"/>
      <c r="F583" s="164"/>
      <c r="G583" s="164"/>
      <c r="H583" s="164"/>
      <c r="I583" s="164"/>
      <c r="J583" s="164"/>
      <c r="K583" s="164"/>
      <c r="L583" s="164"/>
      <c r="M583" s="164"/>
      <c r="N583" s="164"/>
      <c r="O583" s="164"/>
    </row>
    <row r="584" spans="1:15" ht="14.5" x14ac:dyDescent="0.35">
      <c r="A584" s="164"/>
      <c r="B584" s="164"/>
      <c r="C584" s="164"/>
      <c r="D584" s="164"/>
      <c r="E584" s="164"/>
      <c r="F584" s="164"/>
      <c r="G584" s="164"/>
      <c r="H584" s="164"/>
      <c r="I584" s="164"/>
      <c r="J584" s="164"/>
      <c r="K584" s="164"/>
      <c r="L584" s="164"/>
      <c r="M584" s="164"/>
      <c r="N584" s="164"/>
      <c r="O584" s="164"/>
    </row>
    <row r="585" spans="1:15" ht="14.5" x14ac:dyDescent="0.35">
      <c r="A585" s="164"/>
      <c r="B585" s="164"/>
      <c r="C585" s="164"/>
      <c r="D585" s="164"/>
      <c r="E585" s="164"/>
      <c r="F585" s="164"/>
      <c r="G585" s="164"/>
      <c r="H585" s="164"/>
      <c r="I585" s="164"/>
      <c r="J585" s="164"/>
      <c r="K585" s="164"/>
      <c r="L585" s="164"/>
      <c r="M585" s="164"/>
      <c r="N585" s="164"/>
      <c r="O585" s="164"/>
    </row>
    <row r="586" spans="1:15" ht="14.5" x14ac:dyDescent="0.35">
      <c r="A586" s="164"/>
      <c r="B586" s="164"/>
      <c r="C586" s="164"/>
      <c r="D586" s="164"/>
      <c r="E586" s="164"/>
      <c r="F586" s="164"/>
      <c r="G586" s="164"/>
      <c r="H586" s="164"/>
      <c r="I586" s="164"/>
      <c r="J586" s="164"/>
      <c r="K586" s="164"/>
      <c r="L586" s="164"/>
      <c r="M586" s="164"/>
      <c r="N586" s="164"/>
      <c r="O586" s="164"/>
    </row>
    <row r="587" spans="1:15" ht="14.5" x14ac:dyDescent="0.35">
      <c r="A587" s="164"/>
      <c r="B587" s="164"/>
      <c r="C587" s="164"/>
      <c r="D587" s="164"/>
      <c r="E587" s="164"/>
      <c r="F587" s="164"/>
      <c r="G587" s="164"/>
      <c r="H587" s="164"/>
      <c r="I587" s="164"/>
      <c r="J587" s="164"/>
      <c r="K587" s="164"/>
      <c r="L587" s="164"/>
      <c r="M587" s="164"/>
      <c r="N587" s="164"/>
      <c r="O587" s="164"/>
    </row>
    <row r="588" spans="1:15" ht="14.5" x14ac:dyDescent="0.35">
      <c r="A588" s="164"/>
      <c r="B588" s="164"/>
      <c r="C588" s="164"/>
      <c r="D588" s="164"/>
      <c r="E588" s="164"/>
      <c r="F588" s="164"/>
      <c r="G588" s="164"/>
      <c r="H588" s="164"/>
      <c r="I588" s="164"/>
      <c r="J588" s="164"/>
      <c r="K588" s="164"/>
      <c r="L588" s="164"/>
      <c r="M588" s="164"/>
      <c r="N588" s="164"/>
      <c r="O588" s="164"/>
    </row>
    <row r="589" spans="1:15" ht="14.5" x14ac:dyDescent="0.35">
      <c r="A589" s="164"/>
      <c r="B589" s="164"/>
      <c r="C589" s="164"/>
      <c r="D589" s="164"/>
      <c r="E589" s="164"/>
      <c r="F589" s="164"/>
      <c r="G589" s="164"/>
      <c r="H589" s="164"/>
      <c r="I589" s="164"/>
      <c r="J589" s="164"/>
      <c r="K589" s="164"/>
      <c r="L589" s="164"/>
      <c r="M589" s="164"/>
      <c r="N589" s="164"/>
      <c r="O589" s="164"/>
    </row>
    <row r="590" spans="1:15" ht="14.5" x14ac:dyDescent="0.35">
      <c r="A590" s="164"/>
      <c r="B590" s="164"/>
      <c r="C590" s="164"/>
      <c r="D590" s="164"/>
      <c r="E590" s="164"/>
      <c r="F590" s="164"/>
      <c r="G590" s="164"/>
      <c r="H590" s="164"/>
      <c r="I590" s="164"/>
      <c r="J590" s="164"/>
      <c r="K590" s="164"/>
      <c r="L590" s="164"/>
      <c r="M590" s="164"/>
      <c r="N590" s="164"/>
      <c r="O590" s="164"/>
    </row>
    <row r="591" spans="1:15" ht="14.5" x14ac:dyDescent="0.35">
      <c r="A591" s="164"/>
      <c r="B591" s="164"/>
      <c r="C591" s="164"/>
      <c r="D591" s="164"/>
      <c r="E591" s="164"/>
      <c r="F591" s="164"/>
      <c r="G591" s="164"/>
      <c r="H591" s="164"/>
      <c r="I591" s="164"/>
      <c r="J591" s="164"/>
      <c r="K591" s="164"/>
      <c r="L591" s="164"/>
      <c r="M591" s="164"/>
      <c r="N591" s="164"/>
      <c r="O591" s="164"/>
    </row>
    <row r="592" spans="1:15" ht="14.5" x14ac:dyDescent="0.35">
      <c r="A592" s="164"/>
      <c r="B592" s="164"/>
      <c r="C592" s="164"/>
      <c r="D592" s="164"/>
      <c r="E592" s="164"/>
      <c r="F592" s="164"/>
      <c r="G592" s="164"/>
      <c r="H592" s="164"/>
      <c r="I592" s="164"/>
      <c r="J592" s="164"/>
      <c r="K592" s="164"/>
      <c r="L592" s="164"/>
      <c r="M592" s="164"/>
      <c r="N592" s="164"/>
      <c r="O592" s="164"/>
    </row>
    <row r="593" spans="1:15" ht="14.5" x14ac:dyDescent="0.35">
      <c r="A593" s="164"/>
      <c r="B593" s="164"/>
      <c r="C593" s="164"/>
      <c r="D593" s="164"/>
      <c r="E593" s="164"/>
      <c r="F593" s="164"/>
      <c r="G593" s="164"/>
      <c r="H593" s="164"/>
      <c r="I593" s="164"/>
      <c r="J593" s="164"/>
      <c r="K593" s="164"/>
      <c r="L593" s="164"/>
      <c r="M593" s="164"/>
      <c r="N593" s="164"/>
      <c r="O593" s="164"/>
    </row>
    <row r="594" spans="1:15" ht="14.5" x14ac:dyDescent="0.35">
      <c r="A594" s="164"/>
      <c r="B594" s="164"/>
      <c r="C594" s="164"/>
      <c r="D594" s="164"/>
      <c r="E594" s="164"/>
      <c r="F594" s="164"/>
      <c r="G594" s="164"/>
      <c r="H594" s="164"/>
      <c r="I594" s="164"/>
      <c r="J594" s="164"/>
      <c r="K594" s="164"/>
      <c r="L594" s="164"/>
      <c r="M594" s="164"/>
      <c r="N594" s="164"/>
      <c r="O594" s="164"/>
    </row>
    <row r="595" spans="1:15" ht="14.5" x14ac:dyDescent="0.35">
      <c r="A595" s="164"/>
      <c r="B595" s="164"/>
      <c r="C595" s="164"/>
      <c r="D595" s="164"/>
      <c r="E595" s="164"/>
      <c r="F595" s="164"/>
      <c r="G595" s="164"/>
      <c r="H595" s="164"/>
      <c r="I595" s="164"/>
      <c r="J595" s="164"/>
      <c r="K595" s="164"/>
      <c r="L595" s="164"/>
      <c r="M595" s="164"/>
      <c r="N595" s="164"/>
      <c r="O595" s="164"/>
    </row>
    <row r="596" spans="1:15" ht="14.5" x14ac:dyDescent="0.35">
      <c r="A596" s="164"/>
      <c r="B596" s="164"/>
      <c r="C596" s="164"/>
      <c r="D596" s="164"/>
      <c r="E596" s="164"/>
      <c r="F596" s="164"/>
      <c r="G596" s="164"/>
      <c r="H596" s="164"/>
      <c r="I596" s="164"/>
      <c r="J596" s="164"/>
      <c r="K596" s="164"/>
      <c r="L596" s="164"/>
      <c r="M596" s="164"/>
      <c r="N596" s="164"/>
      <c r="O596" s="164"/>
    </row>
    <row r="597" spans="1:15" ht="14.5" x14ac:dyDescent="0.35">
      <c r="A597" s="164"/>
      <c r="B597" s="164"/>
      <c r="C597" s="164"/>
      <c r="D597" s="164"/>
      <c r="E597" s="164"/>
      <c r="F597" s="164"/>
      <c r="G597" s="164"/>
      <c r="H597" s="164"/>
      <c r="I597" s="164"/>
      <c r="J597" s="164"/>
      <c r="K597" s="164"/>
      <c r="L597" s="164"/>
      <c r="M597" s="164"/>
      <c r="N597" s="164"/>
      <c r="O597" s="164"/>
    </row>
    <row r="598" spans="1:15" ht="14.5" x14ac:dyDescent="0.35">
      <c r="A598" s="164"/>
      <c r="B598" s="164"/>
      <c r="C598" s="164"/>
      <c r="D598" s="164"/>
      <c r="E598" s="164"/>
      <c r="F598" s="164"/>
      <c r="G598" s="164"/>
      <c r="H598" s="164"/>
      <c r="I598" s="164"/>
      <c r="J598" s="164"/>
      <c r="K598" s="164"/>
      <c r="L598" s="164"/>
      <c r="M598" s="164"/>
      <c r="N598" s="164"/>
      <c r="O598" s="164"/>
    </row>
    <row r="599" spans="1:15" ht="14.5" x14ac:dyDescent="0.35">
      <c r="A599" s="164"/>
      <c r="B599" s="164"/>
      <c r="C599" s="164"/>
      <c r="D599" s="164"/>
      <c r="E599" s="164"/>
      <c r="F599" s="164"/>
      <c r="G599" s="164"/>
      <c r="H599" s="164"/>
      <c r="I599" s="164"/>
      <c r="J599" s="164"/>
      <c r="K599" s="164"/>
      <c r="L599" s="164"/>
      <c r="M599" s="164"/>
      <c r="N599" s="164"/>
      <c r="O599" s="164"/>
    </row>
    <row r="600" spans="1:15" ht="14.5" x14ac:dyDescent="0.35">
      <c r="A600" s="164"/>
      <c r="B600" s="164"/>
      <c r="C600" s="164"/>
      <c r="D600" s="164"/>
      <c r="E600" s="164"/>
      <c r="F600" s="164"/>
      <c r="G600" s="164"/>
      <c r="H600" s="164"/>
      <c r="I600" s="164"/>
      <c r="J600" s="164"/>
      <c r="K600" s="164"/>
      <c r="L600" s="164"/>
      <c r="M600" s="164"/>
      <c r="N600" s="164"/>
      <c r="O600" s="164"/>
    </row>
    <row r="601" spans="1:15" ht="14.5" x14ac:dyDescent="0.35">
      <c r="A601" s="164"/>
      <c r="B601" s="164"/>
      <c r="C601" s="164"/>
      <c r="D601" s="164"/>
      <c r="E601" s="164"/>
      <c r="F601" s="164"/>
      <c r="G601" s="164"/>
      <c r="H601" s="164"/>
      <c r="I601" s="164"/>
      <c r="J601" s="164"/>
      <c r="K601" s="164"/>
      <c r="L601" s="164"/>
      <c r="M601" s="164"/>
      <c r="N601" s="164"/>
      <c r="O601" s="164"/>
    </row>
    <row r="602" spans="1:15" ht="14.5" x14ac:dyDescent="0.35">
      <c r="A602" s="164"/>
      <c r="B602" s="164"/>
      <c r="C602" s="164"/>
      <c r="D602" s="164"/>
      <c r="E602" s="164"/>
      <c r="F602" s="164"/>
      <c r="G602" s="164"/>
      <c r="H602" s="164"/>
      <c r="I602" s="164"/>
      <c r="J602" s="164"/>
      <c r="K602" s="164"/>
      <c r="L602" s="164"/>
      <c r="M602" s="164"/>
      <c r="N602" s="164"/>
      <c r="O602" s="164"/>
    </row>
    <row r="603" spans="1:15" ht="14.5" x14ac:dyDescent="0.35">
      <c r="A603" s="164"/>
      <c r="B603" s="164"/>
      <c r="C603" s="164"/>
      <c r="D603" s="164"/>
      <c r="E603" s="164"/>
      <c r="F603" s="164"/>
      <c r="G603" s="164"/>
      <c r="H603" s="164"/>
      <c r="I603" s="164"/>
      <c r="J603" s="164"/>
      <c r="K603" s="164"/>
      <c r="L603" s="164"/>
      <c r="M603" s="164"/>
      <c r="N603" s="164"/>
      <c r="O603" s="164"/>
    </row>
    <row r="604" spans="1:15" ht="14.5" x14ac:dyDescent="0.35">
      <c r="A604" s="164"/>
      <c r="B604" s="164"/>
      <c r="C604" s="164"/>
      <c r="D604" s="164"/>
      <c r="E604" s="164"/>
      <c r="F604" s="164"/>
      <c r="G604" s="164"/>
      <c r="H604" s="164"/>
      <c r="I604" s="164"/>
      <c r="J604" s="164"/>
      <c r="K604" s="164"/>
      <c r="L604" s="164"/>
      <c r="M604" s="164"/>
      <c r="N604" s="164"/>
      <c r="O604" s="164"/>
    </row>
    <row r="605" spans="1:15" ht="14.5" x14ac:dyDescent="0.35">
      <c r="A605" s="164"/>
      <c r="B605" s="164"/>
      <c r="C605" s="164"/>
      <c r="D605" s="164"/>
      <c r="E605" s="164"/>
      <c r="F605" s="164"/>
      <c r="G605" s="164"/>
      <c r="H605" s="164"/>
      <c r="I605" s="164"/>
      <c r="J605" s="164"/>
      <c r="K605" s="164"/>
      <c r="L605" s="164"/>
      <c r="M605" s="164"/>
      <c r="N605" s="164"/>
      <c r="O605" s="164"/>
    </row>
    <row r="606" spans="1:15" ht="14.5" x14ac:dyDescent="0.35">
      <c r="A606" s="164"/>
      <c r="B606" s="164"/>
      <c r="C606" s="164"/>
      <c r="D606" s="164"/>
      <c r="E606" s="164"/>
      <c r="F606" s="164"/>
      <c r="G606" s="164"/>
      <c r="H606" s="164"/>
      <c r="I606" s="164"/>
      <c r="J606" s="164"/>
      <c r="K606" s="164"/>
      <c r="L606" s="164"/>
      <c r="M606" s="164"/>
      <c r="N606" s="164"/>
      <c r="O606" s="164"/>
    </row>
    <row r="607" spans="1:15" ht="14.5" x14ac:dyDescent="0.35">
      <c r="A607" s="164"/>
      <c r="B607" s="164"/>
      <c r="C607" s="164"/>
      <c r="D607" s="164"/>
      <c r="E607" s="164"/>
      <c r="F607" s="164"/>
      <c r="G607" s="164"/>
      <c r="H607" s="164"/>
      <c r="I607" s="164"/>
      <c r="J607" s="164"/>
      <c r="K607" s="164"/>
      <c r="L607" s="164"/>
      <c r="M607" s="164"/>
      <c r="N607" s="164"/>
      <c r="O607" s="164"/>
    </row>
    <row r="608" spans="1:15" ht="14.5" x14ac:dyDescent="0.35">
      <c r="A608" s="164"/>
      <c r="B608" s="164"/>
      <c r="C608" s="164"/>
      <c r="D608" s="164"/>
      <c r="E608" s="164"/>
      <c r="F608" s="164"/>
      <c r="G608" s="164"/>
      <c r="H608" s="164"/>
      <c r="I608" s="164"/>
      <c r="J608" s="164"/>
      <c r="K608" s="164"/>
      <c r="L608" s="164"/>
      <c r="M608" s="164"/>
      <c r="N608" s="164"/>
      <c r="O608" s="164"/>
    </row>
    <row r="609" spans="1:15" ht="14.5" x14ac:dyDescent="0.35">
      <c r="A609" s="164"/>
      <c r="B609" s="164"/>
      <c r="C609" s="164"/>
      <c r="D609" s="164"/>
      <c r="E609" s="164"/>
      <c r="F609" s="164"/>
      <c r="G609" s="164"/>
      <c r="H609" s="164"/>
      <c r="I609" s="164"/>
      <c r="J609" s="164"/>
      <c r="K609" s="164"/>
      <c r="L609" s="164"/>
      <c r="M609" s="164"/>
      <c r="N609" s="164"/>
      <c r="O609" s="164"/>
    </row>
    <row r="610" spans="1:15" ht="14.5" x14ac:dyDescent="0.35">
      <c r="A610" s="164"/>
      <c r="B610" s="164"/>
      <c r="C610" s="164"/>
      <c r="D610" s="164"/>
      <c r="E610" s="164"/>
      <c r="F610" s="164"/>
      <c r="G610" s="164"/>
      <c r="H610" s="164"/>
      <c r="I610" s="164"/>
      <c r="J610" s="164"/>
      <c r="K610" s="164"/>
      <c r="L610" s="164"/>
      <c r="M610" s="164"/>
      <c r="N610" s="164"/>
      <c r="O610" s="164"/>
    </row>
    <row r="611" spans="1:15" ht="14.5" x14ac:dyDescent="0.35">
      <c r="A611" s="164"/>
      <c r="B611" s="164"/>
      <c r="C611" s="164"/>
      <c r="D611" s="164"/>
      <c r="E611" s="164"/>
      <c r="F611" s="164"/>
      <c r="G611" s="164"/>
      <c r="H611" s="164"/>
      <c r="I611" s="164"/>
      <c r="J611" s="164"/>
      <c r="K611" s="164"/>
      <c r="L611" s="164"/>
      <c r="M611" s="164"/>
      <c r="N611" s="164"/>
      <c r="O611" s="164"/>
    </row>
    <row r="612" spans="1:15" ht="14.5" x14ac:dyDescent="0.35">
      <c r="A612" s="164"/>
      <c r="B612" s="164"/>
      <c r="C612" s="164"/>
      <c r="D612" s="164"/>
      <c r="E612" s="164"/>
      <c r="F612" s="164"/>
      <c r="G612" s="164"/>
      <c r="H612" s="164"/>
      <c r="I612" s="164"/>
      <c r="J612" s="164"/>
      <c r="K612" s="164"/>
      <c r="L612" s="164"/>
      <c r="M612" s="164"/>
      <c r="N612" s="164"/>
      <c r="O612" s="164"/>
    </row>
    <row r="613" spans="1:15" ht="14.5" x14ac:dyDescent="0.35">
      <c r="A613" s="164"/>
      <c r="B613" s="164"/>
      <c r="C613" s="164"/>
      <c r="D613" s="164"/>
      <c r="E613" s="164"/>
      <c r="F613" s="164"/>
      <c r="G613" s="164"/>
      <c r="H613" s="164"/>
      <c r="I613" s="164"/>
      <c r="J613" s="164"/>
      <c r="K613" s="164"/>
      <c r="L613" s="164"/>
      <c r="M613" s="164"/>
      <c r="N613" s="164"/>
      <c r="O613" s="164"/>
    </row>
    <row r="614" spans="1:15" ht="14.5" x14ac:dyDescent="0.35">
      <c r="A614" s="164"/>
      <c r="B614" s="164"/>
      <c r="C614" s="164"/>
      <c r="D614" s="164"/>
      <c r="E614" s="164"/>
      <c r="F614" s="164"/>
      <c r="G614" s="164"/>
      <c r="H614" s="164"/>
      <c r="I614" s="164"/>
      <c r="J614" s="164"/>
      <c r="K614" s="164"/>
      <c r="L614" s="164"/>
      <c r="M614" s="164"/>
      <c r="N614" s="164"/>
      <c r="O614" s="164"/>
    </row>
    <row r="615" spans="1:15" ht="14.5" x14ac:dyDescent="0.35">
      <c r="A615" s="164"/>
      <c r="B615" s="164"/>
      <c r="C615" s="164"/>
      <c r="D615" s="164"/>
      <c r="E615" s="164"/>
      <c r="F615" s="164"/>
      <c r="G615" s="164"/>
      <c r="H615" s="164"/>
      <c r="I615" s="164"/>
      <c r="J615" s="164"/>
      <c r="K615" s="164"/>
      <c r="L615" s="164"/>
      <c r="M615" s="164"/>
      <c r="N615" s="164"/>
      <c r="O615" s="164"/>
    </row>
    <row r="616" spans="1:15" ht="14.5" x14ac:dyDescent="0.35">
      <c r="A616" s="164"/>
      <c r="B616" s="164"/>
      <c r="C616" s="164"/>
      <c r="D616" s="164"/>
      <c r="E616" s="164"/>
      <c r="F616" s="164"/>
      <c r="G616" s="164"/>
      <c r="H616" s="164"/>
      <c r="I616" s="164"/>
      <c r="J616" s="164"/>
      <c r="K616" s="164"/>
      <c r="L616" s="164"/>
      <c r="M616" s="164"/>
      <c r="N616" s="164"/>
      <c r="O616" s="164"/>
    </row>
    <row r="617" spans="1:15" ht="14.5" x14ac:dyDescent="0.35">
      <c r="A617" s="164"/>
      <c r="B617" s="164"/>
      <c r="C617" s="164"/>
      <c r="D617" s="164"/>
      <c r="E617" s="164"/>
      <c r="F617" s="164"/>
      <c r="G617" s="164"/>
      <c r="H617" s="164"/>
      <c r="I617" s="164"/>
      <c r="J617" s="164"/>
      <c r="K617" s="164"/>
      <c r="L617" s="164"/>
      <c r="M617" s="164"/>
      <c r="N617" s="164"/>
      <c r="O617" s="164"/>
    </row>
    <row r="618" spans="1:15" ht="14.5" x14ac:dyDescent="0.35">
      <c r="A618" s="164"/>
      <c r="B618" s="164"/>
      <c r="C618" s="164"/>
      <c r="D618" s="164"/>
      <c r="E618" s="164"/>
      <c r="F618" s="164"/>
      <c r="G618" s="164"/>
      <c r="H618" s="164"/>
      <c r="I618" s="164"/>
      <c r="J618" s="164"/>
      <c r="K618" s="164"/>
      <c r="L618" s="164"/>
      <c r="M618" s="164"/>
      <c r="N618" s="164"/>
      <c r="O618" s="164"/>
    </row>
    <row r="619" spans="1:15" ht="14.5" x14ac:dyDescent="0.35">
      <c r="A619" s="164"/>
      <c r="B619" s="164"/>
      <c r="C619" s="164"/>
      <c r="D619" s="164"/>
      <c r="E619" s="164"/>
      <c r="F619" s="164"/>
      <c r="G619" s="164"/>
      <c r="H619" s="164"/>
      <c r="I619" s="164"/>
      <c r="J619" s="164"/>
      <c r="K619" s="164"/>
      <c r="L619" s="164"/>
      <c r="M619" s="164"/>
      <c r="N619" s="164"/>
      <c r="O619" s="164"/>
    </row>
    <row r="620" spans="1:15" ht="14.5" x14ac:dyDescent="0.35">
      <c r="A620" s="164"/>
      <c r="B620" s="164"/>
      <c r="C620" s="164"/>
      <c r="D620" s="164"/>
      <c r="E620" s="164"/>
      <c r="F620" s="164"/>
      <c r="G620" s="164"/>
      <c r="H620" s="164"/>
      <c r="I620" s="164"/>
      <c r="J620" s="164"/>
      <c r="K620" s="164"/>
      <c r="L620" s="164"/>
      <c r="M620" s="164"/>
      <c r="N620" s="164"/>
      <c r="O620" s="164"/>
    </row>
    <row r="621" spans="1:15" ht="14.5" x14ac:dyDescent="0.35">
      <c r="A621" s="164"/>
      <c r="B621" s="164"/>
      <c r="C621" s="164"/>
      <c r="D621" s="164"/>
      <c r="E621" s="164"/>
      <c r="F621" s="164"/>
      <c r="G621" s="164"/>
      <c r="H621" s="164"/>
      <c r="I621" s="164"/>
      <c r="J621" s="164"/>
      <c r="K621" s="164"/>
      <c r="L621" s="164"/>
      <c r="M621" s="164"/>
      <c r="N621" s="164"/>
      <c r="O621" s="164"/>
    </row>
    <row r="622" spans="1:15" ht="14.5" x14ac:dyDescent="0.35">
      <c r="A622" s="164"/>
      <c r="B622" s="164"/>
      <c r="C622" s="164"/>
      <c r="D622" s="164"/>
      <c r="E622" s="164"/>
      <c r="F622" s="164"/>
      <c r="G622" s="164"/>
      <c r="H622" s="164"/>
      <c r="I622" s="164"/>
      <c r="J622" s="164"/>
      <c r="K622" s="164"/>
      <c r="L622" s="164"/>
      <c r="M622" s="164"/>
      <c r="N622" s="164"/>
      <c r="O622" s="164"/>
    </row>
    <row r="623" spans="1:15" ht="14.5" x14ac:dyDescent="0.35">
      <c r="A623" s="164"/>
      <c r="B623" s="164"/>
      <c r="C623" s="164"/>
      <c r="D623" s="164"/>
      <c r="E623" s="164"/>
      <c r="F623" s="164"/>
      <c r="G623" s="164"/>
      <c r="H623" s="164"/>
      <c r="I623" s="164"/>
      <c r="J623" s="164"/>
      <c r="K623" s="164"/>
      <c r="L623" s="164"/>
      <c r="M623" s="164"/>
      <c r="N623" s="164"/>
      <c r="O623" s="164"/>
    </row>
    <row r="624" spans="1:15" ht="14.5" x14ac:dyDescent="0.35">
      <c r="A624" s="164"/>
      <c r="B624" s="164"/>
      <c r="C624" s="164"/>
      <c r="D624" s="164"/>
      <c r="E624" s="164"/>
      <c r="F624" s="164"/>
      <c r="G624" s="164"/>
      <c r="H624" s="164"/>
      <c r="I624" s="164"/>
      <c r="J624" s="164"/>
      <c r="K624" s="164"/>
      <c r="L624" s="164"/>
      <c r="M624" s="164"/>
      <c r="N624" s="164"/>
      <c r="O624" s="164"/>
    </row>
    <row r="625" spans="1:15" ht="14.5" x14ac:dyDescent="0.35">
      <c r="A625" s="164"/>
      <c r="B625" s="164"/>
      <c r="C625" s="164"/>
      <c r="D625" s="164"/>
      <c r="E625" s="164"/>
      <c r="F625" s="164"/>
      <c r="G625" s="164"/>
      <c r="H625" s="164"/>
      <c r="I625" s="164"/>
      <c r="J625" s="164"/>
      <c r="K625" s="164"/>
      <c r="L625" s="164"/>
      <c r="M625" s="164"/>
      <c r="N625" s="164"/>
      <c r="O625" s="164"/>
    </row>
    <row r="626" spans="1:15" ht="14.5" x14ac:dyDescent="0.35">
      <c r="A626" s="164"/>
      <c r="B626" s="164"/>
      <c r="C626" s="164"/>
      <c r="D626" s="164"/>
      <c r="E626" s="164"/>
      <c r="F626" s="164"/>
      <c r="G626" s="164"/>
      <c r="H626" s="164"/>
      <c r="I626" s="164"/>
      <c r="J626" s="164"/>
      <c r="K626" s="164"/>
      <c r="L626" s="164"/>
      <c r="M626" s="164"/>
      <c r="N626" s="164"/>
      <c r="O626" s="164"/>
    </row>
    <row r="627" spans="1:15" ht="14.5" x14ac:dyDescent="0.35">
      <c r="A627" s="164"/>
      <c r="B627" s="164"/>
      <c r="C627" s="164"/>
      <c r="D627" s="164"/>
      <c r="E627" s="164"/>
      <c r="F627" s="164"/>
      <c r="G627" s="164"/>
      <c r="H627" s="164"/>
      <c r="I627" s="164"/>
      <c r="J627" s="164"/>
      <c r="K627" s="164"/>
      <c r="L627" s="164"/>
      <c r="M627" s="164"/>
      <c r="N627" s="164"/>
      <c r="O627" s="164"/>
    </row>
    <row r="628" spans="1:15" ht="14.5" x14ac:dyDescent="0.35">
      <c r="A628" s="164"/>
      <c r="B628" s="164"/>
      <c r="C628" s="164"/>
      <c r="D628" s="164"/>
      <c r="E628" s="164"/>
      <c r="F628" s="164"/>
      <c r="G628" s="164"/>
      <c r="H628" s="164"/>
      <c r="I628" s="164"/>
      <c r="J628" s="164"/>
      <c r="K628" s="164"/>
      <c r="L628" s="164"/>
      <c r="M628" s="164"/>
      <c r="N628" s="164"/>
      <c r="O628" s="164"/>
    </row>
    <row r="629" spans="1:15" ht="14.5" x14ac:dyDescent="0.35">
      <c r="A629" s="164"/>
      <c r="B629" s="164"/>
      <c r="C629" s="164"/>
      <c r="D629" s="164"/>
      <c r="E629" s="164"/>
      <c r="F629" s="164"/>
      <c r="G629" s="164"/>
      <c r="H629" s="164"/>
      <c r="I629" s="164"/>
      <c r="J629" s="164"/>
      <c r="K629" s="164"/>
      <c r="L629" s="164"/>
      <c r="M629" s="164"/>
      <c r="N629" s="164"/>
      <c r="O629" s="164"/>
    </row>
    <row r="630" spans="1:15" ht="14.5" x14ac:dyDescent="0.35">
      <c r="A630" s="164"/>
      <c r="B630" s="164"/>
      <c r="C630" s="164"/>
      <c r="D630" s="164"/>
      <c r="E630" s="164"/>
      <c r="F630" s="164"/>
      <c r="G630" s="164"/>
      <c r="H630" s="164"/>
      <c r="I630" s="164"/>
      <c r="J630" s="164"/>
      <c r="K630" s="164"/>
      <c r="L630" s="164"/>
      <c r="M630" s="164"/>
      <c r="N630" s="164"/>
      <c r="O630" s="164"/>
    </row>
    <row r="631" spans="1:15" ht="14.5" x14ac:dyDescent="0.35">
      <c r="A631" s="164"/>
      <c r="B631" s="164"/>
      <c r="C631" s="164"/>
      <c r="D631" s="164"/>
      <c r="E631" s="164"/>
      <c r="F631" s="164"/>
      <c r="G631" s="164"/>
      <c r="H631" s="164"/>
      <c r="I631" s="164"/>
      <c r="J631" s="164"/>
      <c r="K631" s="164"/>
      <c r="L631" s="164"/>
      <c r="M631" s="164"/>
      <c r="N631" s="164"/>
      <c r="O631" s="164"/>
    </row>
    <row r="632" spans="1:15" ht="14.5" x14ac:dyDescent="0.35">
      <c r="A632" s="164"/>
      <c r="B632" s="164"/>
      <c r="C632" s="164"/>
      <c r="D632" s="164"/>
      <c r="E632" s="164"/>
      <c r="F632" s="164"/>
      <c r="G632" s="164"/>
      <c r="H632" s="164"/>
      <c r="I632" s="164"/>
      <c r="J632" s="164"/>
      <c r="K632" s="164"/>
      <c r="L632" s="164"/>
      <c r="M632" s="164"/>
      <c r="N632" s="164"/>
      <c r="O632" s="164"/>
    </row>
    <row r="633" spans="1:15" ht="14.5" x14ac:dyDescent="0.35">
      <c r="A633" s="164"/>
      <c r="B633" s="164"/>
      <c r="C633" s="164"/>
      <c r="D633" s="164"/>
      <c r="E633" s="164"/>
      <c r="F633" s="164"/>
      <c r="G633" s="164"/>
      <c r="H633" s="164"/>
      <c r="I633" s="164"/>
      <c r="J633" s="164"/>
      <c r="K633" s="164"/>
      <c r="L633" s="164"/>
      <c r="M633" s="164"/>
      <c r="N633" s="164"/>
      <c r="O633" s="164"/>
    </row>
    <row r="634" spans="1:15" ht="14.5" x14ac:dyDescent="0.35">
      <c r="A634" s="164"/>
      <c r="B634" s="164"/>
      <c r="C634" s="164"/>
      <c r="D634" s="164"/>
      <c r="E634" s="164"/>
      <c r="F634" s="164"/>
      <c r="G634" s="164"/>
      <c r="H634" s="164"/>
      <c r="I634" s="164"/>
      <c r="J634" s="164"/>
      <c r="K634" s="164"/>
      <c r="L634" s="164"/>
      <c r="M634" s="164"/>
      <c r="N634" s="164"/>
      <c r="O634" s="164"/>
    </row>
    <row r="635" spans="1:15" ht="14.5" x14ac:dyDescent="0.35">
      <c r="A635" s="164"/>
      <c r="B635" s="164"/>
      <c r="C635" s="164"/>
      <c r="D635" s="164"/>
      <c r="E635" s="164"/>
      <c r="F635" s="164"/>
      <c r="G635" s="164"/>
      <c r="H635" s="164"/>
      <c r="I635" s="164"/>
      <c r="J635" s="164"/>
      <c r="K635" s="164"/>
      <c r="L635" s="164"/>
      <c r="M635" s="164"/>
      <c r="N635" s="164"/>
      <c r="O635" s="164"/>
    </row>
    <row r="636" spans="1:15" ht="14.5" x14ac:dyDescent="0.35">
      <c r="A636" s="164"/>
      <c r="B636" s="164"/>
      <c r="C636" s="164"/>
      <c r="D636" s="164"/>
      <c r="E636" s="164"/>
      <c r="F636" s="164"/>
      <c r="G636" s="164"/>
      <c r="H636" s="164"/>
      <c r="I636" s="164"/>
      <c r="J636" s="164"/>
      <c r="K636" s="164"/>
      <c r="L636" s="164"/>
      <c r="M636" s="164"/>
      <c r="N636" s="164"/>
      <c r="O636" s="164"/>
    </row>
    <row r="637" spans="1:15" ht="14.5" x14ac:dyDescent="0.35">
      <c r="A637" s="164"/>
      <c r="B637" s="164"/>
      <c r="C637" s="164"/>
      <c r="D637" s="164"/>
      <c r="E637" s="164"/>
      <c r="F637" s="164"/>
      <c r="G637" s="164"/>
      <c r="H637" s="164"/>
      <c r="I637" s="164"/>
      <c r="J637" s="164"/>
      <c r="K637" s="164"/>
      <c r="L637" s="164"/>
      <c r="M637" s="164"/>
      <c r="N637" s="164"/>
      <c r="O637" s="164"/>
    </row>
    <row r="638" spans="1:15" ht="14.5" x14ac:dyDescent="0.35">
      <c r="A638" s="164"/>
      <c r="B638" s="164"/>
      <c r="C638" s="164"/>
      <c r="D638" s="164"/>
      <c r="E638" s="164"/>
      <c r="F638" s="164"/>
      <c r="G638" s="164"/>
      <c r="H638" s="164"/>
      <c r="I638" s="164"/>
      <c r="J638" s="164"/>
      <c r="K638" s="164"/>
      <c r="L638" s="164"/>
      <c r="M638" s="164"/>
      <c r="N638" s="164"/>
      <c r="O638" s="164"/>
    </row>
    <row r="639" spans="1:15" ht="14.5" x14ac:dyDescent="0.35">
      <c r="A639" s="164"/>
      <c r="B639" s="164"/>
      <c r="C639" s="164"/>
      <c r="D639" s="164"/>
      <c r="E639" s="164"/>
      <c r="F639" s="164"/>
      <c r="G639" s="164"/>
      <c r="H639" s="164"/>
      <c r="I639" s="164"/>
      <c r="J639" s="164"/>
      <c r="K639" s="164"/>
      <c r="L639" s="164"/>
      <c r="M639" s="164"/>
      <c r="N639" s="164"/>
      <c r="O639" s="164"/>
    </row>
    <row r="640" spans="1:15" ht="14.5" x14ac:dyDescent="0.35">
      <c r="A640" s="164"/>
      <c r="B640" s="164"/>
      <c r="C640" s="164"/>
      <c r="D640" s="164"/>
      <c r="E640" s="164"/>
      <c r="F640" s="164"/>
      <c r="G640" s="164"/>
      <c r="H640" s="164"/>
      <c r="I640" s="164"/>
      <c r="J640" s="164"/>
      <c r="K640" s="164"/>
      <c r="L640" s="164"/>
      <c r="M640" s="164"/>
      <c r="N640" s="164"/>
      <c r="O640" s="164"/>
    </row>
    <row r="641" spans="1:15" ht="14.5" x14ac:dyDescent="0.35">
      <c r="A641" s="164"/>
      <c r="B641" s="164"/>
      <c r="C641" s="164"/>
      <c r="D641" s="164"/>
      <c r="E641" s="164"/>
      <c r="F641" s="164"/>
      <c r="G641" s="164"/>
      <c r="H641" s="164"/>
      <c r="I641" s="164"/>
      <c r="J641" s="164"/>
      <c r="K641" s="164"/>
      <c r="L641" s="164"/>
      <c r="M641" s="164"/>
      <c r="N641" s="164"/>
      <c r="O641" s="164"/>
    </row>
    <row r="642" spans="1:15" ht="14.5" x14ac:dyDescent="0.35">
      <c r="A642" s="164"/>
      <c r="B642" s="164"/>
      <c r="C642" s="164"/>
      <c r="D642" s="164"/>
      <c r="E642" s="164"/>
      <c r="F642" s="164"/>
      <c r="G642" s="164"/>
      <c r="H642" s="164"/>
      <c r="I642" s="164"/>
      <c r="J642" s="164"/>
      <c r="K642" s="164"/>
      <c r="L642" s="164"/>
      <c r="M642" s="164"/>
      <c r="N642" s="164"/>
      <c r="O642" s="164"/>
    </row>
    <row r="643" spans="1:15" ht="14.5" x14ac:dyDescent="0.35">
      <c r="A643" s="164"/>
      <c r="B643" s="164"/>
      <c r="C643" s="164"/>
      <c r="D643" s="164"/>
      <c r="E643" s="164"/>
      <c r="F643" s="164"/>
      <c r="G643" s="164"/>
      <c r="H643" s="164"/>
      <c r="I643" s="164"/>
      <c r="J643" s="164"/>
      <c r="K643" s="164"/>
      <c r="L643" s="164"/>
      <c r="M643" s="164"/>
      <c r="N643" s="164"/>
      <c r="O643" s="164"/>
    </row>
    <row r="644" spans="1:15" ht="14.5" x14ac:dyDescent="0.35">
      <c r="A644" s="164"/>
      <c r="B644" s="164"/>
      <c r="C644" s="164"/>
      <c r="D644" s="164"/>
      <c r="E644" s="164"/>
      <c r="F644" s="164"/>
      <c r="G644" s="164"/>
      <c r="H644" s="164"/>
      <c r="I644" s="164"/>
      <c r="J644" s="164"/>
      <c r="K644" s="164"/>
      <c r="L644" s="164"/>
      <c r="M644" s="164"/>
      <c r="N644" s="164"/>
      <c r="O644" s="164"/>
    </row>
    <row r="645" spans="1:15" ht="14.5" x14ac:dyDescent="0.35">
      <c r="A645" s="164"/>
      <c r="B645" s="164"/>
      <c r="C645" s="164"/>
      <c r="D645" s="164"/>
      <c r="E645" s="164"/>
      <c r="F645" s="164"/>
      <c r="G645" s="164"/>
      <c r="H645" s="164"/>
      <c r="I645" s="164"/>
      <c r="J645" s="164"/>
      <c r="K645" s="164"/>
      <c r="L645" s="164"/>
      <c r="M645" s="164"/>
      <c r="N645" s="164"/>
      <c r="O645" s="164"/>
    </row>
    <row r="646" spans="1:15" ht="14.5" x14ac:dyDescent="0.35">
      <c r="A646" s="164"/>
      <c r="B646" s="164"/>
      <c r="C646" s="164"/>
      <c r="D646" s="164"/>
      <c r="E646" s="164"/>
      <c r="F646" s="164"/>
      <c r="G646" s="164"/>
      <c r="H646" s="164"/>
      <c r="I646" s="164"/>
      <c r="J646" s="164"/>
      <c r="K646" s="164"/>
      <c r="L646" s="164"/>
      <c r="M646" s="164"/>
      <c r="N646" s="164"/>
      <c r="O646" s="164"/>
    </row>
    <row r="647" spans="1:15" ht="14.5" x14ac:dyDescent="0.35">
      <c r="A647" s="164"/>
      <c r="B647" s="164"/>
      <c r="C647" s="164"/>
      <c r="D647" s="164"/>
      <c r="E647" s="164"/>
      <c r="F647" s="164"/>
      <c r="G647" s="164"/>
      <c r="H647" s="164"/>
      <c r="I647" s="164"/>
      <c r="J647" s="164"/>
      <c r="K647" s="164"/>
      <c r="L647" s="164"/>
      <c r="M647" s="164"/>
      <c r="N647" s="164"/>
      <c r="O647" s="164"/>
    </row>
    <row r="648" spans="1:15" ht="14.5" x14ac:dyDescent="0.35">
      <c r="A648" s="164"/>
      <c r="B648" s="164"/>
      <c r="C648" s="164"/>
      <c r="D648" s="164"/>
      <c r="E648" s="164"/>
      <c r="F648" s="164"/>
      <c r="G648" s="164"/>
      <c r="H648" s="164"/>
      <c r="I648" s="164"/>
      <c r="J648" s="164"/>
      <c r="K648" s="164"/>
      <c r="L648" s="164"/>
      <c r="M648" s="164"/>
      <c r="N648" s="164"/>
      <c r="O648" s="164"/>
    </row>
    <row r="649" spans="1:15" ht="14.5" x14ac:dyDescent="0.35">
      <c r="A649" s="164"/>
      <c r="B649" s="164"/>
      <c r="C649" s="164"/>
      <c r="D649" s="164"/>
      <c r="E649" s="164"/>
      <c r="F649" s="164"/>
      <c r="G649" s="164"/>
      <c r="H649" s="164"/>
      <c r="I649" s="164"/>
      <c r="J649" s="164"/>
      <c r="K649" s="164"/>
      <c r="L649" s="164"/>
      <c r="M649" s="164"/>
      <c r="N649" s="164"/>
      <c r="O649" s="164"/>
    </row>
    <row r="650" spans="1:15" ht="14.5" x14ac:dyDescent="0.35">
      <c r="A650" s="164"/>
      <c r="B650" s="164"/>
      <c r="C650" s="164"/>
      <c r="D650" s="164"/>
      <c r="E650" s="164"/>
      <c r="F650" s="164"/>
      <c r="G650" s="164"/>
      <c r="H650" s="164"/>
      <c r="I650" s="164"/>
      <c r="J650" s="164"/>
      <c r="K650" s="164"/>
      <c r="L650" s="164"/>
      <c r="M650" s="164"/>
      <c r="N650" s="164"/>
      <c r="O650" s="164"/>
    </row>
    <row r="651" spans="1:15" ht="14.5" x14ac:dyDescent="0.35">
      <c r="A651" s="164"/>
      <c r="B651" s="164"/>
      <c r="C651" s="164"/>
      <c r="D651" s="164"/>
      <c r="E651" s="164"/>
      <c r="F651" s="164"/>
      <c r="G651" s="164"/>
      <c r="H651" s="164"/>
      <c r="I651" s="164"/>
      <c r="J651" s="164"/>
      <c r="K651" s="164"/>
      <c r="L651" s="164"/>
      <c r="M651" s="164"/>
      <c r="N651" s="164"/>
      <c r="O651" s="164"/>
    </row>
    <row r="652" spans="1:15" ht="14.5" x14ac:dyDescent="0.35">
      <c r="A652" s="164"/>
      <c r="B652" s="164"/>
      <c r="C652" s="164"/>
      <c r="D652" s="164"/>
      <c r="E652" s="164"/>
      <c r="F652" s="164"/>
      <c r="G652" s="164"/>
      <c r="H652" s="164"/>
      <c r="I652" s="164"/>
      <c r="J652" s="164"/>
      <c r="K652" s="164"/>
      <c r="L652" s="164"/>
      <c r="M652" s="164"/>
      <c r="N652" s="164"/>
      <c r="O652" s="164"/>
    </row>
    <row r="653" spans="1:15" ht="14.5" x14ac:dyDescent="0.35">
      <c r="A653" s="164"/>
      <c r="B653" s="164"/>
      <c r="C653" s="164"/>
      <c r="D653" s="164"/>
      <c r="E653" s="164"/>
      <c r="F653" s="164"/>
      <c r="G653" s="164"/>
      <c r="H653" s="164"/>
      <c r="I653" s="164"/>
      <c r="J653" s="164"/>
      <c r="K653" s="164"/>
      <c r="L653" s="164"/>
      <c r="M653" s="164"/>
      <c r="N653" s="164"/>
      <c r="O653" s="164"/>
    </row>
    <row r="654" spans="1:15" ht="14.5" x14ac:dyDescent="0.35">
      <c r="A654" s="164"/>
      <c r="B654" s="164"/>
      <c r="C654" s="164"/>
      <c r="D654" s="164"/>
      <c r="E654" s="164"/>
      <c r="F654" s="164"/>
      <c r="G654" s="164"/>
      <c r="H654" s="164"/>
      <c r="I654" s="164"/>
      <c r="J654" s="164"/>
      <c r="K654" s="164"/>
      <c r="L654" s="164"/>
      <c r="M654" s="164"/>
      <c r="N654" s="164"/>
      <c r="O654" s="164"/>
    </row>
    <row r="655" spans="1:15" ht="14.5" x14ac:dyDescent="0.35">
      <c r="A655" s="164"/>
      <c r="B655" s="164"/>
      <c r="C655" s="164"/>
      <c r="D655" s="164"/>
      <c r="E655" s="164"/>
      <c r="F655" s="164"/>
      <c r="G655" s="164"/>
      <c r="H655" s="164"/>
      <c r="I655" s="164"/>
      <c r="J655" s="164"/>
      <c r="K655" s="164"/>
      <c r="L655" s="164"/>
      <c r="M655" s="164"/>
      <c r="N655" s="164"/>
      <c r="O655" s="164"/>
    </row>
    <row r="656" spans="1:15" ht="14.5" x14ac:dyDescent="0.35">
      <c r="A656" s="164"/>
      <c r="B656" s="164"/>
      <c r="C656" s="164"/>
      <c r="D656" s="164"/>
      <c r="E656" s="164"/>
      <c r="F656" s="164"/>
      <c r="G656" s="164"/>
      <c r="H656" s="164"/>
      <c r="I656" s="164"/>
      <c r="J656" s="164"/>
      <c r="K656" s="164"/>
      <c r="L656" s="164"/>
      <c r="M656" s="164"/>
      <c r="N656" s="164"/>
      <c r="O656" s="164"/>
    </row>
    <row r="657" spans="1:15" ht="14.5" x14ac:dyDescent="0.35">
      <c r="A657" s="164"/>
      <c r="B657" s="164"/>
      <c r="C657" s="164"/>
      <c r="D657" s="164"/>
      <c r="E657" s="164"/>
      <c r="F657" s="164"/>
      <c r="G657" s="164"/>
      <c r="H657" s="164"/>
      <c r="I657" s="164"/>
      <c r="J657" s="164"/>
      <c r="K657" s="164"/>
      <c r="L657" s="164"/>
      <c r="M657" s="164"/>
      <c r="N657" s="164"/>
      <c r="O657" s="164"/>
    </row>
    <row r="658" spans="1:15" ht="14.5" x14ac:dyDescent="0.35">
      <c r="A658" s="164"/>
      <c r="B658" s="164"/>
      <c r="C658" s="164"/>
      <c r="D658" s="164"/>
      <c r="E658" s="164"/>
      <c r="F658" s="164"/>
      <c r="G658" s="164"/>
      <c r="H658" s="164"/>
      <c r="I658" s="164"/>
      <c r="J658" s="164"/>
      <c r="K658" s="164"/>
      <c r="L658" s="164"/>
      <c r="M658" s="164"/>
      <c r="N658" s="164"/>
      <c r="O658" s="164"/>
    </row>
    <row r="659" spans="1:15" ht="14.5" x14ac:dyDescent="0.35">
      <c r="A659" s="164"/>
      <c r="B659" s="164"/>
      <c r="C659" s="164"/>
      <c r="D659" s="164"/>
      <c r="E659" s="164"/>
      <c r="F659" s="164"/>
      <c r="G659" s="164"/>
      <c r="H659" s="164"/>
      <c r="I659" s="164"/>
      <c r="J659" s="164"/>
      <c r="K659" s="164"/>
      <c r="L659" s="164"/>
      <c r="M659" s="164"/>
      <c r="N659" s="164"/>
      <c r="O659" s="164"/>
    </row>
    <row r="660" spans="1:15" ht="14.5" x14ac:dyDescent="0.35">
      <c r="A660" s="164"/>
      <c r="B660" s="164"/>
      <c r="C660" s="164"/>
      <c r="D660" s="164"/>
      <c r="E660" s="164"/>
      <c r="F660" s="164"/>
      <c r="G660" s="164"/>
      <c r="H660" s="164"/>
      <c r="I660" s="164"/>
      <c r="J660" s="164"/>
      <c r="K660" s="164"/>
      <c r="L660" s="164"/>
      <c r="M660" s="164"/>
      <c r="N660" s="164"/>
      <c r="O660" s="164"/>
    </row>
    <row r="661" spans="1:15" ht="14.5" x14ac:dyDescent="0.35">
      <c r="A661" s="164"/>
      <c r="B661" s="164"/>
      <c r="C661" s="164"/>
      <c r="D661" s="164"/>
      <c r="E661" s="164"/>
      <c r="F661" s="164"/>
      <c r="G661" s="164"/>
      <c r="H661" s="164"/>
      <c r="I661" s="164"/>
      <c r="J661" s="164"/>
      <c r="K661" s="164"/>
      <c r="L661" s="164"/>
      <c r="M661" s="164"/>
      <c r="N661" s="164"/>
      <c r="O661" s="164"/>
    </row>
    <row r="662" spans="1:15" ht="14.5" x14ac:dyDescent="0.35">
      <c r="A662" s="164"/>
      <c r="B662" s="164"/>
      <c r="C662" s="164"/>
      <c r="D662" s="164"/>
      <c r="E662" s="164"/>
      <c r="F662" s="164"/>
      <c r="G662" s="164"/>
      <c r="H662" s="164"/>
      <c r="I662" s="164"/>
      <c r="J662" s="164"/>
      <c r="K662" s="164"/>
      <c r="L662" s="164"/>
      <c r="M662" s="164"/>
      <c r="N662" s="164"/>
      <c r="O662" s="164"/>
    </row>
    <row r="663" spans="1:15" ht="14.5" x14ac:dyDescent="0.35">
      <c r="A663" s="164"/>
      <c r="B663" s="164"/>
      <c r="C663" s="164"/>
      <c r="D663" s="164"/>
      <c r="E663" s="164"/>
      <c r="F663" s="164"/>
      <c r="G663" s="164"/>
      <c r="H663" s="164"/>
      <c r="I663" s="164"/>
      <c r="J663" s="164"/>
      <c r="K663" s="164"/>
      <c r="L663" s="164"/>
      <c r="M663" s="164"/>
      <c r="N663" s="164"/>
      <c r="O663" s="164"/>
    </row>
    <row r="664" spans="1:15" ht="14.5" x14ac:dyDescent="0.35">
      <c r="A664" s="164"/>
      <c r="B664" s="164"/>
      <c r="C664" s="164"/>
      <c r="D664" s="164"/>
      <c r="E664" s="164"/>
      <c r="F664" s="164"/>
      <c r="G664" s="164"/>
      <c r="H664" s="164"/>
      <c r="I664" s="164"/>
      <c r="J664" s="164"/>
      <c r="K664" s="164"/>
      <c r="L664" s="164"/>
      <c r="M664" s="164"/>
      <c r="N664" s="164"/>
      <c r="O664" s="164"/>
    </row>
    <row r="665" spans="1:15" ht="14.5" x14ac:dyDescent="0.35">
      <c r="A665" s="164"/>
      <c r="B665" s="164"/>
      <c r="C665" s="164"/>
      <c r="D665" s="164"/>
      <c r="E665" s="164"/>
      <c r="F665" s="164"/>
      <c r="G665" s="164"/>
      <c r="H665" s="164"/>
      <c r="I665" s="164"/>
      <c r="J665" s="164"/>
      <c r="K665" s="164"/>
      <c r="L665" s="164"/>
      <c r="M665" s="164"/>
      <c r="N665" s="164"/>
      <c r="O665" s="164"/>
    </row>
    <row r="666" spans="1:15" ht="14.5" x14ac:dyDescent="0.35">
      <c r="A666" s="164"/>
      <c r="B666" s="164"/>
      <c r="C666" s="164"/>
      <c r="D666" s="164"/>
      <c r="E666" s="164"/>
      <c r="F666" s="164"/>
      <c r="G666" s="164"/>
      <c r="H666" s="164"/>
      <c r="I666" s="164"/>
      <c r="J666" s="164"/>
      <c r="K666" s="164"/>
      <c r="L666" s="164"/>
      <c r="M666" s="164"/>
      <c r="N666" s="164"/>
      <c r="O666" s="164"/>
    </row>
    <row r="667" spans="1:15" ht="14.5" x14ac:dyDescent="0.35">
      <c r="A667" s="164"/>
      <c r="B667" s="164"/>
      <c r="C667" s="164"/>
      <c r="D667" s="164"/>
      <c r="E667" s="164"/>
      <c r="F667" s="164"/>
      <c r="G667" s="164"/>
      <c r="H667" s="164"/>
      <c r="I667" s="164"/>
      <c r="J667" s="164"/>
      <c r="K667" s="164"/>
      <c r="L667" s="164"/>
      <c r="M667" s="164"/>
      <c r="N667" s="164"/>
      <c r="O667" s="164"/>
    </row>
    <row r="668" spans="1:15" ht="14.5" x14ac:dyDescent="0.35">
      <c r="A668" s="164"/>
      <c r="B668" s="164"/>
      <c r="C668" s="164"/>
      <c r="D668" s="164"/>
      <c r="E668" s="164"/>
      <c r="F668" s="164"/>
      <c r="G668" s="164"/>
      <c r="H668" s="164"/>
      <c r="I668" s="164"/>
      <c r="J668" s="164"/>
      <c r="K668" s="164"/>
      <c r="L668" s="164"/>
      <c r="M668" s="164"/>
      <c r="N668" s="164"/>
      <c r="O668" s="164"/>
    </row>
    <row r="669" spans="1:15" ht="14.5" x14ac:dyDescent="0.35">
      <c r="A669" s="164"/>
      <c r="B669" s="164"/>
      <c r="C669" s="164"/>
      <c r="D669" s="164"/>
      <c r="E669" s="164"/>
      <c r="F669" s="164"/>
      <c r="G669" s="164"/>
      <c r="H669" s="164"/>
      <c r="I669" s="164"/>
      <c r="J669" s="164"/>
      <c r="K669" s="164"/>
      <c r="L669" s="164"/>
      <c r="M669" s="164"/>
      <c r="N669" s="164"/>
      <c r="O669" s="164"/>
    </row>
    <row r="670" spans="1:15" ht="14.5" x14ac:dyDescent="0.35">
      <c r="A670" s="164"/>
      <c r="B670" s="164"/>
      <c r="C670" s="164"/>
      <c r="D670" s="164"/>
      <c r="E670" s="164"/>
      <c r="F670" s="164"/>
      <c r="G670" s="164"/>
      <c r="H670" s="164"/>
      <c r="I670" s="164"/>
      <c r="J670" s="164"/>
      <c r="K670" s="164"/>
      <c r="L670" s="164"/>
      <c r="M670" s="164"/>
      <c r="N670" s="164"/>
      <c r="O670" s="164"/>
    </row>
    <row r="671" spans="1:15" ht="14.5" x14ac:dyDescent="0.35">
      <c r="A671" s="164"/>
      <c r="B671" s="164"/>
      <c r="C671" s="164"/>
      <c r="D671" s="164"/>
      <c r="E671" s="164"/>
      <c r="F671" s="164"/>
      <c r="G671" s="164"/>
      <c r="H671" s="164"/>
      <c r="I671" s="164"/>
      <c r="J671" s="164"/>
      <c r="K671" s="164"/>
      <c r="L671" s="164"/>
      <c r="M671" s="164"/>
      <c r="N671" s="164"/>
      <c r="O671" s="164"/>
    </row>
    <row r="672" spans="1:15" ht="14.5" x14ac:dyDescent="0.35">
      <c r="A672" s="164"/>
      <c r="B672" s="164"/>
      <c r="C672" s="164"/>
      <c r="D672" s="164"/>
      <c r="E672" s="164"/>
      <c r="F672" s="164"/>
      <c r="G672" s="164"/>
      <c r="H672" s="164"/>
      <c r="I672" s="164"/>
      <c r="J672" s="164"/>
      <c r="K672" s="164"/>
      <c r="L672" s="164"/>
      <c r="M672" s="164"/>
      <c r="N672" s="164"/>
      <c r="O672" s="164"/>
    </row>
    <row r="673" spans="1:15" ht="14.5" x14ac:dyDescent="0.35">
      <c r="A673" s="164"/>
      <c r="B673" s="164"/>
      <c r="C673" s="164"/>
      <c r="D673" s="164"/>
      <c r="E673" s="164"/>
      <c r="F673" s="164"/>
      <c r="G673" s="164"/>
      <c r="H673" s="164"/>
      <c r="I673" s="164"/>
      <c r="J673" s="164"/>
      <c r="K673" s="164"/>
      <c r="L673" s="164"/>
      <c r="M673" s="164"/>
      <c r="N673" s="164"/>
      <c r="O673" s="164"/>
    </row>
    <row r="674" spans="1:15" ht="14.5" x14ac:dyDescent="0.35">
      <c r="A674" s="164"/>
      <c r="B674" s="164"/>
      <c r="C674" s="164"/>
      <c r="D674" s="164"/>
      <c r="E674" s="164"/>
      <c r="F674" s="164"/>
      <c r="G674" s="164"/>
      <c r="H674" s="164"/>
      <c r="I674" s="164"/>
      <c r="J674" s="164"/>
      <c r="K674" s="164"/>
      <c r="L674" s="164"/>
      <c r="M674" s="164"/>
      <c r="N674" s="164"/>
      <c r="O674" s="164"/>
    </row>
    <row r="675" spans="1:15" ht="14.5" x14ac:dyDescent="0.35">
      <c r="A675" s="164"/>
      <c r="B675" s="164"/>
      <c r="C675" s="164"/>
      <c r="D675" s="164"/>
      <c r="E675" s="164"/>
      <c r="F675" s="164"/>
      <c r="G675" s="164"/>
      <c r="H675" s="164"/>
      <c r="I675" s="164"/>
      <c r="J675" s="164"/>
      <c r="K675" s="164"/>
      <c r="L675" s="164"/>
      <c r="M675" s="164"/>
      <c r="N675" s="164"/>
      <c r="O675" s="164"/>
    </row>
    <row r="676" spans="1:15" ht="14.5" x14ac:dyDescent="0.35">
      <c r="A676" s="164"/>
      <c r="B676" s="164"/>
      <c r="C676" s="164"/>
      <c r="D676" s="164"/>
      <c r="E676" s="164"/>
      <c r="F676" s="164"/>
      <c r="G676" s="164"/>
      <c r="H676" s="164"/>
      <c r="I676" s="164"/>
      <c r="J676" s="164"/>
      <c r="K676" s="164"/>
      <c r="L676" s="164"/>
      <c r="M676" s="164"/>
      <c r="N676" s="164"/>
      <c r="O676" s="164"/>
    </row>
    <row r="677" spans="1:15" ht="14.5" x14ac:dyDescent="0.35">
      <c r="A677" s="164"/>
      <c r="B677" s="164"/>
      <c r="C677" s="164"/>
      <c r="D677" s="164"/>
      <c r="E677" s="164"/>
      <c r="F677" s="164"/>
      <c r="G677" s="164"/>
      <c r="H677" s="164"/>
      <c r="I677" s="164"/>
      <c r="J677" s="164"/>
      <c r="K677" s="164"/>
      <c r="L677" s="164"/>
      <c r="M677" s="164"/>
      <c r="N677" s="164"/>
      <c r="O677" s="164"/>
    </row>
    <row r="678" spans="1:15" ht="14.5" x14ac:dyDescent="0.35">
      <c r="A678" s="164"/>
      <c r="B678" s="164"/>
      <c r="C678" s="164"/>
      <c r="D678" s="164"/>
      <c r="E678" s="164"/>
      <c r="F678" s="164"/>
      <c r="G678" s="164"/>
      <c r="H678" s="164"/>
      <c r="I678" s="164"/>
      <c r="J678" s="164"/>
      <c r="K678" s="164"/>
      <c r="L678" s="164"/>
      <c r="M678" s="164"/>
      <c r="N678" s="164"/>
      <c r="O678" s="164"/>
    </row>
    <row r="679" spans="1:15" ht="14.5" x14ac:dyDescent="0.35">
      <c r="A679" s="164"/>
      <c r="B679" s="164"/>
      <c r="C679" s="164"/>
      <c r="D679" s="164"/>
      <c r="E679" s="164"/>
      <c r="F679" s="164"/>
      <c r="G679" s="164"/>
      <c r="H679" s="164"/>
      <c r="I679" s="164"/>
      <c r="J679" s="164"/>
      <c r="K679" s="164"/>
      <c r="L679" s="164"/>
      <c r="M679" s="164"/>
      <c r="N679" s="164"/>
      <c r="O679" s="164"/>
    </row>
    <row r="680" spans="1:15" ht="14.5" x14ac:dyDescent="0.35">
      <c r="A680" s="164"/>
      <c r="B680" s="164"/>
      <c r="C680" s="164"/>
      <c r="D680" s="164"/>
      <c r="E680" s="164"/>
      <c r="F680" s="164"/>
      <c r="G680" s="164"/>
      <c r="H680" s="164"/>
      <c r="I680" s="164"/>
      <c r="J680" s="164"/>
      <c r="K680" s="164"/>
      <c r="L680" s="164"/>
      <c r="M680" s="164"/>
      <c r="N680" s="164"/>
      <c r="O680" s="164"/>
    </row>
    <row r="681" spans="1:15" ht="14.5" x14ac:dyDescent="0.35">
      <c r="A681" s="164"/>
      <c r="B681" s="164"/>
      <c r="C681" s="164"/>
      <c r="D681" s="164"/>
      <c r="E681" s="164"/>
      <c r="F681" s="164"/>
      <c r="G681" s="164"/>
      <c r="H681" s="164"/>
      <c r="I681" s="164"/>
      <c r="J681" s="164"/>
      <c r="K681" s="164"/>
      <c r="L681" s="164"/>
      <c r="M681" s="164"/>
      <c r="N681" s="164"/>
      <c r="O681" s="164"/>
    </row>
    <row r="682" spans="1:15" ht="14.5" x14ac:dyDescent="0.35">
      <c r="A682" s="164"/>
      <c r="B682" s="164"/>
      <c r="C682" s="164"/>
      <c r="D682" s="164"/>
      <c r="E682" s="164"/>
      <c r="F682" s="164"/>
      <c r="G682" s="164"/>
      <c r="H682" s="164"/>
      <c r="I682" s="164"/>
      <c r="J682" s="164"/>
      <c r="K682" s="164"/>
      <c r="L682" s="164"/>
      <c r="M682" s="164"/>
      <c r="N682" s="164"/>
      <c r="O682" s="164"/>
    </row>
    <row r="683" spans="1:15" ht="14.5" x14ac:dyDescent="0.35">
      <c r="A683" s="164"/>
      <c r="B683" s="164"/>
      <c r="C683" s="164"/>
      <c r="D683" s="164"/>
      <c r="E683" s="164"/>
      <c r="F683" s="164"/>
      <c r="G683" s="164"/>
      <c r="H683" s="164"/>
      <c r="I683" s="164"/>
      <c r="J683" s="164"/>
      <c r="K683" s="164"/>
      <c r="L683" s="164"/>
      <c r="M683" s="164"/>
      <c r="N683" s="164"/>
      <c r="O683" s="164"/>
    </row>
    <row r="684" spans="1:15" ht="14.5" x14ac:dyDescent="0.35">
      <c r="A684" s="164"/>
      <c r="B684" s="164"/>
      <c r="C684" s="164"/>
      <c r="D684" s="164"/>
      <c r="E684" s="164"/>
      <c r="F684" s="164"/>
      <c r="G684" s="164"/>
      <c r="H684" s="164"/>
      <c r="I684" s="164"/>
      <c r="J684" s="164"/>
      <c r="K684" s="164"/>
      <c r="L684" s="164"/>
      <c r="M684" s="164"/>
      <c r="N684" s="164"/>
      <c r="O684" s="164"/>
    </row>
    <row r="685" spans="1:15" ht="14.5" x14ac:dyDescent="0.35">
      <c r="A685" s="164"/>
      <c r="B685" s="164"/>
      <c r="C685" s="164"/>
      <c r="D685" s="164"/>
      <c r="E685" s="164"/>
      <c r="F685" s="164"/>
      <c r="G685" s="164"/>
      <c r="H685" s="164"/>
      <c r="I685" s="164"/>
      <c r="J685" s="164"/>
      <c r="K685" s="164"/>
      <c r="L685" s="164"/>
      <c r="M685" s="164"/>
      <c r="N685" s="164"/>
      <c r="O685" s="164"/>
    </row>
    <row r="686" spans="1:15" ht="14.5" x14ac:dyDescent="0.35">
      <c r="A686" s="164"/>
      <c r="B686" s="164"/>
      <c r="C686" s="164"/>
      <c r="D686" s="164"/>
      <c r="E686" s="164"/>
      <c r="F686" s="164"/>
      <c r="G686" s="164"/>
      <c r="H686" s="164"/>
      <c r="I686" s="164"/>
      <c r="J686" s="164"/>
      <c r="K686" s="164"/>
      <c r="L686" s="164"/>
      <c r="M686" s="164"/>
      <c r="N686" s="164"/>
      <c r="O686" s="164"/>
    </row>
    <row r="687" spans="1:15" ht="14.5" x14ac:dyDescent="0.35">
      <c r="A687" s="164"/>
      <c r="B687" s="164"/>
      <c r="C687" s="164"/>
      <c r="D687" s="164"/>
      <c r="E687" s="164"/>
      <c r="F687" s="164"/>
      <c r="G687" s="164"/>
      <c r="H687" s="164"/>
      <c r="I687" s="164"/>
      <c r="J687" s="164"/>
      <c r="K687" s="164"/>
      <c r="L687" s="164"/>
      <c r="M687" s="164"/>
      <c r="N687" s="164"/>
      <c r="O687" s="164"/>
    </row>
    <row r="688" spans="1:15" ht="14.5" x14ac:dyDescent="0.35">
      <c r="A688" s="164"/>
      <c r="B688" s="164"/>
      <c r="C688" s="164"/>
      <c r="D688" s="164"/>
      <c r="E688" s="164"/>
      <c r="F688" s="164"/>
      <c r="G688" s="164"/>
      <c r="H688" s="164"/>
      <c r="I688" s="164"/>
      <c r="J688" s="164"/>
      <c r="K688" s="164"/>
      <c r="L688" s="164"/>
      <c r="M688" s="164"/>
      <c r="N688" s="164"/>
      <c r="O688" s="164"/>
    </row>
    <row r="689" spans="1:15" ht="14.5" x14ac:dyDescent="0.35">
      <c r="A689" s="164"/>
      <c r="B689" s="164"/>
      <c r="C689" s="164"/>
      <c r="D689" s="164"/>
      <c r="E689" s="164"/>
      <c r="F689" s="164"/>
      <c r="G689" s="164"/>
      <c r="H689" s="164"/>
      <c r="I689" s="164"/>
      <c r="J689" s="164"/>
      <c r="K689" s="164"/>
      <c r="L689" s="164"/>
      <c r="M689" s="164"/>
      <c r="N689" s="164"/>
      <c r="O689" s="164"/>
    </row>
    <row r="690" spans="1:15" ht="14.5" x14ac:dyDescent="0.35">
      <c r="A690" s="164"/>
      <c r="B690" s="164"/>
      <c r="C690" s="164"/>
      <c r="D690" s="164"/>
      <c r="E690" s="164"/>
      <c r="F690" s="164"/>
      <c r="G690" s="164"/>
      <c r="H690" s="164"/>
      <c r="I690" s="164"/>
      <c r="J690" s="164"/>
      <c r="K690" s="164"/>
      <c r="L690" s="164"/>
      <c r="M690" s="164"/>
      <c r="N690" s="164"/>
      <c r="O690" s="164"/>
    </row>
    <row r="691" spans="1:15" ht="14.5" x14ac:dyDescent="0.35">
      <c r="A691" s="164"/>
      <c r="B691" s="164"/>
      <c r="C691" s="164"/>
      <c r="D691" s="164"/>
      <c r="E691" s="164"/>
      <c r="F691" s="164"/>
      <c r="G691" s="164"/>
      <c r="H691" s="164"/>
      <c r="I691" s="164"/>
      <c r="J691" s="164"/>
      <c r="K691" s="164"/>
      <c r="L691" s="164"/>
      <c r="M691" s="164"/>
      <c r="N691" s="164"/>
      <c r="O691" s="164"/>
    </row>
    <row r="692" spans="1:15" ht="14.5" x14ac:dyDescent="0.35">
      <c r="A692" s="164"/>
      <c r="B692" s="164"/>
      <c r="C692" s="164"/>
      <c r="D692" s="164"/>
      <c r="E692" s="164"/>
      <c r="F692" s="164"/>
      <c r="G692" s="164"/>
      <c r="H692" s="164"/>
      <c r="I692" s="164"/>
      <c r="J692" s="164"/>
      <c r="K692" s="164"/>
      <c r="L692" s="164"/>
      <c r="M692" s="164"/>
      <c r="N692" s="164"/>
      <c r="O692" s="164"/>
    </row>
    <row r="693" spans="1:15" ht="14.5" x14ac:dyDescent="0.35">
      <c r="A693" s="164"/>
      <c r="B693" s="164"/>
      <c r="C693" s="164"/>
      <c r="D693" s="164"/>
      <c r="E693" s="164"/>
      <c r="F693" s="164"/>
      <c r="G693" s="164"/>
      <c r="H693" s="164"/>
      <c r="I693" s="164"/>
      <c r="J693" s="164"/>
      <c r="K693" s="164"/>
      <c r="L693" s="164"/>
      <c r="M693" s="164"/>
      <c r="N693" s="164"/>
      <c r="O693" s="164"/>
    </row>
    <row r="694" spans="1:15" ht="14.5" x14ac:dyDescent="0.35">
      <c r="A694" s="164"/>
      <c r="B694" s="164"/>
      <c r="C694" s="164"/>
      <c r="D694" s="164"/>
      <c r="E694" s="164"/>
      <c r="F694" s="164"/>
      <c r="G694" s="164"/>
      <c r="H694" s="164"/>
      <c r="I694" s="164"/>
      <c r="J694" s="164"/>
      <c r="K694" s="164"/>
      <c r="L694" s="164"/>
      <c r="M694" s="164"/>
      <c r="N694" s="164"/>
      <c r="O694" s="164"/>
    </row>
    <row r="695" spans="1:15" ht="14.5" x14ac:dyDescent="0.35">
      <c r="A695" s="164"/>
      <c r="B695" s="164"/>
      <c r="C695" s="164"/>
      <c r="D695" s="164"/>
      <c r="E695" s="164"/>
      <c r="F695" s="164"/>
      <c r="G695" s="164"/>
      <c r="H695" s="164"/>
      <c r="I695" s="164"/>
      <c r="J695" s="164"/>
      <c r="K695" s="164"/>
      <c r="L695" s="164"/>
      <c r="M695" s="164"/>
      <c r="N695" s="164"/>
      <c r="O695" s="164"/>
    </row>
    <row r="696" spans="1:15" ht="14.5" x14ac:dyDescent="0.35">
      <c r="A696" s="164"/>
      <c r="B696" s="164"/>
      <c r="C696" s="164"/>
      <c r="D696" s="164"/>
      <c r="E696" s="164"/>
      <c r="F696" s="164"/>
      <c r="G696" s="164"/>
      <c r="H696" s="164"/>
      <c r="I696" s="164"/>
      <c r="J696" s="164"/>
      <c r="K696" s="164"/>
      <c r="L696" s="164"/>
      <c r="M696" s="164"/>
      <c r="N696" s="164"/>
      <c r="O696" s="164"/>
    </row>
    <row r="697" spans="1:15" ht="14.5" x14ac:dyDescent="0.35">
      <c r="A697" s="164"/>
      <c r="B697" s="164"/>
      <c r="C697" s="164"/>
      <c r="D697" s="164"/>
      <c r="E697" s="164"/>
      <c r="F697" s="164"/>
      <c r="G697" s="164"/>
      <c r="H697" s="164"/>
      <c r="I697" s="164"/>
      <c r="J697" s="164"/>
      <c r="K697" s="164"/>
      <c r="L697" s="164"/>
      <c r="M697" s="164"/>
      <c r="N697" s="164"/>
      <c r="O697" s="164"/>
    </row>
    <row r="698" spans="1:15" ht="14.5" x14ac:dyDescent="0.35">
      <c r="A698" s="164"/>
      <c r="B698" s="164"/>
      <c r="C698" s="164"/>
      <c r="D698" s="164"/>
      <c r="E698" s="164"/>
      <c r="F698" s="164"/>
      <c r="G698" s="164"/>
      <c r="H698" s="164"/>
      <c r="I698" s="164"/>
      <c r="J698" s="164"/>
      <c r="K698" s="164"/>
      <c r="L698" s="164"/>
      <c r="M698" s="164"/>
      <c r="N698" s="164"/>
      <c r="O698" s="164"/>
    </row>
    <row r="699" spans="1:15" ht="14.5" x14ac:dyDescent="0.35">
      <c r="A699" s="164"/>
      <c r="B699" s="164"/>
      <c r="C699" s="164"/>
      <c r="D699" s="164"/>
      <c r="E699" s="164"/>
      <c r="F699" s="164"/>
      <c r="G699" s="164"/>
      <c r="H699" s="164"/>
      <c r="I699" s="164"/>
      <c r="J699" s="164"/>
      <c r="K699" s="164"/>
      <c r="L699" s="164"/>
      <c r="M699" s="164"/>
      <c r="N699" s="164"/>
      <c r="O699" s="164"/>
    </row>
    <row r="700" spans="1:15" ht="14.5" x14ac:dyDescent="0.35">
      <c r="A700" s="164"/>
      <c r="B700" s="164"/>
      <c r="C700" s="164"/>
      <c r="D700" s="164"/>
      <c r="E700" s="164"/>
      <c r="F700" s="164"/>
      <c r="G700" s="164"/>
      <c r="H700" s="164"/>
      <c r="I700" s="164"/>
      <c r="J700" s="164"/>
      <c r="K700" s="164"/>
      <c r="L700" s="164"/>
      <c r="M700" s="164"/>
      <c r="N700" s="164"/>
      <c r="O700" s="164"/>
    </row>
    <row r="701" spans="1:15" ht="14.5" x14ac:dyDescent="0.35">
      <c r="A701" s="164"/>
      <c r="B701" s="164"/>
      <c r="C701" s="164"/>
      <c r="D701" s="164"/>
      <c r="E701" s="164"/>
      <c r="F701" s="164"/>
      <c r="G701" s="164"/>
      <c r="H701" s="164"/>
      <c r="I701" s="164"/>
      <c r="J701" s="164"/>
      <c r="K701" s="164"/>
      <c r="L701" s="164"/>
      <c r="M701" s="164"/>
      <c r="N701" s="164"/>
      <c r="O701" s="164"/>
    </row>
    <row r="702" spans="1:15" ht="14.5" x14ac:dyDescent="0.35">
      <c r="A702" s="164"/>
      <c r="B702" s="164"/>
      <c r="C702" s="164"/>
      <c r="D702" s="164"/>
      <c r="E702" s="164"/>
      <c r="F702" s="164"/>
      <c r="G702" s="164"/>
      <c r="H702" s="164"/>
      <c r="I702" s="164"/>
      <c r="J702" s="164"/>
      <c r="K702" s="164"/>
      <c r="L702" s="164"/>
      <c r="M702" s="164"/>
      <c r="N702" s="164"/>
      <c r="O702" s="164"/>
    </row>
    <row r="703" spans="1:15" ht="14.5" x14ac:dyDescent="0.35">
      <c r="A703" s="164"/>
      <c r="B703" s="164"/>
      <c r="C703" s="164"/>
      <c r="D703" s="164"/>
      <c r="E703" s="164"/>
      <c r="F703" s="164"/>
      <c r="G703" s="164"/>
      <c r="H703" s="164"/>
      <c r="I703" s="164"/>
      <c r="J703" s="164"/>
      <c r="K703" s="164"/>
      <c r="L703" s="164"/>
      <c r="M703" s="164"/>
      <c r="N703" s="164"/>
      <c r="O703" s="164"/>
    </row>
    <row r="704" spans="1:15" ht="14.5" x14ac:dyDescent="0.35">
      <c r="A704" s="164"/>
      <c r="B704" s="164"/>
      <c r="C704" s="164"/>
      <c r="D704" s="164"/>
      <c r="E704" s="164"/>
      <c r="F704" s="164"/>
      <c r="G704" s="164"/>
      <c r="H704" s="164"/>
      <c r="I704" s="164"/>
      <c r="J704" s="164"/>
      <c r="K704" s="164"/>
      <c r="L704" s="164"/>
      <c r="M704" s="164"/>
      <c r="N704" s="164"/>
      <c r="O704" s="164"/>
    </row>
    <row r="705" spans="1:15" ht="14.5" x14ac:dyDescent="0.35">
      <c r="A705" s="164"/>
      <c r="B705" s="164"/>
      <c r="C705" s="164"/>
      <c r="D705" s="164"/>
      <c r="E705" s="164"/>
      <c r="F705" s="164"/>
      <c r="G705" s="164"/>
      <c r="H705" s="164"/>
      <c r="I705" s="164"/>
      <c r="J705" s="164"/>
      <c r="K705" s="164"/>
      <c r="L705" s="164"/>
      <c r="M705" s="164"/>
      <c r="N705" s="164"/>
      <c r="O705" s="164"/>
    </row>
    <row r="706" spans="1:15" ht="14.5" x14ac:dyDescent="0.35">
      <c r="A706" s="164"/>
      <c r="B706" s="164"/>
      <c r="C706" s="164"/>
      <c r="D706" s="164"/>
      <c r="E706" s="164"/>
      <c r="F706" s="164"/>
      <c r="G706" s="164"/>
      <c r="H706" s="164"/>
      <c r="I706" s="164"/>
      <c r="J706" s="164"/>
      <c r="K706" s="164"/>
      <c r="L706" s="164"/>
      <c r="M706" s="164"/>
      <c r="N706" s="164"/>
      <c r="O706" s="164"/>
    </row>
    <row r="707" spans="1:15" ht="14.5" x14ac:dyDescent="0.35">
      <c r="A707" s="164"/>
      <c r="B707" s="164"/>
      <c r="C707" s="164"/>
      <c r="D707" s="164"/>
      <c r="E707" s="164"/>
      <c r="F707" s="164"/>
      <c r="G707" s="164"/>
      <c r="H707" s="164"/>
      <c r="I707" s="164"/>
      <c r="J707" s="164"/>
      <c r="K707" s="164"/>
      <c r="L707" s="164"/>
      <c r="M707" s="164"/>
      <c r="N707" s="164"/>
      <c r="O707" s="164"/>
    </row>
    <row r="708" spans="1:15" ht="14.5" x14ac:dyDescent="0.35">
      <c r="A708" s="164"/>
      <c r="B708" s="164"/>
      <c r="C708" s="164"/>
      <c r="D708" s="164"/>
      <c r="E708" s="164"/>
      <c r="F708" s="164"/>
      <c r="G708" s="164"/>
      <c r="H708" s="164"/>
      <c r="I708" s="164"/>
      <c r="J708" s="164"/>
      <c r="K708" s="164"/>
      <c r="L708" s="164"/>
      <c r="M708" s="164"/>
      <c r="N708" s="164"/>
      <c r="O708" s="164"/>
    </row>
    <row r="709" spans="1:15" ht="14.5" x14ac:dyDescent="0.35">
      <c r="A709" s="164"/>
      <c r="B709" s="164"/>
      <c r="C709" s="164"/>
      <c r="D709" s="164"/>
      <c r="E709" s="164"/>
      <c r="F709" s="164"/>
      <c r="G709" s="164"/>
      <c r="H709" s="164"/>
      <c r="I709" s="164"/>
      <c r="J709" s="164"/>
      <c r="K709" s="164"/>
      <c r="L709" s="164"/>
      <c r="M709" s="164"/>
      <c r="N709" s="164"/>
      <c r="O709" s="164"/>
    </row>
    <row r="710" spans="1:15" ht="14.5" x14ac:dyDescent="0.35">
      <c r="A710" s="164"/>
      <c r="B710" s="164"/>
      <c r="C710" s="164"/>
      <c r="D710" s="164"/>
      <c r="E710" s="164"/>
      <c r="F710" s="164"/>
      <c r="G710" s="164"/>
      <c r="H710" s="164"/>
      <c r="I710" s="164"/>
      <c r="J710" s="164"/>
      <c r="K710" s="164"/>
      <c r="L710" s="164"/>
      <c r="M710" s="164"/>
      <c r="N710" s="164"/>
      <c r="O710" s="164"/>
    </row>
    <row r="711" spans="1:15" ht="14.5" x14ac:dyDescent="0.35">
      <c r="A711" s="164"/>
      <c r="B711" s="164"/>
      <c r="C711" s="164"/>
      <c r="D711" s="164"/>
      <c r="E711" s="164"/>
      <c r="F711" s="164"/>
      <c r="G711" s="164"/>
      <c r="H711" s="164"/>
      <c r="I711" s="164"/>
      <c r="J711" s="164"/>
      <c r="K711" s="164"/>
      <c r="L711" s="164"/>
      <c r="M711" s="164"/>
      <c r="N711" s="164"/>
      <c r="O711" s="164"/>
    </row>
    <row r="712" spans="1:15" ht="14.5" x14ac:dyDescent="0.35">
      <c r="A712" s="164"/>
      <c r="B712" s="164"/>
      <c r="C712" s="164"/>
      <c r="D712" s="164"/>
      <c r="E712" s="164"/>
      <c r="F712" s="164"/>
      <c r="G712" s="164"/>
      <c r="H712" s="164"/>
      <c r="I712" s="164"/>
      <c r="J712" s="164"/>
      <c r="K712" s="164"/>
      <c r="L712" s="164"/>
      <c r="M712" s="164"/>
      <c r="N712" s="164"/>
      <c r="O712" s="164"/>
    </row>
    <row r="713" spans="1:15" ht="14.5" x14ac:dyDescent="0.35">
      <c r="A713" s="164"/>
      <c r="B713" s="164"/>
      <c r="C713" s="164"/>
      <c r="D713" s="164"/>
      <c r="E713" s="164"/>
      <c r="F713" s="164"/>
      <c r="G713" s="164"/>
      <c r="H713" s="164"/>
      <c r="I713" s="164"/>
      <c r="J713" s="164"/>
      <c r="K713" s="164"/>
      <c r="L713" s="164"/>
      <c r="M713" s="164"/>
      <c r="N713" s="164"/>
      <c r="O713" s="164"/>
    </row>
    <row r="714" spans="1:15" ht="14.5" x14ac:dyDescent="0.35">
      <c r="A714" s="164"/>
      <c r="B714" s="164"/>
      <c r="C714" s="164"/>
      <c r="D714" s="164"/>
      <c r="E714" s="164"/>
      <c r="F714" s="164"/>
      <c r="G714" s="164"/>
      <c r="H714" s="164"/>
      <c r="I714" s="164"/>
      <c r="J714" s="164"/>
      <c r="K714" s="164"/>
      <c r="L714" s="164"/>
      <c r="M714" s="164"/>
      <c r="N714" s="164"/>
      <c r="O714" s="164"/>
    </row>
    <row r="715" spans="1:15" ht="14.5" x14ac:dyDescent="0.35">
      <c r="A715" s="164"/>
      <c r="B715" s="164"/>
      <c r="C715" s="164"/>
      <c r="D715" s="164"/>
      <c r="E715" s="164"/>
      <c r="F715" s="164"/>
      <c r="G715" s="164"/>
      <c r="H715" s="164"/>
      <c r="I715" s="164"/>
      <c r="J715" s="164"/>
      <c r="K715" s="164"/>
      <c r="L715" s="164"/>
      <c r="M715" s="164"/>
      <c r="N715" s="164"/>
      <c r="O715" s="164"/>
    </row>
    <row r="716" spans="1:15" ht="14.5" x14ac:dyDescent="0.35">
      <c r="A716" s="164"/>
      <c r="B716" s="164"/>
      <c r="C716" s="164"/>
      <c r="D716" s="164"/>
      <c r="E716" s="164"/>
      <c r="F716" s="164"/>
      <c r="G716" s="164"/>
      <c r="H716" s="164"/>
      <c r="I716" s="164"/>
      <c r="J716" s="164"/>
      <c r="K716" s="164"/>
      <c r="L716" s="164"/>
      <c r="M716" s="164"/>
      <c r="N716" s="164"/>
      <c r="O716" s="164"/>
    </row>
    <row r="717" spans="1:15" ht="14.5" x14ac:dyDescent="0.35">
      <c r="A717" s="164"/>
      <c r="B717" s="164"/>
      <c r="C717" s="164"/>
      <c r="D717" s="164"/>
      <c r="E717" s="164"/>
      <c r="F717" s="164"/>
      <c r="G717" s="164"/>
      <c r="H717" s="164"/>
      <c r="I717" s="164"/>
      <c r="J717" s="164"/>
      <c r="K717" s="164"/>
      <c r="L717" s="164"/>
      <c r="M717" s="164"/>
      <c r="N717" s="164"/>
      <c r="O717" s="164"/>
    </row>
    <row r="718" spans="1:15" ht="14.5" x14ac:dyDescent="0.35">
      <c r="A718" s="164"/>
      <c r="B718" s="164"/>
      <c r="C718" s="164"/>
      <c r="D718" s="164"/>
      <c r="E718" s="164"/>
      <c r="F718" s="164"/>
      <c r="G718" s="164"/>
      <c r="H718" s="164"/>
      <c r="I718" s="164"/>
      <c r="J718" s="164"/>
      <c r="K718" s="164"/>
      <c r="L718" s="164"/>
      <c r="M718" s="164"/>
      <c r="N718" s="164"/>
      <c r="O718" s="164"/>
    </row>
    <row r="719" spans="1:15" ht="14.5" x14ac:dyDescent="0.35">
      <c r="A719" s="164"/>
      <c r="B719" s="164"/>
      <c r="C719" s="164"/>
      <c r="D719" s="164"/>
      <c r="E719" s="164"/>
      <c r="F719" s="164"/>
      <c r="G719" s="164"/>
      <c r="H719" s="164"/>
      <c r="I719" s="164"/>
      <c r="J719" s="164"/>
      <c r="K719" s="164"/>
      <c r="L719" s="164"/>
      <c r="M719" s="164"/>
      <c r="N719" s="164"/>
      <c r="O719" s="164"/>
    </row>
    <row r="720" spans="1:15" ht="14.5" x14ac:dyDescent="0.35">
      <c r="A720" s="164"/>
      <c r="B720" s="164"/>
      <c r="C720" s="164"/>
      <c r="D720" s="164"/>
      <c r="E720" s="164"/>
      <c r="F720" s="164"/>
      <c r="G720" s="164"/>
      <c r="H720" s="164"/>
      <c r="I720" s="164"/>
      <c r="J720" s="164"/>
      <c r="K720" s="164"/>
      <c r="L720" s="164"/>
      <c r="M720" s="164"/>
      <c r="N720" s="164"/>
      <c r="O720" s="164"/>
    </row>
    <row r="721" spans="1:15" ht="14.5" x14ac:dyDescent="0.35">
      <c r="A721" s="164"/>
      <c r="B721" s="164"/>
      <c r="C721" s="164"/>
      <c r="D721" s="164"/>
      <c r="E721" s="164"/>
      <c r="F721" s="164"/>
      <c r="G721" s="164"/>
      <c r="H721" s="164"/>
      <c r="I721" s="164"/>
      <c r="J721" s="164"/>
      <c r="K721" s="164"/>
      <c r="L721" s="164"/>
      <c r="M721" s="164"/>
      <c r="N721" s="164"/>
      <c r="O721" s="164"/>
    </row>
    <row r="722" spans="1:15" ht="14.5" x14ac:dyDescent="0.35">
      <c r="A722" s="164"/>
      <c r="B722" s="164"/>
      <c r="C722" s="164"/>
      <c r="D722" s="164"/>
      <c r="E722" s="164"/>
      <c r="F722" s="164"/>
      <c r="G722" s="164"/>
      <c r="H722" s="164"/>
      <c r="I722" s="164"/>
      <c r="J722" s="164"/>
      <c r="K722" s="164"/>
      <c r="L722" s="164"/>
      <c r="M722" s="164"/>
      <c r="N722" s="164"/>
      <c r="O722" s="164"/>
    </row>
    <row r="723" spans="1:15" ht="14.5" x14ac:dyDescent="0.35">
      <c r="A723" s="164"/>
      <c r="B723" s="164"/>
      <c r="C723" s="164"/>
      <c r="D723" s="164"/>
      <c r="E723" s="164"/>
      <c r="F723" s="164"/>
      <c r="G723" s="164"/>
      <c r="H723" s="164"/>
      <c r="I723" s="164"/>
      <c r="J723" s="164"/>
      <c r="K723" s="164"/>
      <c r="L723" s="164"/>
      <c r="M723" s="164"/>
      <c r="N723" s="164"/>
      <c r="O723" s="164"/>
    </row>
    <row r="724" spans="1:15" ht="14.5" x14ac:dyDescent="0.35">
      <c r="A724" s="164"/>
      <c r="B724" s="164"/>
      <c r="C724" s="164"/>
      <c r="D724" s="164"/>
      <c r="E724" s="164"/>
      <c r="F724" s="164"/>
      <c r="G724" s="164"/>
      <c r="H724" s="164"/>
      <c r="I724" s="164"/>
      <c r="J724" s="164"/>
      <c r="K724" s="164"/>
      <c r="L724" s="164"/>
      <c r="M724" s="164"/>
      <c r="N724" s="164"/>
      <c r="O724" s="164"/>
    </row>
    <row r="725" spans="1:15" ht="14.5" x14ac:dyDescent="0.35">
      <c r="A725" s="164"/>
      <c r="B725" s="164"/>
      <c r="C725" s="164"/>
      <c r="D725" s="164"/>
      <c r="E725" s="164"/>
      <c r="F725" s="164"/>
      <c r="G725" s="164"/>
      <c r="H725" s="164"/>
      <c r="I725" s="164"/>
      <c r="J725" s="164"/>
      <c r="K725" s="164"/>
      <c r="L725" s="164"/>
      <c r="M725" s="164"/>
      <c r="N725" s="164"/>
      <c r="O725" s="164"/>
    </row>
    <row r="726" spans="1:15" ht="14.5" x14ac:dyDescent="0.35">
      <c r="A726" s="164"/>
      <c r="B726" s="164"/>
      <c r="C726" s="164"/>
      <c r="D726" s="164"/>
      <c r="E726" s="164"/>
      <c r="F726" s="164"/>
      <c r="G726" s="164"/>
      <c r="H726" s="164"/>
      <c r="I726" s="164"/>
      <c r="J726" s="164"/>
      <c r="K726" s="164"/>
      <c r="L726" s="164"/>
      <c r="M726" s="164"/>
      <c r="N726" s="164"/>
      <c r="O726" s="164"/>
    </row>
    <row r="727" spans="1:15" ht="14.5" x14ac:dyDescent="0.35">
      <c r="A727" s="164"/>
      <c r="B727" s="164"/>
      <c r="C727" s="164"/>
      <c r="D727" s="164"/>
      <c r="E727" s="164"/>
      <c r="F727" s="164"/>
      <c r="G727" s="164"/>
      <c r="H727" s="164"/>
      <c r="I727" s="164"/>
      <c r="J727" s="164"/>
      <c r="K727" s="164"/>
      <c r="L727" s="164"/>
      <c r="M727" s="164"/>
      <c r="N727" s="164"/>
      <c r="O727" s="164"/>
    </row>
    <row r="728" spans="1:15" ht="14.5" x14ac:dyDescent="0.35">
      <c r="A728" s="164"/>
      <c r="B728" s="164"/>
      <c r="C728" s="164"/>
      <c r="D728" s="164"/>
      <c r="E728" s="164"/>
      <c r="F728" s="164"/>
      <c r="G728" s="164"/>
      <c r="H728" s="164"/>
      <c r="I728" s="164"/>
      <c r="J728" s="164"/>
      <c r="K728" s="164"/>
      <c r="L728" s="164"/>
      <c r="M728" s="164"/>
      <c r="N728" s="164"/>
      <c r="O728" s="164"/>
    </row>
    <row r="729" spans="1:15" ht="14.5" x14ac:dyDescent="0.35">
      <c r="A729" s="164"/>
      <c r="B729" s="164"/>
      <c r="C729" s="164"/>
      <c r="D729" s="164"/>
      <c r="E729" s="164"/>
      <c r="F729" s="164"/>
      <c r="G729" s="164"/>
      <c r="H729" s="164"/>
      <c r="I729" s="164"/>
      <c r="J729" s="164"/>
      <c r="K729" s="164"/>
      <c r="L729" s="164"/>
      <c r="M729" s="164"/>
      <c r="N729" s="164"/>
      <c r="O729" s="164"/>
    </row>
    <row r="730" spans="1:15" ht="14.5" x14ac:dyDescent="0.35">
      <c r="A730" s="164"/>
      <c r="B730" s="164"/>
      <c r="C730" s="164"/>
      <c r="D730" s="164"/>
      <c r="E730" s="164"/>
      <c r="F730" s="164"/>
      <c r="G730" s="164"/>
      <c r="H730" s="164"/>
      <c r="I730" s="164"/>
      <c r="J730" s="164"/>
      <c r="K730" s="164"/>
      <c r="L730" s="164"/>
      <c r="M730" s="164"/>
      <c r="N730" s="164"/>
      <c r="O730" s="164"/>
    </row>
    <row r="731" spans="1:15" ht="14.5" x14ac:dyDescent="0.35">
      <c r="A731" s="164"/>
      <c r="B731" s="164"/>
      <c r="C731" s="164"/>
      <c r="D731" s="164"/>
      <c r="E731" s="164"/>
      <c r="F731" s="164"/>
      <c r="G731" s="164"/>
      <c r="H731" s="164"/>
      <c r="I731" s="164"/>
      <c r="J731" s="164"/>
      <c r="K731" s="164"/>
      <c r="L731" s="164"/>
      <c r="M731" s="164"/>
      <c r="N731" s="164"/>
      <c r="O731" s="164"/>
    </row>
    <row r="732" spans="1:15" ht="14.5" x14ac:dyDescent="0.35">
      <c r="A732" s="164"/>
      <c r="B732" s="164"/>
      <c r="C732" s="164"/>
      <c r="D732" s="164"/>
      <c r="E732" s="164"/>
      <c r="F732" s="164"/>
      <c r="G732" s="164"/>
      <c r="H732" s="164"/>
      <c r="I732" s="164"/>
      <c r="J732" s="164"/>
      <c r="K732" s="164"/>
      <c r="L732" s="164"/>
      <c r="M732" s="164"/>
      <c r="N732" s="164"/>
      <c r="O732" s="164"/>
    </row>
    <row r="733" spans="1:15" ht="14.5" x14ac:dyDescent="0.35">
      <c r="A733" s="164"/>
      <c r="B733" s="164"/>
      <c r="C733" s="164"/>
      <c r="D733" s="164"/>
      <c r="E733" s="164"/>
      <c r="F733" s="164"/>
      <c r="G733" s="164"/>
      <c r="H733" s="164"/>
      <c r="I733" s="164"/>
      <c r="J733" s="164"/>
      <c r="K733" s="164"/>
      <c r="L733" s="164"/>
      <c r="M733" s="164"/>
      <c r="N733" s="164"/>
      <c r="O733" s="164"/>
    </row>
    <row r="734" spans="1:15" ht="14.5" x14ac:dyDescent="0.35">
      <c r="A734" s="164"/>
      <c r="B734" s="164"/>
      <c r="C734" s="164"/>
      <c r="D734" s="164"/>
      <c r="E734" s="164"/>
      <c r="F734" s="164"/>
      <c r="G734" s="164"/>
      <c r="H734" s="164"/>
      <c r="I734" s="164"/>
      <c r="J734" s="164"/>
      <c r="K734" s="164"/>
      <c r="L734" s="164"/>
      <c r="M734" s="164"/>
      <c r="N734" s="164"/>
      <c r="O734" s="164"/>
    </row>
    <row r="735" spans="1:15" ht="14.5" x14ac:dyDescent="0.35">
      <c r="A735" s="164"/>
      <c r="B735" s="164"/>
      <c r="C735" s="164"/>
      <c r="D735" s="164"/>
      <c r="E735" s="164"/>
      <c r="F735" s="164"/>
      <c r="G735" s="164"/>
      <c r="H735" s="164"/>
      <c r="I735" s="164"/>
      <c r="J735" s="164"/>
      <c r="K735" s="164"/>
      <c r="L735" s="164"/>
      <c r="M735" s="164"/>
      <c r="N735" s="164"/>
      <c r="O735" s="164"/>
    </row>
    <row r="736" spans="1:15" ht="14.5" x14ac:dyDescent="0.35">
      <c r="A736" s="164"/>
      <c r="B736" s="164"/>
      <c r="C736" s="164"/>
      <c r="D736" s="164"/>
      <c r="E736" s="164"/>
      <c r="F736" s="164"/>
      <c r="G736" s="164"/>
      <c r="H736" s="164"/>
      <c r="I736" s="164"/>
      <c r="J736" s="164"/>
      <c r="K736" s="164"/>
      <c r="L736" s="164"/>
      <c r="M736" s="164"/>
      <c r="N736" s="164"/>
      <c r="O736" s="164"/>
    </row>
    <row r="737" spans="1:15" ht="14.5" x14ac:dyDescent="0.35">
      <c r="A737" s="164"/>
      <c r="B737" s="164"/>
      <c r="C737" s="164"/>
      <c r="D737" s="164"/>
      <c r="E737" s="164"/>
      <c r="F737" s="164"/>
      <c r="G737" s="164"/>
      <c r="H737" s="164"/>
      <c r="I737" s="164"/>
      <c r="J737" s="164"/>
      <c r="K737" s="164"/>
      <c r="L737" s="164"/>
      <c r="M737" s="164"/>
      <c r="N737" s="164"/>
      <c r="O737" s="164"/>
    </row>
    <row r="738" spans="1:15" ht="14.5" x14ac:dyDescent="0.35">
      <c r="A738" s="164"/>
      <c r="B738" s="164"/>
      <c r="C738" s="164"/>
      <c r="D738" s="164"/>
      <c r="E738" s="164"/>
      <c r="F738" s="164"/>
      <c r="G738" s="164"/>
      <c r="H738" s="164"/>
      <c r="I738" s="164"/>
      <c r="J738" s="164"/>
      <c r="K738" s="164"/>
      <c r="L738" s="164"/>
      <c r="M738" s="164"/>
      <c r="N738" s="164"/>
      <c r="O738" s="164"/>
    </row>
    <row r="739" spans="1:15" ht="14.5" x14ac:dyDescent="0.35">
      <c r="A739" s="164"/>
      <c r="B739" s="164"/>
      <c r="C739" s="164"/>
      <c r="D739" s="164"/>
      <c r="E739" s="164"/>
      <c r="F739" s="164"/>
      <c r="G739" s="164"/>
      <c r="H739" s="164"/>
      <c r="I739" s="164"/>
      <c r="J739" s="164"/>
      <c r="K739" s="164"/>
      <c r="L739" s="164"/>
      <c r="M739" s="164"/>
      <c r="N739" s="164"/>
      <c r="O739" s="164"/>
    </row>
    <row r="740" spans="1:15" ht="14.5" x14ac:dyDescent="0.35">
      <c r="A740" s="164"/>
      <c r="B740" s="164"/>
      <c r="C740" s="164"/>
      <c r="D740" s="164"/>
      <c r="E740" s="164"/>
      <c r="F740" s="164"/>
      <c r="G740" s="164"/>
      <c r="H740" s="164"/>
      <c r="I740" s="164"/>
      <c r="J740" s="164"/>
      <c r="K740" s="164"/>
      <c r="L740" s="164"/>
      <c r="M740" s="164"/>
      <c r="N740" s="164"/>
      <c r="O740" s="164"/>
    </row>
    <row r="741" spans="1:15" ht="14.5" x14ac:dyDescent="0.35">
      <c r="A741" s="164"/>
      <c r="B741" s="164"/>
      <c r="C741" s="164"/>
      <c r="D741" s="164"/>
      <c r="E741" s="164"/>
      <c r="F741" s="164"/>
      <c r="G741" s="164"/>
      <c r="H741" s="164"/>
      <c r="I741" s="164"/>
      <c r="J741" s="164"/>
      <c r="K741" s="164"/>
      <c r="L741" s="164"/>
      <c r="M741" s="164"/>
      <c r="N741" s="164"/>
      <c r="O741" s="164"/>
    </row>
    <row r="742" spans="1:15" ht="14.5" x14ac:dyDescent="0.35">
      <c r="A742" s="164"/>
      <c r="B742" s="164"/>
      <c r="C742" s="164"/>
      <c r="D742" s="164"/>
      <c r="E742" s="164"/>
      <c r="F742" s="164"/>
      <c r="G742" s="164"/>
      <c r="H742" s="164"/>
      <c r="I742" s="164"/>
      <c r="J742" s="164"/>
      <c r="K742" s="164"/>
      <c r="L742" s="164"/>
      <c r="M742" s="164"/>
      <c r="N742" s="164"/>
      <c r="O742" s="164"/>
    </row>
    <row r="743" spans="1:15" ht="14.5" x14ac:dyDescent="0.35">
      <c r="A743" s="164"/>
      <c r="B743" s="164"/>
      <c r="C743" s="164"/>
      <c r="D743" s="164"/>
      <c r="E743" s="164"/>
      <c r="F743" s="164"/>
      <c r="G743" s="164"/>
      <c r="H743" s="164"/>
      <c r="I743" s="164"/>
      <c r="J743" s="164"/>
      <c r="K743" s="164"/>
      <c r="L743" s="164"/>
      <c r="M743" s="164"/>
      <c r="N743" s="164"/>
      <c r="O743" s="164"/>
    </row>
    <row r="744" spans="1:15" ht="14.5" x14ac:dyDescent="0.35">
      <c r="A744" s="164"/>
      <c r="B744" s="164"/>
      <c r="C744" s="164"/>
      <c r="D744" s="164"/>
      <c r="E744" s="164"/>
      <c r="F744" s="164"/>
      <c r="G744" s="164"/>
      <c r="H744" s="164"/>
      <c r="I744" s="164"/>
      <c r="J744" s="164"/>
      <c r="K744" s="164"/>
      <c r="L744" s="164"/>
      <c r="M744" s="164"/>
      <c r="N744" s="164"/>
      <c r="O744" s="164"/>
    </row>
    <row r="745" spans="1:15" ht="14.5" x14ac:dyDescent="0.35">
      <c r="A745" s="164"/>
      <c r="B745" s="164"/>
      <c r="C745" s="164"/>
      <c r="D745" s="164"/>
      <c r="E745" s="164"/>
      <c r="F745" s="164"/>
      <c r="G745" s="164"/>
      <c r="H745" s="164"/>
      <c r="I745" s="164"/>
      <c r="J745" s="164"/>
      <c r="K745" s="164"/>
      <c r="L745" s="164"/>
      <c r="M745" s="164"/>
      <c r="N745" s="164"/>
      <c r="O745" s="164"/>
    </row>
    <row r="746" spans="1:15" ht="14.5" x14ac:dyDescent="0.35">
      <c r="A746" s="164"/>
      <c r="B746" s="164"/>
      <c r="C746" s="164"/>
      <c r="D746" s="164"/>
      <c r="E746" s="164"/>
      <c r="F746" s="164"/>
      <c r="G746" s="164"/>
      <c r="H746" s="164"/>
      <c r="I746" s="164"/>
      <c r="J746" s="164"/>
      <c r="K746" s="164"/>
      <c r="L746" s="164"/>
      <c r="M746" s="164"/>
      <c r="N746" s="164"/>
      <c r="O746" s="164"/>
    </row>
    <row r="747" spans="1:15" ht="14.5" x14ac:dyDescent="0.35">
      <c r="A747" s="164"/>
      <c r="B747" s="164"/>
      <c r="C747" s="164"/>
      <c r="D747" s="164"/>
      <c r="E747" s="164"/>
      <c r="F747" s="164"/>
      <c r="G747" s="164"/>
      <c r="H747" s="164"/>
      <c r="I747" s="164"/>
      <c r="J747" s="164"/>
      <c r="K747" s="164"/>
      <c r="L747" s="164"/>
      <c r="M747" s="164"/>
      <c r="N747" s="164"/>
      <c r="O747" s="164"/>
    </row>
    <row r="748" spans="1:15" ht="14.5" x14ac:dyDescent="0.35">
      <c r="A748" s="164"/>
      <c r="B748" s="164"/>
      <c r="C748" s="164"/>
      <c r="D748" s="164"/>
      <c r="E748" s="164"/>
      <c r="F748" s="164"/>
      <c r="G748" s="164"/>
      <c r="H748" s="164"/>
      <c r="I748" s="164"/>
      <c r="J748" s="164"/>
      <c r="K748" s="164"/>
      <c r="L748" s="164"/>
      <c r="M748" s="164"/>
      <c r="N748" s="164"/>
      <c r="O748" s="164"/>
    </row>
    <row r="749" spans="1:15" ht="14.5" x14ac:dyDescent="0.35">
      <c r="A749" s="164"/>
      <c r="B749" s="164"/>
      <c r="C749" s="164"/>
      <c r="D749" s="164"/>
      <c r="E749" s="164"/>
      <c r="F749" s="164"/>
      <c r="G749" s="164"/>
      <c r="H749" s="164"/>
      <c r="I749" s="164"/>
      <c r="J749" s="164"/>
      <c r="K749" s="164"/>
      <c r="L749" s="164"/>
      <c r="M749" s="164"/>
      <c r="N749" s="164"/>
      <c r="O749" s="164"/>
    </row>
    <row r="750" spans="1:15" ht="14.5" x14ac:dyDescent="0.35">
      <c r="A750" s="164"/>
      <c r="B750" s="164"/>
      <c r="C750" s="164"/>
      <c r="D750" s="164"/>
      <c r="E750" s="164"/>
      <c r="F750" s="164"/>
      <c r="G750" s="164"/>
      <c r="H750" s="164"/>
      <c r="I750" s="164"/>
      <c r="J750" s="164"/>
      <c r="K750" s="164"/>
      <c r="L750" s="164"/>
      <c r="M750" s="164"/>
      <c r="N750" s="164"/>
      <c r="O750" s="164"/>
    </row>
    <row r="751" spans="1:15" ht="14.5" x14ac:dyDescent="0.35">
      <c r="A751" s="164"/>
      <c r="B751" s="164"/>
      <c r="C751" s="164"/>
      <c r="D751" s="164"/>
      <c r="E751" s="164"/>
      <c r="F751" s="164"/>
      <c r="G751" s="164"/>
      <c r="H751" s="164"/>
      <c r="I751" s="164"/>
      <c r="J751" s="164"/>
      <c r="K751" s="164"/>
      <c r="L751" s="164"/>
      <c r="M751" s="164"/>
      <c r="N751" s="164"/>
      <c r="O751" s="164"/>
    </row>
    <row r="752" spans="1:15" ht="14.5" x14ac:dyDescent="0.35">
      <c r="A752" s="164"/>
      <c r="B752" s="164"/>
      <c r="C752" s="164"/>
      <c r="D752" s="164"/>
      <c r="E752" s="164"/>
      <c r="F752" s="164"/>
      <c r="G752" s="164"/>
      <c r="H752" s="164"/>
      <c r="I752" s="164"/>
      <c r="J752" s="164"/>
      <c r="K752" s="164"/>
      <c r="L752" s="164"/>
      <c r="M752" s="164"/>
      <c r="N752" s="164"/>
      <c r="O752" s="164"/>
    </row>
    <row r="753" spans="1:15" ht="14.5" x14ac:dyDescent="0.35">
      <c r="A753" s="164"/>
      <c r="B753" s="164"/>
      <c r="C753" s="164"/>
      <c r="D753" s="164"/>
      <c r="E753" s="164"/>
      <c r="F753" s="164"/>
      <c r="G753" s="164"/>
      <c r="H753" s="164"/>
      <c r="I753" s="164"/>
      <c r="J753" s="164"/>
      <c r="K753" s="164"/>
      <c r="L753" s="164"/>
      <c r="M753" s="164"/>
      <c r="N753" s="164"/>
      <c r="O753" s="164"/>
    </row>
    <row r="754" spans="1:15" ht="14.5" x14ac:dyDescent="0.35">
      <c r="A754" s="164"/>
      <c r="B754" s="164"/>
      <c r="C754" s="164"/>
      <c r="D754" s="164"/>
      <c r="E754" s="164"/>
      <c r="F754" s="164"/>
      <c r="G754" s="164"/>
      <c r="H754" s="164"/>
      <c r="I754" s="164"/>
      <c r="J754" s="164"/>
      <c r="K754" s="164"/>
      <c r="L754" s="164"/>
      <c r="M754" s="164"/>
      <c r="N754" s="164"/>
      <c r="O754" s="164"/>
    </row>
    <row r="755" spans="1:15" ht="14.5" x14ac:dyDescent="0.35">
      <c r="A755" s="164"/>
      <c r="B755" s="164"/>
      <c r="C755" s="164"/>
      <c r="D755" s="164"/>
      <c r="E755" s="164"/>
      <c r="F755" s="164"/>
      <c r="G755" s="164"/>
      <c r="H755" s="164"/>
      <c r="I755" s="164"/>
      <c r="J755" s="164"/>
      <c r="K755" s="164"/>
      <c r="L755" s="164"/>
      <c r="M755" s="164"/>
      <c r="N755" s="164"/>
      <c r="O755" s="164"/>
    </row>
    <row r="756" spans="1:15" ht="14.5" x14ac:dyDescent="0.35">
      <c r="A756" s="164"/>
      <c r="B756" s="164"/>
      <c r="C756" s="164"/>
      <c r="D756" s="164"/>
      <c r="E756" s="164"/>
      <c r="F756" s="164"/>
      <c r="G756" s="164"/>
      <c r="H756" s="164"/>
      <c r="I756" s="164"/>
      <c r="J756" s="164"/>
      <c r="K756" s="164"/>
      <c r="L756" s="164"/>
      <c r="M756" s="164"/>
      <c r="N756" s="164"/>
      <c r="O756" s="164"/>
    </row>
    <row r="757" spans="1:15" ht="14.5" x14ac:dyDescent="0.35">
      <c r="A757" s="164"/>
      <c r="B757" s="164"/>
      <c r="C757" s="164"/>
      <c r="D757" s="164"/>
      <c r="E757" s="164"/>
      <c r="F757" s="164"/>
      <c r="G757" s="164"/>
      <c r="H757" s="164"/>
      <c r="I757" s="164"/>
      <c r="J757" s="164"/>
      <c r="K757" s="164"/>
      <c r="L757" s="164"/>
      <c r="M757" s="164"/>
      <c r="N757" s="164"/>
      <c r="O757" s="164"/>
    </row>
    <row r="758" spans="1:15" ht="14.5" x14ac:dyDescent="0.35">
      <c r="A758" s="164"/>
      <c r="B758" s="164"/>
      <c r="C758" s="164"/>
      <c r="D758" s="164"/>
      <c r="E758" s="164"/>
      <c r="F758" s="164"/>
      <c r="G758" s="164"/>
      <c r="H758" s="164"/>
      <c r="I758" s="164"/>
      <c r="J758" s="164"/>
      <c r="K758" s="164"/>
      <c r="L758" s="164"/>
      <c r="M758" s="164"/>
      <c r="N758" s="164"/>
      <c r="O758" s="164"/>
    </row>
    <row r="759" spans="1:15" ht="14.5" x14ac:dyDescent="0.35">
      <c r="A759" s="164"/>
      <c r="B759" s="164"/>
      <c r="C759" s="164"/>
      <c r="D759" s="164"/>
      <c r="E759" s="164"/>
      <c r="F759" s="164"/>
      <c r="G759" s="164"/>
      <c r="H759" s="164"/>
      <c r="I759" s="164"/>
      <c r="J759" s="164"/>
      <c r="K759" s="164"/>
      <c r="L759" s="164"/>
      <c r="M759" s="164"/>
      <c r="N759" s="164"/>
      <c r="O759" s="164"/>
    </row>
    <row r="760" spans="1:15" ht="14.5" x14ac:dyDescent="0.35">
      <c r="A760" s="164"/>
      <c r="B760" s="164"/>
      <c r="C760" s="164"/>
      <c r="D760" s="164"/>
      <c r="E760" s="164"/>
      <c r="F760" s="164"/>
      <c r="G760" s="164"/>
      <c r="H760" s="164"/>
      <c r="I760" s="164"/>
      <c r="J760" s="164"/>
      <c r="K760" s="164"/>
      <c r="L760" s="164"/>
      <c r="M760" s="164"/>
      <c r="N760" s="164"/>
      <c r="O760" s="164"/>
    </row>
    <row r="761" spans="1:15" ht="14.5" x14ac:dyDescent="0.35">
      <c r="A761" s="164"/>
      <c r="B761" s="164"/>
      <c r="C761" s="164"/>
      <c r="D761" s="164"/>
      <c r="E761" s="164"/>
      <c r="F761" s="164"/>
      <c r="G761" s="164"/>
      <c r="H761" s="164"/>
      <c r="I761" s="164"/>
      <c r="J761" s="164"/>
      <c r="K761" s="164"/>
      <c r="L761" s="164"/>
      <c r="M761" s="164"/>
      <c r="N761" s="164"/>
      <c r="O761" s="164"/>
    </row>
    <row r="762" spans="1:15" ht="14.5" x14ac:dyDescent="0.35">
      <c r="A762" s="164"/>
      <c r="B762" s="164"/>
      <c r="C762" s="164"/>
      <c r="D762" s="164"/>
      <c r="E762" s="164"/>
      <c r="F762" s="164"/>
      <c r="G762" s="164"/>
      <c r="H762" s="164"/>
      <c r="I762" s="164"/>
      <c r="J762" s="164"/>
      <c r="K762" s="164"/>
      <c r="L762" s="164"/>
      <c r="M762" s="164"/>
      <c r="N762" s="164"/>
      <c r="O762" s="164"/>
    </row>
    <row r="763" spans="1:15" ht="14.5" x14ac:dyDescent="0.35">
      <c r="A763" s="164"/>
      <c r="B763" s="164"/>
      <c r="C763" s="164"/>
      <c r="D763" s="164"/>
      <c r="E763" s="164"/>
      <c r="F763" s="164"/>
      <c r="G763" s="164"/>
      <c r="H763" s="164"/>
      <c r="I763" s="164"/>
      <c r="J763" s="164"/>
      <c r="K763" s="164"/>
      <c r="L763" s="164"/>
      <c r="M763" s="164"/>
      <c r="N763" s="164"/>
      <c r="O763" s="164"/>
    </row>
    <row r="764" spans="1:15" ht="14.5" x14ac:dyDescent="0.35">
      <c r="A764" s="164"/>
      <c r="B764" s="164"/>
      <c r="C764" s="164"/>
      <c r="D764" s="164"/>
      <c r="E764" s="164"/>
      <c r="F764" s="164"/>
      <c r="G764" s="164"/>
      <c r="H764" s="164"/>
      <c r="I764" s="164"/>
      <c r="J764" s="164"/>
      <c r="K764" s="164"/>
      <c r="L764" s="164"/>
      <c r="M764" s="164"/>
      <c r="N764" s="164"/>
      <c r="O764" s="164"/>
    </row>
    <row r="765" spans="1:15" ht="14.5" x14ac:dyDescent="0.35">
      <c r="A765" s="164"/>
      <c r="B765" s="164"/>
      <c r="C765" s="164"/>
      <c r="D765" s="164"/>
      <c r="E765" s="164"/>
      <c r="F765" s="164"/>
      <c r="G765" s="164"/>
      <c r="H765" s="164"/>
      <c r="I765" s="164"/>
      <c r="J765" s="164"/>
      <c r="K765" s="164"/>
      <c r="L765" s="164"/>
      <c r="M765" s="164"/>
      <c r="N765" s="164"/>
      <c r="O765" s="164"/>
    </row>
    <row r="766" spans="1:15" ht="14.5" x14ac:dyDescent="0.35">
      <c r="A766" s="164"/>
      <c r="B766" s="164"/>
      <c r="C766" s="164"/>
      <c r="D766" s="164"/>
      <c r="E766" s="164"/>
      <c r="F766" s="164"/>
      <c r="G766" s="164"/>
      <c r="H766" s="164"/>
      <c r="I766" s="164"/>
      <c r="J766" s="164"/>
      <c r="K766" s="164"/>
      <c r="L766" s="164"/>
      <c r="M766" s="164"/>
      <c r="N766" s="164"/>
      <c r="O766" s="164"/>
    </row>
    <row r="767" spans="1:15" ht="14.5" x14ac:dyDescent="0.35">
      <c r="A767" s="164"/>
      <c r="B767" s="164"/>
      <c r="C767" s="164"/>
      <c r="D767" s="164"/>
      <c r="E767" s="164"/>
      <c r="F767" s="164"/>
      <c r="G767" s="164"/>
      <c r="H767" s="164"/>
      <c r="I767" s="164"/>
      <c r="J767" s="164"/>
      <c r="K767" s="164"/>
      <c r="L767" s="164"/>
      <c r="M767" s="164"/>
      <c r="N767" s="164"/>
      <c r="O767" s="164"/>
    </row>
    <row r="768" spans="1:15" ht="14.5" x14ac:dyDescent="0.35">
      <c r="A768" s="164"/>
      <c r="B768" s="164"/>
      <c r="C768" s="164"/>
      <c r="D768" s="164"/>
      <c r="E768" s="164"/>
      <c r="F768" s="164"/>
      <c r="G768" s="164"/>
      <c r="H768" s="164"/>
      <c r="I768" s="164"/>
      <c r="J768" s="164"/>
      <c r="K768" s="164"/>
      <c r="L768" s="164"/>
      <c r="M768" s="164"/>
      <c r="N768" s="164"/>
      <c r="O768" s="164"/>
    </row>
    <row r="769" spans="1:15" ht="14.5" x14ac:dyDescent="0.35">
      <c r="A769" s="164"/>
      <c r="B769" s="164"/>
      <c r="C769" s="164"/>
      <c r="D769" s="164"/>
      <c r="E769" s="164"/>
      <c r="F769" s="164"/>
      <c r="G769" s="164"/>
      <c r="H769" s="164"/>
      <c r="I769" s="164"/>
      <c r="J769" s="164"/>
      <c r="K769" s="164"/>
      <c r="L769" s="164"/>
      <c r="M769" s="164"/>
      <c r="N769" s="164"/>
      <c r="O769" s="164"/>
    </row>
    <row r="770" spans="1:15" ht="14.5" x14ac:dyDescent="0.35">
      <c r="A770" s="164"/>
      <c r="B770" s="164"/>
      <c r="C770" s="164"/>
      <c r="D770" s="164"/>
      <c r="E770" s="164"/>
      <c r="F770" s="164"/>
      <c r="G770" s="164"/>
      <c r="H770" s="164"/>
      <c r="I770" s="164"/>
      <c r="J770" s="164"/>
      <c r="K770" s="164"/>
      <c r="L770" s="164"/>
      <c r="M770" s="164"/>
      <c r="N770" s="164"/>
      <c r="O770" s="164"/>
    </row>
    <row r="771" spans="1:15" ht="14.5" x14ac:dyDescent="0.35">
      <c r="A771" s="164"/>
      <c r="B771" s="164"/>
      <c r="C771" s="164"/>
      <c r="D771" s="164"/>
      <c r="E771" s="164"/>
      <c r="F771" s="164"/>
      <c r="G771" s="164"/>
      <c r="H771" s="164"/>
      <c r="I771" s="164"/>
      <c r="J771" s="164"/>
      <c r="K771" s="164"/>
      <c r="L771" s="164"/>
      <c r="M771" s="164"/>
      <c r="N771" s="164"/>
      <c r="O771" s="164"/>
    </row>
    <row r="772" spans="1:15" ht="14.5" x14ac:dyDescent="0.35">
      <c r="A772" s="164"/>
      <c r="B772" s="164"/>
      <c r="C772" s="164"/>
      <c r="D772" s="164"/>
      <c r="E772" s="164"/>
      <c r="F772" s="164"/>
      <c r="G772" s="164"/>
      <c r="H772" s="164"/>
      <c r="I772" s="164"/>
      <c r="J772" s="164"/>
      <c r="K772" s="164"/>
      <c r="L772" s="164"/>
      <c r="M772" s="164"/>
      <c r="N772" s="164"/>
      <c r="O772" s="164"/>
    </row>
    <row r="773" spans="1:15" ht="14.5" x14ac:dyDescent="0.35">
      <c r="A773" s="164"/>
      <c r="B773" s="164"/>
      <c r="C773" s="164"/>
      <c r="D773" s="164"/>
      <c r="E773" s="164"/>
      <c r="F773" s="164"/>
      <c r="G773" s="164"/>
      <c r="H773" s="164"/>
      <c r="I773" s="164"/>
      <c r="J773" s="164"/>
      <c r="K773" s="164"/>
      <c r="L773" s="164"/>
      <c r="M773" s="164"/>
      <c r="N773" s="164"/>
      <c r="O773" s="164"/>
    </row>
    <row r="774" spans="1:15" ht="14.5" x14ac:dyDescent="0.35">
      <c r="A774" s="164"/>
      <c r="B774" s="164"/>
      <c r="C774" s="164"/>
      <c r="D774" s="164"/>
      <c r="E774" s="164"/>
      <c r="F774" s="164"/>
      <c r="G774" s="164"/>
      <c r="H774" s="164"/>
      <c r="I774" s="164"/>
      <c r="J774" s="164"/>
      <c r="K774" s="164"/>
      <c r="L774" s="164"/>
      <c r="M774" s="164"/>
      <c r="N774" s="164"/>
      <c r="O774" s="164"/>
    </row>
    <row r="775" spans="1:15" ht="14.5" x14ac:dyDescent="0.35">
      <c r="A775" s="164"/>
      <c r="B775" s="164"/>
      <c r="C775" s="164"/>
      <c r="D775" s="164"/>
      <c r="E775" s="164"/>
      <c r="F775" s="164"/>
      <c r="G775" s="164"/>
      <c r="H775" s="164"/>
      <c r="I775" s="164"/>
      <c r="J775" s="164"/>
      <c r="K775" s="164"/>
      <c r="L775" s="164"/>
      <c r="M775" s="164"/>
      <c r="N775" s="164"/>
      <c r="O775" s="164"/>
    </row>
    <row r="776" spans="1:15" ht="14.5" x14ac:dyDescent="0.35">
      <c r="A776" s="164"/>
      <c r="B776" s="164"/>
      <c r="C776" s="164"/>
      <c r="D776" s="164"/>
      <c r="E776" s="164"/>
      <c r="F776" s="164"/>
      <c r="G776" s="164"/>
      <c r="H776" s="164"/>
      <c r="I776" s="164"/>
      <c r="J776" s="164"/>
      <c r="K776" s="164"/>
      <c r="L776" s="164"/>
      <c r="M776" s="164"/>
      <c r="N776" s="164"/>
      <c r="O776" s="164"/>
    </row>
    <row r="777" spans="1:15" ht="14.5" x14ac:dyDescent="0.35">
      <c r="A777" s="164"/>
      <c r="B777" s="164"/>
      <c r="C777" s="164"/>
      <c r="D777" s="164"/>
      <c r="E777" s="164"/>
      <c r="F777" s="164"/>
      <c r="G777" s="164"/>
      <c r="H777" s="164"/>
      <c r="I777" s="164"/>
      <c r="J777" s="164"/>
      <c r="K777" s="164"/>
      <c r="L777" s="164"/>
      <c r="M777" s="164"/>
      <c r="N777" s="164"/>
      <c r="O777" s="164"/>
    </row>
    <row r="778" spans="1:15" ht="14.5" x14ac:dyDescent="0.35">
      <c r="A778" s="164"/>
      <c r="B778" s="164"/>
      <c r="C778" s="164"/>
      <c r="D778" s="164"/>
      <c r="E778" s="164"/>
      <c r="F778" s="164"/>
      <c r="G778" s="164"/>
      <c r="H778" s="164"/>
      <c r="I778" s="164"/>
      <c r="J778" s="164"/>
      <c r="K778" s="164"/>
      <c r="L778" s="164"/>
      <c r="M778" s="164"/>
      <c r="N778" s="164"/>
      <c r="O778" s="164"/>
    </row>
    <row r="779" spans="1:15" ht="14.5" x14ac:dyDescent="0.35">
      <c r="A779" s="164"/>
      <c r="B779" s="164"/>
      <c r="C779" s="164"/>
      <c r="D779" s="164"/>
      <c r="E779" s="164"/>
      <c r="F779" s="164"/>
      <c r="G779" s="164"/>
      <c r="H779" s="164"/>
      <c r="I779" s="164"/>
      <c r="J779" s="164"/>
      <c r="K779" s="164"/>
      <c r="L779" s="164"/>
      <c r="M779" s="164"/>
      <c r="N779" s="164"/>
      <c r="O779" s="164"/>
    </row>
    <row r="780" spans="1:15" ht="14.5" x14ac:dyDescent="0.35">
      <c r="A780" s="164"/>
      <c r="B780" s="164"/>
      <c r="C780" s="164"/>
      <c r="D780" s="164"/>
      <c r="E780" s="164"/>
      <c r="F780" s="164"/>
      <c r="G780" s="164"/>
      <c r="H780" s="164"/>
      <c r="I780" s="164"/>
      <c r="J780" s="164"/>
      <c r="K780" s="164"/>
      <c r="L780" s="164"/>
      <c r="M780" s="164"/>
      <c r="N780" s="164"/>
      <c r="O780" s="164"/>
    </row>
    <row r="781" spans="1:15" ht="14.5" x14ac:dyDescent="0.35">
      <c r="A781" s="164"/>
      <c r="B781" s="164"/>
      <c r="C781" s="164"/>
      <c r="D781" s="164"/>
      <c r="E781" s="164"/>
      <c r="F781" s="164"/>
      <c r="G781" s="164"/>
      <c r="H781" s="164"/>
      <c r="I781" s="164"/>
      <c r="J781" s="164"/>
      <c r="K781" s="164"/>
      <c r="L781" s="164"/>
      <c r="M781" s="164"/>
      <c r="N781" s="164"/>
      <c r="O781" s="164"/>
    </row>
    <row r="782" spans="1:15" ht="14.5" x14ac:dyDescent="0.35">
      <c r="A782" s="164"/>
      <c r="B782" s="164"/>
      <c r="C782" s="164"/>
      <c r="D782" s="164"/>
      <c r="E782" s="164"/>
      <c r="F782" s="164"/>
      <c r="G782" s="164"/>
      <c r="H782" s="164"/>
      <c r="I782" s="164"/>
      <c r="J782" s="164"/>
      <c r="K782" s="164"/>
      <c r="L782" s="164"/>
      <c r="M782" s="164"/>
      <c r="N782" s="164"/>
      <c r="O782" s="164"/>
    </row>
    <row r="783" spans="1:15" ht="14.5" x14ac:dyDescent="0.35">
      <c r="A783" s="164"/>
      <c r="B783" s="164"/>
      <c r="C783" s="164"/>
      <c r="D783" s="164"/>
      <c r="E783" s="164"/>
      <c r="F783" s="164"/>
      <c r="G783" s="164"/>
      <c r="H783" s="164"/>
      <c r="I783" s="164"/>
      <c r="J783" s="164"/>
      <c r="K783" s="164"/>
      <c r="L783" s="164"/>
      <c r="M783" s="164"/>
      <c r="N783" s="164"/>
      <c r="O783" s="164"/>
    </row>
    <row r="784" spans="1:15" ht="14.5" x14ac:dyDescent="0.35">
      <c r="A784" s="164"/>
      <c r="B784" s="164"/>
      <c r="C784" s="164"/>
      <c r="D784" s="164"/>
      <c r="E784" s="164"/>
      <c r="F784" s="164"/>
      <c r="G784" s="164"/>
      <c r="H784" s="164"/>
      <c r="I784" s="164"/>
      <c r="J784" s="164"/>
      <c r="K784" s="164"/>
      <c r="L784" s="164"/>
      <c r="M784" s="164"/>
      <c r="N784" s="164"/>
      <c r="O784" s="164"/>
    </row>
    <row r="785" spans="1:15" ht="14.5" x14ac:dyDescent="0.35">
      <c r="A785" s="164"/>
      <c r="B785" s="164"/>
      <c r="C785" s="164"/>
      <c r="D785" s="164"/>
      <c r="E785" s="164"/>
      <c r="F785" s="164"/>
      <c r="G785" s="164"/>
      <c r="H785" s="164"/>
      <c r="I785" s="164"/>
      <c r="J785" s="164"/>
      <c r="K785" s="164"/>
      <c r="L785" s="164"/>
      <c r="M785" s="164"/>
      <c r="N785" s="164"/>
      <c r="O785" s="164"/>
    </row>
    <row r="786" spans="1:15" ht="14.5" x14ac:dyDescent="0.35">
      <c r="A786" s="164"/>
      <c r="B786" s="164"/>
      <c r="C786" s="164"/>
      <c r="D786" s="164"/>
      <c r="E786" s="164"/>
      <c r="F786" s="164"/>
      <c r="G786" s="164"/>
      <c r="H786" s="164"/>
      <c r="I786" s="164"/>
      <c r="J786" s="164"/>
      <c r="K786" s="164"/>
      <c r="L786" s="164"/>
      <c r="M786" s="164"/>
      <c r="N786" s="164"/>
      <c r="O786" s="164"/>
    </row>
    <row r="787" spans="1:15" ht="14.5" x14ac:dyDescent="0.35">
      <c r="A787" s="164"/>
      <c r="B787" s="164"/>
      <c r="C787" s="164"/>
      <c r="D787" s="164"/>
      <c r="E787" s="164"/>
      <c r="F787" s="164"/>
      <c r="G787" s="164"/>
      <c r="H787" s="164"/>
      <c r="I787" s="164"/>
      <c r="J787" s="164"/>
      <c r="K787" s="164"/>
      <c r="L787" s="164"/>
      <c r="M787" s="164"/>
      <c r="N787" s="164"/>
      <c r="O787" s="164"/>
    </row>
    <row r="788" spans="1:15" ht="14.5" x14ac:dyDescent="0.35">
      <c r="A788" s="164"/>
      <c r="B788" s="164"/>
      <c r="C788" s="164"/>
      <c r="D788" s="164"/>
      <c r="E788" s="164"/>
      <c r="F788" s="164"/>
      <c r="G788" s="164"/>
      <c r="H788" s="164"/>
      <c r="I788" s="164"/>
      <c r="J788" s="164"/>
      <c r="K788" s="164"/>
      <c r="L788" s="164"/>
      <c r="M788" s="164"/>
      <c r="N788" s="164"/>
      <c r="O788" s="164"/>
    </row>
    <row r="789" spans="1:15" ht="14.5" x14ac:dyDescent="0.35">
      <c r="A789" s="164"/>
      <c r="B789" s="164"/>
      <c r="C789" s="164"/>
      <c r="D789" s="164"/>
      <c r="E789" s="164"/>
      <c r="F789" s="164"/>
      <c r="G789" s="164"/>
      <c r="H789" s="164"/>
      <c r="I789" s="164"/>
      <c r="J789" s="164"/>
      <c r="K789" s="164"/>
      <c r="L789" s="164"/>
      <c r="M789" s="164"/>
      <c r="N789" s="164"/>
      <c r="O789" s="164"/>
    </row>
    <row r="790" spans="1:15" ht="14.5" x14ac:dyDescent="0.35">
      <c r="A790" s="164"/>
      <c r="B790" s="164"/>
      <c r="C790" s="164"/>
      <c r="D790" s="164"/>
      <c r="E790" s="164"/>
      <c r="F790" s="164"/>
      <c r="G790" s="164"/>
      <c r="H790" s="164"/>
      <c r="I790" s="164"/>
      <c r="J790" s="164"/>
      <c r="K790" s="164"/>
      <c r="L790" s="164"/>
      <c r="M790" s="164"/>
      <c r="N790" s="164"/>
      <c r="O790" s="164"/>
    </row>
    <row r="791" spans="1:15" ht="14.5" x14ac:dyDescent="0.35">
      <c r="A791" s="164"/>
      <c r="B791" s="164"/>
      <c r="C791" s="164"/>
      <c r="D791" s="164"/>
      <c r="E791" s="164"/>
      <c r="F791" s="164"/>
      <c r="G791" s="164"/>
      <c r="H791" s="164"/>
      <c r="I791" s="164"/>
      <c r="J791" s="164"/>
      <c r="K791" s="164"/>
      <c r="L791" s="164"/>
      <c r="M791" s="164"/>
      <c r="N791" s="164"/>
      <c r="O791" s="164"/>
    </row>
    <row r="792" spans="1:15" ht="14.5" x14ac:dyDescent="0.35">
      <c r="A792" s="164"/>
      <c r="B792" s="164"/>
      <c r="C792" s="164"/>
      <c r="D792" s="164"/>
      <c r="E792" s="164"/>
      <c r="F792" s="164"/>
      <c r="G792" s="164"/>
      <c r="H792" s="164"/>
      <c r="I792" s="164"/>
      <c r="J792" s="164"/>
      <c r="K792" s="164"/>
      <c r="L792" s="164"/>
      <c r="M792" s="164"/>
      <c r="N792" s="164"/>
      <c r="O792" s="164"/>
    </row>
    <row r="793" spans="1:15" ht="14.5" x14ac:dyDescent="0.35">
      <c r="A793" s="164"/>
      <c r="B793" s="164"/>
      <c r="C793" s="164"/>
      <c r="D793" s="164"/>
      <c r="E793" s="164"/>
      <c r="F793" s="164"/>
      <c r="G793" s="164"/>
      <c r="H793" s="164"/>
      <c r="I793" s="164"/>
      <c r="J793" s="164"/>
      <c r="K793" s="164"/>
      <c r="L793" s="164"/>
      <c r="M793" s="164"/>
      <c r="N793" s="164"/>
      <c r="O793" s="164"/>
    </row>
    <row r="794" spans="1:15" ht="14.5" x14ac:dyDescent="0.35">
      <c r="A794" s="164"/>
      <c r="B794" s="164"/>
      <c r="C794" s="164"/>
      <c r="D794" s="164"/>
      <c r="E794" s="164"/>
      <c r="F794" s="164"/>
      <c r="G794" s="164"/>
      <c r="H794" s="164"/>
      <c r="I794" s="164"/>
      <c r="J794" s="164"/>
      <c r="K794" s="164"/>
      <c r="L794" s="164"/>
      <c r="M794" s="164"/>
      <c r="N794" s="164"/>
      <c r="O794" s="164"/>
    </row>
    <row r="795" spans="1:15" ht="14.5" x14ac:dyDescent="0.35">
      <c r="A795" s="164"/>
      <c r="B795" s="164"/>
      <c r="C795" s="164"/>
      <c r="D795" s="164"/>
      <c r="E795" s="164"/>
      <c r="F795" s="164"/>
      <c r="G795" s="164"/>
      <c r="H795" s="164"/>
      <c r="I795" s="164"/>
      <c r="J795" s="164"/>
      <c r="K795" s="164"/>
      <c r="L795" s="164"/>
      <c r="M795" s="164"/>
      <c r="N795" s="164"/>
      <c r="O795" s="164"/>
    </row>
    <row r="796" spans="1:15" ht="14.5" x14ac:dyDescent="0.35">
      <c r="A796" s="164"/>
      <c r="B796" s="164"/>
      <c r="C796" s="164"/>
      <c r="D796" s="164"/>
      <c r="E796" s="164"/>
      <c r="F796" s="164"/>
      <c r="G796" s="164"/>
      <c r="H796" s="164"/>
      <c r="I796" s="164"/>
      <c r="J796" s="164"/>
      <c r="K796" s="164"/>
      <c r="L796" s="164"/>
      <c r="M796" s="164"/>
      <c r="N796" s="164"/>
      <c r="O796" s="164"/>
    </row>
    <row r="797" spans="1:15" ht="14.5" x14ac:dyDescent="0.35">
      <c r="A797" s="164"/>
      <c r="B797" s="164"/>
      <c r="C797" s="164"/>
      <c r="D797" s="164"/>
      <c r="E797" s="164"/>
      <c r="F797" s="164"/>
      <c r="G797" s="164"/>
      <c r="H797" s="164"/>
      <c r="I797" s="164"/>
      <c r="J797" s="164"/>
      <c r="K797" s="164"/>
      <c r="L797" s="164"/>
      <c r="M797" s="164"/>
      <c r="N797" s="164"/>
      <c r="O797" s="164"/>
    </row>
    <row r="798" spans="1:15" ht="14.5" x14ac:dyDescent="0.35">
      <c r="A798" s="164"/>
      <c r="B798" s="164"/>
      <c r="C798" s="164"/>
      <c r="D798" s="164"/>
      <c r="E798" s="164"/>
      <c r="F798" s="164"/>
      <c r="G798" s="164"/>
      <c r="H798" s="164"/>
      <c r="I798" s="164"/>
      <c r="J798" s="164"/>
      <c r="K798" s="164"/>
      <c r="L798" s="164"/>
      <c r="M798" s="164"/>
      <c r="N798" s="164"/>
      <c r="O798" s="164"/>
    </row>
    <row r="799" spans="1:15" ht="14.5" x14ac:dyDescent="0.35">
      <c r="A799" s="164"/>
      <c r="B799" s="164"/>
      <c r="C799" s="164"/>
      <c r="D799" s="164"/>
      <c r="E799" s="164"/>
      <c r="F799" s="164"/>
      <c r="G799" s="164"/>
      <c r="H799" s="164"/>
      <c r="I799" s="164"/>
      <c r="J799" s="164"/>
      <c r="K799" s="164"/>
      <c r="L799" s="164"/>
      <c r="M799" s="164"/>
      <c r="N799" s="164"/>
      <c r="O799" s="164"/>
    </row>
    <row r="800" spans="1:15" ht="14.5" x14ac:dyDescent="0.35">
      <c r="A800" s="164"/>
      <c r="B800" s="164"/>
      <c r="C800" s="164"/>
      <c r="D800" s="164"/>
      <c r="E800" s="164"/>
      <c r="F800" s="164"/>
      <c r="G800" s="164"/>
      <c r="H800" s="164"/>
      <c r="I800" s="164"/>
      <c r="J800" s="164"/>
      <c r="K800" s="164"/>
      <c r="L800" s="164"/>
      <c r="M800" s="164"/>
      <c r="N800" s="164"/>
      <c r="O800" s="164"/>
    </row>
    <row r="801" spans="1:15" ht="14.5" x14ac:dyDescent="0.35">
      <c r="A801" s="164"/>
      <c r="B801" s="164"/>
      <c r="C801" s="164"/>
      <c r="D801" s="164"/>
      <c r="E801" s="164"/>
      <c r="F801" s="164"/>
      <c r="G801" s="164"/>
      <c r="H801" s="164"/>
      <c r="I801" s="164"/>
      <c r="J801" s="164"/>
      <c r="K801" s="164"/>
      <c r="L801" s="164"/>
      <c r="M801" s="164"/>
      <c r="N801" s="164"/>
      <c r="O801" s="164"/>
    </row>
    <row r="802" spans="1:15" ht="14.5" x14ac:dyDescent="0.35">
      <c r="A802" s="164"/>
      <c r="B802" s="164"/>
      <c r="C802" s="164"/>
      <c r="D802" s="164"/>
      <c r="E802" s="164"/>
      <c r="F802" s="164"/>
      <c r="G802" s="164"/>
      <c r="H802" s="164"/>
      <c r="I802" s="164"/>
      <c r="J802" s="164"/>
      <c r="K802" s="164"/>
      <c r="L802" s="164"/>
      <c r="M802" s="164"/>
      <c r="N802" s="164"/>
      <c r="O802" s="164"/>
    </row>
    <row r="803" spans="1:15" ht="14.5" x14ac:dyDescent="0.35">
      <c r="A803" s="164"/>
      <c r="B803" s="164"/>
      <c r="C803" s="164"/>
      <c r="D803" s="164"/>
      <c r="E803" s="164"/>
      <c r="F803" s="164"/>
      <c r="G803" s="164"/>
      <c r="H803" s="164"/>
      <c r="I803" s="164"/>
      <c r="J803" s="164"/>
      <c r="K803" s="164"/>
      <c r="L803" s="164"/>
      <c r="M803" s="164"/>
      <c r="N803" s="164"/>
      <c r="O803" s="164"/>
    </row>
    <row r="804" spans="1:15" ht="14.5" x14ac:dyDescent="0.35">
      <c r="A804" s="164"/>
      <c r="B804" s="164"/>
      <c r="C804" s="164"/>
      <c r="D804" s="164"/>
      <c r="E804" s="164"/>
      <c r="F804" s="164"/>
      <c r="G804" s="164"/>
      <c r="H804" s="164"/>
      <c r="I804" s="164"/>
      <c r="J804" s="164"/>
      <c r="K804" s="164"/>
      <c r="L804" s="164"/>
      <c r="M804" s="164"/>
      <c r="N804" s="164"/>
      <c r="O804" s="164"/>
    </row>
    <row r="805" spans="1:15" ht="14.5" x14ac:dyDescent="0.35">
      <c r="A805" s="164"/>
      <c r="B805" s="164"/>
      <c r="C805" s="164"/>
      <c r="D805" s="164"/>
      <c r="E805" s="164"/>
      <c r="F805" s="164"/>
      <c r="G805" s="164"/>
      <c r="H805" s="164"/>
      <c r="I805" s="164"/>
      <c r="J805" s="164"/>
      <c r="K805" s="164"/>
      <c r="L805" s="164"/>
      <c r="M805" s="164"/>
      <c r="N805" s="164"/>
      <c r="O805" s="164"/>
    </row>
    <row r="806" spans="1:15" ht="14.5" x14ac:dyDescent="0.35">
      <c r="A806" s="164"/>
      <c r="B806" s="164"/>
      <c r="C806" s="164"/>
      <c r="D806" s="164"/>
      <c r="E806" s="164"/>
      <c r="F806" s="164"/>
      <c r="G806" s="164"/>
      <c r="H806" s="164"/>
      <c r="I806" s="164"/>
      <c r="J806" s="164"/>
      <c r="K806" s="164"/>
      <c r="L806" s="164"/>
      <c r="M806" s="164"/>
      <c r="N806" s="164"/>
      <c r="O806" s="164"/>
    </row>
    <row r="807" spans="1:15" ht="14.5" x14ac:dyDescent="0.35">
      <c r="A807" s="164"/>
      <c r="B807" s="164"/>
      <c r="C807" s="164"/>
      <c r="D807" s="164"/>
      <c r="E807" s="164"/>
      <c r="F807" s="164"/>
      <c r="G807" s="164"/>
      <c r="H807" s="164"/>
      <c r="I807" s="164"/>
      <c r="J807" s="164"/>
      <c r="K807" s="164"/>
      <c r="L807" s="164"/>
      <c r="M807" s="164"/>
      <c r="N807" s="164"/>
      <c r="O807" s="164"/>
    </row>
    <row r="808" spans="1:15" ht="14.5" x14ac:dyDescent="0.35">
      <c r="A808" s="164"/>
      <c r="B808" s="164"/>
      <c r="C808" s="164"/>
      <c r="D808" s="164"/>
      <c r="E808" s="164"/>
      <c r="F808" s="164"/>
      <c r="G808" s="164"/>
      <c r="H808" s="164"/>
      <c r="I808" s="164"/>
      <c r="J808" s="164"/>
      <c r="K808" s="164"/>
      <c r="L808" s="164"/>
      <c r="M808" s="164"/>
      <c r="N808" s="164"/>
      <c r="O808" s="164"/>
    </row>
    <row r="809" spans="1:15" ht="14.5" x14ac:dyDescent="0.35">
      <c r="A809" s="164"/>
      <c r="B809" s="164"/>
      <c r="C809" s="164"/>
      <c r="D809" s="164"/>
      <c r="E809" s="164"/>
      <c r="F809" s="164"/>
      <c r="G809" s="164"/>
      <c r="H809" s="164"/>
      <c r="I809" s="164"/>
      <c r="J809" s="164"/>
      <c r="K809" s="164"/>
      <c r="L809" s="164"/>
      <c r="M809" s="164"/>
      <c r="N809" s="164"/>
      <c r="O809" s="164"/>
    </row>
    <row r="810" spans="1:15" ht="14.5" x14ac:dyDescent="0.35">
      <c r="A810" s="164"/>
      <c r="B810" s="164"/>
      <c r="C810" s="164"/>
      <c r="D810" s="164"/>
      <c r="E810" s="164"/>
      <c r="F810" s="164"/>
      <c r="G810" s="164"/>
      <c r="H810" s="164"/>
      <c r="I810" s="164"/>
      <c r="J810" s="164"/>
      <c r="K810" s="164"/>
      <c r="L810" s="164"/>
      <c r="M810" s="164"/>
      <c r="N810" s="164"/>
      <c r="O810" s="164"/>
    </row>
    <row r="811" spans="1:15" ht="14.5" x14ac:dyDescent="0.35">
      <c r="A811" s="164"/>
      <c r="B811" s="164"/>
      <c r="C811" s="164"/>
      <c r="D811" s="164"/>
      <c r="E811" s="164"/>
      <c r="F811" s="164"/>
      <c r="G811" s="164"/>
      <c r="H811" s="164"/>
      <c r="I811" s="164"/>
      <c r="J811" s="164"/>
      <c r="K811" s="164"/>
      <c r="L811" s="164"/>
      <c r="M811" s="164"/>
      <c r="N811" s="164"/>
      <c r="O811" s="164"/>
    </row>
    <row r="812" spans="1:15" ht="14.5" x14ac:dyDescent="0.35">
      <c r="A812" s="164"/>
      <c r="B812" s="164"/>
      <c r="C812" s="164"/>
      <c r="D812" s="164"/>
      <c r="E812" s="164"/>
      <c r="F812" s="164"/>
      <c r="G812" s="164"/>
      <c r="H812" s="164"/>
      <c r="I812" s="164"/>
      <c r="J812" s="164"/>
      <c r="K812" s="164"/>
      <c r="L812" s="164"/>
      <c r="M812" s="164"/>
      <c r="N812" s="164"/>
      <c r="O812" s="164"/>
    </row>
    <row r="813" spans="1:15" ht="14.5" x14ac:dyDescent="0.35">
      <c r="A813" s="164"/>
      <c r="B813" s="164"/>
      <c r="C813" s="164"/>
      <c r="D813" s="164"/>
      <c r="E813" s="164"/>
      <c r="F813" s="164"/>
      <c r="G813" s="164"/>
      <c r="H813" s="164"/>
      <c r="I813" s="164"/>
      <c r="J813" s="164"/>
      <c r="K813" s="164"/>
      <c r="L813" s="164"/>
      <c r="M813" s="164"/>
      <c r="N813" s="164"/>
      <c r="O813" s="164"/>
    </row>
    <row r="814" spans="1:15" ht="14.5" x14ac:dyDescent="0.35">
      <c r="A814" s="164"/>
      <c r="B814" s="164"/>
      <c r="C814" s="164"/>
      <c r="D814" s="164"/>
      <c r="E814" s="164"/>
      <c r="F814" s="164"/>
      <c r="G814" s="164"/>
      <c r="H814" s="164"/>
      <c r="I814" s="164"/>
      <c r="J814" s="164"/>
      <c r="K814" s="164"/>
      <c r="L814" s="164"/>
      <c r="M814" s="164"/>
      <c r="N814" s="164"/>
      <c r="O814" s="164"/>
    </row>
    <row r="815" spans="1:15" ht="14.5" x14ac:dyDescent="0.35">
      <c r="A815" s="164"/>
      <c r="B815" s="164"/>
      <c r="C815" s="164"/>
      <c r="D815" s="164"/>
      <c r="E815" s="164"/>
      <c r="F815" s="164"/>
      <c r="G815" s="164"/>
      <c r="H815" s="164"/>
      <c r="I815" s="164"/>
      <c r="J815" s="164"/>
      <c r="K815" s="164"/>
      <c r="L815" s="164"/>
      <c r="M815" s="164"/>
      <c r="N815" s="164"/>
      <c r="O815" s="164"/>
    </row>
    <row r="816" spans="1:15" ht="14.5" x14ac:dyDescent="0.35">
      <c r="A816" s="164"/>
      <c r="B816" s="164"/>
      <c r="C816" s="164"/>
      <c r="D816" s="164"/>
      <c r="E816" s="164"/>
      <c r="F816" s="164"/>
      <c r="G816" s="164"/>
      <c r="H816" s="164"/>
      <c r="I816" s="164"/>
      <c r="J816" s="164"/>
      <c r="K816" s="164"/>
      <c r="L816" s="164"/>
      <c r="M816" s="164"/>
      <c r="N816" s="164"/>
      <c r="O816" s="164"/>
    </row>
    <row r="817" spans="1:15" ht="14.5" x14ac:dyDescent="0.35">
      <c r="A817" s="164"/>
      <c r="B817" s="164"/>
      <c r="C817" s="164"/>
      <c r="D817" s="164"/>
      <c r="E817" s="164"/>
      <c r="F817" s="164"/>
      <c r="G817" s="164"/>
      <c r="H817" s="164"/>
      <c r="I817" s="164"/>
      <c r="J817" s="164"/>
      <c r="K817" s="164"/>
      <c r="L817" s="164"/>
      <c r="M817" s="164"/>
      <c r="N817" s="164"/>
      <c r="O817" s="164"/>
    </row>
    <row r="818" spans="1:15" ht="14.5" x14ac:dyDescent="0.35">
      <c r="A818" s="164"/>
      <c r="B818" s="164"/>
      <c r="C818" s="164"/>
      <c r="D818" s="164"/>
      <c r="E818" s="164"/>
      <c r="F818" s="164"/>
      <c r="G818" s="164"/>
      <c r="H818" s="164"/>
      <c r="I818" s="164"/>
      <c r="J818" s="164"/>
      <c r="K818" s="164"/>
      <c r="L818" s="164"/>
      <c r="M818" s="164"/>
      <c r="N818" s="164"/>
      <c r="O818" s="164"/>
    </row>
    <row r="819" spans="1:15" ht="14.5" x14ac:dyDescent="0.35">
      <c r="A819" s="164"/>
      <c r="B819" s="164"/>
      <c r="C819" s="164"/>
      <c r="D819" s="164"/>
      <c r="E819" s="164"/>
      <c r="F819" s="164"/>
      <c r="G819" s="164"/>
      <c r="H819" s="164"/>
      <c r="I819" s="164"/>
      <c r="J819" s="164"/>
      <c r="K819" s="164"/>
      <c r="L819" s="164"/>
      <c r="M819" s="164"/>
      <c r="N819" s="164"/>
      <c r="O819" s="164"/>
    </row>
    <row r="820" spans="1:15" ht="14.5" x14ac:dyDescent="0.35">
      <c r="A820" s="164"/>
      <c r="B820" s="164"/>
      <c r="C820" s="164"/>
      <c r="D820" s="164"/>
      <c r="E820" s="164"/>
      <c r="F820" s="164"/>
      <c r="G820" s="164"/>
      <c r="H820" s="164"/>
      <c r="I820" s="164"/>
      <c r="J820" s="164"/>
      <c r="K820" s="164"/>
      <c r="L820" s="164"/>
      <c r="M820" s="164"/>
      <c r="N820" s="164"/>
      <c r="O820" s="164"/>
    </row>
    <row r="821" spans="1:15" ht="14.5" x14ac:dyDescent="0.35">
      <c r="A821" s="164"/>
      <c r="B821" s="164"/>
      <c r="C821" s="164"/>
      <c r="D821" s="164"/>
      <c r="E821" s="164"/>
      <c r="F821" s="164"/>
      <c r="G821" s="164"/>
      <c r="H821" s="164"/>
      <c r="I821" s="164"/>
      <c r="J821" s="164"/>
      <c r="K821" s="164"/>
      <c r="L821" s="164"/>
      <c r="M821" s="164"/>
      <c r="N821" s="164"/>
      <c r="O821" s="164"/>
    </row>
    <row r="822" spans="1:15" ht="14.5" x14ac:dyDescent="0.35">
      <c r="A822" s="164"/>
      <c r="B822" s="164"/>
      <c r="C822" s="164"/>
      <c r="D822" s="164"/>
      <c r="E822" s="164"/>
      <c r="F822" s="164"/>
      <c r="G822" s="164"/>
      <c r="H822" s="164"/>
      <c r="I822" s="164"/>
      <c r="J822" s="164"/>
      <c r="K822" s="164"/>
      <c r="L822" s="164"/>
      <c r="M822" s="164"/>
      <c r="N822" s="164"/>
      <c r="O822" s="164"/>
    </row>
    <row r="823" spans="1:15" ht="14.5" x14ac:dyDescent="0.35">
      <c r="A823" s="164"/>
      <c r="B823" s="164"/>
      <c r="C823" s="164"/>
      <c r="D823" s="164"/>
      <c r="E823" s="164"/>
      <c r="F823" s="164"/>
      <c r="G823" s="164"/>
      <c r="H823" s="164"/>
      <c r="I823" s="164"/>
      <c r="J823" s="164"/>
      <c r="K823" s="164"/>
      <c r="L823" s="164"/>
      <c r="M823" s="164"/>
      <c r="N823" s="164"/>
      <c r="O823" s="164"/>
    </row>
    <row r="824" spans="1:15" ht="14.5" x14ac:dyDescent="0.35">
      <c r="A824" s="164"/>
      <c r="B824" s="164"/>
      <c r="C824" s="164"/>
      <c r="D824" s="164"/>
      <c r="E824" s="164"/>
      <c r="F824" s="164"/>
      <c r="G824" s="164"/>
      <c r="H824" s="164"/>
      <c r="I824" s="164"/>
      <c r="J824" s="164"/>
      <c r="K824" s="164"/>
      <c r="L824" s="164"/>
      <c r="M824" s="164"/>
      <c r="N824" s="164"/>
      <c r="O824" s="164"/>
    </row>
    <row r="825" spans="1:15" ht="14.5" x14ac:dyDescent="0.35">
      <c r="A825" s="164"/>
      <c r="B825" s="164"/>
      <c r="C825" s="164"/>
      <c r="D825" s="164"/>
      <c r="E825" s="164"/>
      <c r="F825" s="164"/>
      <c r="G825" s="164"/>
      <c r="H825" s="164"/>
      <c r="I825" s="164"/>
      <c r="J825" s="164"/>
      <c r="K825" s="164"/>
      <c r="L825" s="164"/>
      <c r="M825" s="164"/>
      <c r="N825" s="164"/>
      <c r="O825" s="164"/>
    </row>
    <row r="826" spans="1:15" ht="14.5" x14ac:dyDescent="0.35">
      <c r="A826" s="164"/>
      <c r="B826" s="164"/>
      <c r="C826" s="164"/>
      <c r="D826" s="164"/>
      <c r="E826" s="164"/>
      <c r="F826" s="164"/>
      <c r="G826" s="164"/>
      <c r="H826" s="164"/>
      <c r="I826" s="164"/>
      <c r="J826" s="164"/>
      <c r="K826" s="164"/>
      <c r="L826" s="164"/>
      <c r="M826" s="164"/>
      <c r="N826" s="164"/>
      <c r="O826" s="164"/>
    </row>
    <row r="827" spans="1:15" ht="14.5" x14ac:dyDescent="0.35">
      <c r="A827" s="164"/>
      <c r="B827" s="164"/>
      <c r="C827" s="164"/>
      <c r="D827" s="164"/>
      <c r="E827" s="164"/>
      <c r="F827" s="164"/>
      <c r="G827" s="164"/>
      <c r="H827" s="164"/>
      <c r="I827" s="164"/>
      <c r="J827" s="164"/>
      <c r="K827" s="164"/>
      <c r="L827" s="164"/>
      <c r="M827" s="164"/>
      <c r="N827" s="164"/>
      <c r="O827" s="164"/>
    </row>
    <row r="828" spans="1:15" ht="14.5" x14ac:dyDescent="0.35">
      <c r="A828" s="164"/>
      <c r="B828" s="164"/>
      <c r="C828" s="164"/>
      <c r="D828" s="164"/>
      <c r="E828" s="164"/>
      <c r="F828" s="164"/>
      <c r="G828" s="164"/>
      <c r="H828" s="164"/>
      <c r="I828" s="164"/>
      <c r="J828" s="164"/>
      <c r="K828" s="164"/>
      <c r="L828" s="164"/>
      <c r="M828" s="164"/>
      <c r="N828" s="164"/>
      <c r="O828" s="164"/>
    </row>
    <row r="829" spans="1:15" ht="14.5" x14ac:dyDescent="0.35">
      <c r="A829" s="164"/>
      <c r="B829" s="164"/>
      <c r="C829" s="164"/>
      <c r="D829" s="164"/>
      <c r="E829" s="164"/>
      <c r="F829" s="164"/>
      <c r="G829" s="164"/>
      <c r="H829" s="164"/>
      <c r="I829" s="164"/>
      <c r="J829" s="164"/>
      <c r="K829" s="164"/>
      <c r="L829" s="164"/>
      <c r="M829" s="164"/>
      <c r="N829" s="164"/>
      <c r="O829" s="164"/>
    </row>
    <row r="830" spans="1:15" ht="14.5" x14ac:dyDescent="0.35">
      <c r="A830" s="164"/>
      <c r="B830" s="164"/>
      <c r="C830" s="164"/>
      <c r="D830" s="164"/>
      <c r="E830" s="164"/>
      <c r="F830" s="164"/>
      <c r="G830" s="164"/>
      <c r="H830" s="164"/>
      <c r="I830" s="164"/>
      <c r="J830" s="164"/>
      <c r="K830" s="164"/>
      <c r="L830" s="164"/>
      <c r="M830" s="164"/>
      <c r="N830" s="164"/>
      <c r="O830" s="164"/>
    </row>
    <row r="831" spans="1:15" ht="14.5" x14ac:dyDescent="0.35">
      <c r="A831" s="164"/>
      <c r="B831" s="164"/>
      <c r="C831" s="164"/>
      <c r="D831" s="164"/>
      <c r="E831" s="164"/>
      <c r="F831" s="164"/>
      <c r="G831" s="164"/>
      <c r="H831" s="164"/>
      <c r="I831" s="164"/>
      <c r="J831" s="164"/>
      <c r="K831" s="164"/>
      <c r="L831" s="164"/>
      <c r="M831" s="164"/>
      <c r="N831" s="164"/>
      <c r="O831" s="164"/>
    </row>
    <row r="832" spans="1:15" ht="14.5" x14ac:dyDescent="0.35">
      <c r="A832" s="164"/>
      <c r="B832" s="164"/>
      <c r="C832" s="164"/>
      <c r="D832" s="164"/>
      <c r="E832" s="164"/>
      <c r="F832" s="164"/>
      <c r="G832" s="164"/>
      <c r="H832" s="164"/>
      <c r="I832" s="164"/>
      <c r="J832" s="164"/>
      <c r="K832" s="164"/>
      <c r="L832" s="164"/>
      <c r="M832" s="164"/>
      <c r="N832" s="164"/>
      <c r="O832" s="164"/>
    </row>
    <row r="833" spans="1:15" ht="14.5" x14ac:dyDescent="0.35">
      <c r="A833" s="164"/>
      <c r="B833" s="164"/>
      <c r="C833" s="164"/>
      <c r="D833" s="164"/>
      <c r="E833" s="164"/>
      <c r="F833" s="164"/>
      <c r="G833" s="164"/>
      <c r="H833" s="164"/>
      <c r="I833" s="164"/>
      <c r="J833" s="164"/>
      <c r="K833" s="164"/>
      <c r="L833" s="164"/>
      <c r="M833" s="164"/>
      <c r="N833" s="164"/>
      <c r="O833" s="164"/>
    </row>
    <row r="834" spans="1:15" ht="14.5" x14ac:dyDescent="0.35">
      <c r="A834" s="164"/>
      <c r="B834" s="164"/>
      <c r="C834" s="164"/>
      <c r="D834" s="164"/>
      <c r="E834" s="164"/>
      <c r="F834" s="164"/>
      <c r="G834" s="164"/>
      <c r="H834" s="164"/>
      <c r="I834" s="164"/>
      <c r="J834" s="164"/>
      <c r="K834" s="164"/>
      <c r="L834" s="164"/>
      <c r="M834" s="164"/>
      <c r="N834" s="164"/>
      <c r="O834" s="164"/>
    </row>
    <row r="835" spans="1:15" ht="14.5" x14ac:dyDescent="0.35">
      <c r="A835" s="164"/>
      <c r="B835" s="164"/>
      <c r="C835" s="164"/>
      <c r="D835" s="164"/>
      <c r="E835" s="164"/>
      <c r="F835" s="164"/>
      <c r="G835" s="164"/>
      <c r="H835" s="164"/>
      <c r="I835" s="164"/>
      <c r="J835" s="164"/>
      <c r="K835" s="164"/>
      <c r="L835" s="164"/>
      <c r="M835" s="164"/>
      <c r="N835" s="164"/>
      <c r="O835" s="164"/>
    </row>
    <row r="836" spans="1:15" ht="14.5" x14ac:dyDescent="0.35">
      <c r="A836" s="164"/>
      <c r="B836" s="164"/>
      <c r="C836" s="164"/>
      <c r="D836" s="164"/>
      <c r="E836" s="164"/>
      <c r="F836" s="164"/>
      <c r="G836" s="164"/>
      <c r="H836" s="164"/>
      <c r="I836" s="164"/>
      <c r="J836" s="164"/>
      <c r="K836" s="164"/>
      <c r="L836" s="164"/>
      <c r="M836" s="164"/>
      <c r="N836" s="164"/>
      <c r="O836" s="164"/>
    </row>
    <row r="837" spans="1:15" ht="14.5" x14ac:dyDescent="0.35">
      <c r="A837" s="164"/>
      <c r="B837" s="164"/>
      <c r="C837" s="164"/>
      <c r="D837" s="164"/>
      <c r="E837" s="164"/>
      <c r="F837" s="164"/>
      <c r="G837" s="164"/>
      <c r="H837" s="164"/>
      <c r="I837" s="164"/>
      <c r="J837" s="164"/>
      <c r="K837" s="164"/>
      <c r="L837" s="164"/>
      <c r="M837" s="164"/>
      <c r="N837" s="164"/>
      <c r="O837" s="164"/>
    </row>
    <row r="838" spans="1:15" ht="14.5" x14ac:dyDescent="0.35">
      <c r="A838" s="164"/>
      <c r="B838" s="164"/>
      <c r="C838" s="164"/>
      <c r="D838" s="164"/>
      <c r="E838" s="164"/>
      <c r="F838" s="164"/>
      <c r="G838" s="164"/>
      <c r="H838" s="164"/>
      <c r="I838" s="164"/>
      <c r="J838" s="164"/>
      <c r="K838" s="164"/>
      <c r="L838" s="164"/>
      <c r="M838" s="164"/>
      <c r="N838" s="164"/>
      <c r="O838" s="164"/>
    </row>
    <row r="839" spans="1:15" ht="14.5" x14ac:dyDescent="0.35">
      <c r="A839" s="164"/>
      <c r="B839" s="164"/>
      <c r="C839" s="164"/>
      <c r="D839" s="164"/>
      <c r="E839" s="164"/>
      <c r="F839" s="164"/>
      <c r="G839" s="164"/>
      <c r="H839" s="164"/>
      <c r="I839" s="164"/>
      <c r="J839" s="164"/>
      <c r="K839" s="164"/>
      <c r="L839" s="164"/>
      <c r="M839" s="164"/>
      <c r="N839" s="164"/>
      <c r="O839" s="164"/>
    </row>
    <row r="840" spans="1:15" ht="14.5" x14ac:dyDescent="0.35">
      <c r="A840" s="164"/>
      <c r="B840" s="164"/>
      <c r="C840" s="164"/>
      <c r="D840" s="164"/>
      <c r="E840" s="164"/>
      <c r="F840" s="164"/>
      <c r="G840" s="164"/>
      <c r="H840" s="164"/>
      <c r="I840" s="164"/>
      <c r="J840" s="164"/>
      <c r="K840" s="164"/>
      <c r="L840" s="164"/>
      <c r="M840" s="164"/>
      <c r="N840" s="164"/>
      <c r="O840" s="164"/>
    </row>
    <row r="841" spans="1:15" ht="14.5" x14ac:dyDescent="0.35">
      <c r="A841" s="164"/>
      <c r="B841" s="164"/>
      <c r="C841" s="164"/>
      <c r="D841" s="164"/>
      <c r="E841" s="164"/>
      <c r="F841" s="164"/>
      <c r="G841" s="164"/>
      <c r="H841" s="164"/>
      <c r="I841" s="164"/>
      <c r="J841" s="164"/>
      <c r="K841" s="164"/>
      <c r="L841" s="164"/>
      <c r="M841" s="164"/>
      <c r="N841" s="164"/>
      <c r="O841" s="164"/>
    </row>
    <row r="842" spans="1:15" ht="14.5" x14ac:dyDescent="0.35">
      <c r="A842" s="164"/>
      <c r="B842" s="164"/>
      <c r="C842" s="164"/>
      <c r="D842" s="164"/>
      <c r="E842" s="164"/>
      <c r="F842" s="164"/>
      <c r="G842" s="164"/>
      <c r="H842" s="164"/>
      <c r="I842" s="164"/>
      <c r="J842" s="164"/>
      <c r="K842" s="164"/>
      <c r="L842" s="164"/>
      <c r="M842" s="164"/>
      <c r="N842" s="164"/>
      <c r="O842" s="164"/>
    </row>
    <row r="843" spans="1:15" ht="14.5" x14ac:dyDescent="0.35">
      <c r="A843" s="164"/>
      <c r="B843" s="164"/>
      <c r="C843" s="164"/>
      <c r="D843" s="164"/>
      <c r="E843" s="164"/>
      <c r="F843" s="164"/>
      <c r="G843" s="164"/>
      <c r="H843" s="164"/>
      <c r="I843" s="164"/>
      <c r="J843" s="164"/>
      <c r="K843" s="164"/>
      <c r="L843" s="164"/>
      <c r="M843" s="164"/>
      <c r="N843" s="164"/>
      <c r="O843" s="164"/>
    </row>
    <row r="844" spans="1:15" ht="14.5" x14ac:dyDescent="0.35">
      <c r="A844" s="164"/>
      <c r="B844" s="164"/>
      <c r="C844" s="164"/>
      <c r="D844" s="164"/>
      <c r="E844" s="164"/>
      <c r="F844" s="164"/>
      <c r="G844" s="164"/>
      <c r="H844" s="164"/>
      <c r="I844" s="164"/>
      <c r="J844" s="164"/>
      <c r="K844" s="164"/>
      <c r="L844" s="164"/>
      <c r="M844" s="164"/>
      <c r="N844" s="164"/>
      <c r="O844" s="164"/>
    </row>
    <row r="845" spans="1:15" ht="14.5" x14ac:dyDescent="0.35">
      <c r="A845" s="164"/>
      <c r="B845" s="164"/>
      <c r="C845" s="164"/>
      <c r="D845" s="164"/>
      <c r="E845" s="164"/>
      <c r="F845" s="164"/>
      <c r="G845" s="164"/>
      <c r="H845" s="164"/>
      <c r="I845" s="164"/>
      <c r="J845" s="164"/>
      <c r="K845" s="164"/>
      <c r="L845" s="164"/>
      <c r="M845" s="164"/>
      <c r="N845" s="164"/>
      <c r="O845" s="164"/>
    </row>
    <row r="846" spans="1:15" ht="14.5" x14ac:dyDescent="0.35">
      <c r="A846" s="164"/>
      <c r="B846" s="164"/>
      <c r="C846" s="164"/>
      <c r="D846" s="164"/>
      <c r="E846" s="164"/>
      <c r="F846" s="164"/>
      <c r="G846" s="164"/>
      <c r="H846" s="164"/>
      <c r="I846" s="164"/>
      <c r="J846" s="164"/>
      <c r="K846" s="164"/>
      <c r="L846" s="164"/>
      <c r="M846" s="164"/>
      <c r="N846" s="164"/>
      <c r="O846" s="164"/>
    </row>
    <row r="847" spans="1:15" ht="14.5" x14ac:dyDescent="0.35">
      <c r="A847" s="164"/>
      <c r="B847" s="164"/>
      <c r="C847" s="164"/>
      <c r="D847" s="164"/>
      <c r="E847" s="164"/>
      <c r="F847" s="164"/>
      <c r="G847" s="164"/>
      <c r="H847" s="164"/>
      <c r="I847" s="164"/>
      <c r="J847" s="164"/>
      <c r="K847" s="164"/>
      <c r="L847" s="164"/>
      <c r="M847" s="164"/>
      <c r="N847" s="164"/>
      <c r="O847" s="164"/>
    </row>
    <row r="848" spans="1:15" ht="14.5" x14ac:dyDescent="0.35">
      <c r="A848" s="164"/>
      <c r="B848" s="164"/>
      <c r="C848" s="164"/>
      <c r="D848" s="164"/>
      <c r="E848" s="164"/>
      <c r="F848" s="164"/>
      <c r="G848" s="164"/>
      <c r="H848" s="164"/>
      <c r="I848" s="164"/>
      <c r="J848" s="164"/>
      <c r="K848" s="164"/>
      <c r="L848" s="164"/>
      <c r="M848" s="164"/>
      <c r="N848" s="164"/>
      <c r="O848" s="164"/>
    </row>
    <row r="849" spans="1:15" ht="14.5" x14ac:dyDescent="0.35">
      <c r="A849" s="164"/>
      <c r="B849" s="164"/>
      <c r="C849" s="164"/>
      <c r="D849" s="164"/>
      <c r="E849" s="164"/>
      <c r="F849" s="164"/>
      <c r="G849" s="164"/>
      <c r="H849" s="164"/>
      <c r="I849" s="164"/>
      <c r="J849" s="164"/>
      <c r="K849" s="164"/>
      <c r="L849" s="164"/>
      <c r="M849" s="164"/>
      <c r="N849" s="164"/>
      <c r="O849" s="164"/>
    </row>
    <row r="850" spans="1:15" ht="14.5" x14ac:dyDescent="0.35">
      <c r="A850" s="164"/>
      <c r="B850" s="164"/>
      <c r="C850" s="164"/>
      <c r="D850" s="164"/>
      <c r="E850" s="164"/>
      <c r="F850" s="164"/>
      <c r="G850" s="164"/>
      <c r="H850" s="164"/>
      <c r="I850" s="164"/>
      <c r="J850" s="164"/>
      <c r="K850" s="164"/>
      <c r="L850" s="164"/>
      <c r="M850" s="164"/>
      <c r="N850" s="164"/>
      <c r="O850" s="164"/>
    </row>
    <row r="851" spans="1:15" ht="14.5" x14ac:dyDescent="0.35">
      <c r="A851" s="164"/>
      <c r="B851" s="164"/>
      <c r="C851" s="164"/>
      <c r="D851" s="164"/>
      <c r="E851" s="164"/>
      <c r="F851" s="164"/>
      <c r="G851" s="164"/>
      <c r="H851" s="164"/>
      <c r="I851" s="164"/>
      <c r="J851" s="164"/>
      <c r="K851" s="164"/>
      <c r="L851" s="164"/>
      <c r="M851" s="164"/>
      <c r="N851" s="164"/>
      <c r="O851" s="164"/>
    </row>
    <row r="852" spans="1:15" ht="14.5" x14ac:dyDescent="0.35">
      <c r="A852" s="164"/>
      <c r="B852" s="164"/>
      <c r="C852" s="164"/>
      <c r="D852" s="164"/>
      <c r="E852" s="164"/>
      <c r="F852" s="164"/>
      <c r="G852" s="164"/>
      <c r="H852" s="164"/>
      <c r="I852" s="164"/>
      <c r="J852" s="164"/>
      <c r="K852" s="164"/>
      <c r="L852" s="164"/>
      <c r="M852" s="164"/>
      <c r="N852" s="164"/>
      <c r="O852" s="164"/>
    </row>
    <row r="853" spans="1:15" ht="14.5" x14ac:dyDescent="0.35">
      <c r="A853" s="164"/>
      <c r="B853" s="164"/>
      <c r="C853" s="164"/>
      <c r="D853" s="164"/>
      <c r="E853" s="164"/>
      <c r="F853" s="164"/>
      <c r="G853" s="164"/>
      <c r="H853" s="164"/>
      <c r="I853" s="164"/>
      <c r="J853" s="164"/>
      <c r="K853" s="164"/>
      <c r="L853" s="164"/>
      <c r="M853" s="164"/>
      <c r="N853" s="164"/>
      <c r="O853" s="164"/>
    </row>
    <row r="854" spans="1:15" ht="14.5" x14ac:dyDescent="0.35">
      <c r="A854" s="164"/>
      <c r="B854" s="164"/>
      <c r="C854" s="164"/>
      <c r="D854" s="164"/>
      <c r="E854" s="164"/>
      <c r="F854" s="164"/>
      <c r="G854" s="164"/>
      <c r="H854" s="164"/>
      <c r="I854" s="164"/>
      <c r="J854" s="164"/>
      <c r="K854" s="164"/>
      <c r="L854" s="164"/>
      <c r="M854" s="164"/>
      <c r="N854" s="164"/>
      <c r="O854" s="164"/>
    </row>
    <row r="855" spans="1:15" ht="14.5" x14ac:dyDescent="0.35">
      <c r="A855" s="164"/>
      <c r="B855" s="164"/>
      <c r="C855" s="164"/>
      <c r="D855" s="164"/>
      <c r="E855" s="164"/>
      <c r="F855" s="164"/>
      <c r="G855" s="164"/>
      <c r="H855" s="164"/>
      <c r="I855" s="164"/>
      <c r="J855" s="164"/>
      <c r="K855" s="164"/>
      <c r="L855" s="164"/>
      <c r="M855" s="164"/>
      <c r="N855" s="164"/>
      <c r="O855" s="164"/>
    </row>
    <row r="856" spans="1:15" ht="14.5" x14ac:dyDescent="0.35">
      <c r="A856" s="164"/>
      <c r="B856" s="164"/>
      <c r="C856" s="164"/>
      <c r="D856" s="164"/>
      <c r="E856" s="164"/>
      <c r="F856" s="164"/>
      <c r="G856" s="164"/>
      <c r="H856" s="164"/>
      <c r="I856" s="164"/>
      <c r="J856" s="164"/>
      <c r="K856" s="164"/>
      <c r="L856" s="164"/>
      <c r="M856" s="164"/>
      <c r="N856" s="164"/>
      <c r="O856" s="164"/>
    </row>
    <row r="857" spans="1:15" ht="14.5" x14ac:dyDescent="0.35">
      <c r="A857" s="164"/>
      <c r="B857" s="164"/>
      <c r="C857" s="164"/>
      <c r="D857" s="164"/>
      <c r="E857" s="164"/>
      <c r="F857" s="164"/>
      <c r="G857" s="164"/>
      <c r="H857" s="164"/>
      <c r="I857" s="164"/>
      <c r="J857" s="164"/>
      <c r="K857" s="164"/>
      <c r="L857" s="164"/>
      <c r="M857" s="164"/>
      <c r="N857" s="164"/>
      <c r="O857" s="164"/>
    </row>
    <row r="858" spans="1:15" ht="14.5" x14ac:dyDescent="0.35">
      <c r="A858" s="164"/>
      <c r="B858" s="164"/>
      <c r="C858" s="164"/>
      <c r="D858" s="164"/>
      <c r="E858" s="164"/>
      <c r="F858" s="164"/>
      <c r="G858" s="164"/>
      <c r="H858" s="164"/>
      <c r="I858" s="164"/>
      <c r="J858" s="164"/>
      <c r="K858" s="164"/>
      <c r="L858" s="164"/>
      <c r="M858" s="164"/>
      <c r="N858" s="164"/>
      <c r="O858" s="164"/>
    </row>
    <row r="859" spans="1:15" ht="14.5" x14ac:dyDescent="0.35">
      <c r="A859" s="164"/>
      <c r="B859" s="164"/>
      <c r="C859" s="164"/>
      <c r="D859" s="164"/>
      <c r="E859" s="164"/>
      <c r="F859" s="164"/>
      <c r="G859" s="164"/>
      <c r="H859" s="164"/>
      <c r="I859" s="164"/>
      <c r="J859" s="164"/>
      <c r="K859" s="164"/>
      <c r="L859" s="164"/>
      <c r="M859" s="164"/>
      <c r="N859" s="164"/>
      <c r="O859" s="164"/>
    </row>
    <row r="860" spans="1:15" ht="14.5" x14ac:dyDescent="0.35">
      <c r="A860" s="164"/>
      <c r="B860" s="164"/>
      <c r="C860" s="164"/>
      <c r="D860" s="164"/>
      <c r="E860" s="164"/>
      <c r="F860" s="164"/>
      <c r="G860" s="164"/>
      <c r="H860" s="164"/>
      <c r="I860" s="164"/>
      <c r="J860" s="164"/>
      <c r="K860" s="164"/>
      <c r="L860" s="164"/>
      <c r="M860" s="164"/>
      <c r="N860" s="164"/>
      <c r="O860" s="164"/>
    </row>
    <row r="861" spans="1:15" ht="14.5" x14ac:dyDescent="0.35">
      <c r="A861" s="164"/>
      <c r="B861" s="164"/>
      <c r="C861" s="164"/>
      <c r="D861" s="164"/>
      <c r="E861" s="164"/>
      <c r="F861" s="164"/>
      <c r="G861" s="164"/>
      <c r="H861" s="164"/>
      <c r="I861" s="164"/>
      <c r="J861" s="164"/>
      <c r="K861" s="164"/>
      <c r="L861" s="164"/>
      <c r="M861" s="164"/>
      <c r="N861" s="164"/>
      <c r="O861" s="164"/>
    </row>
    <row r="862" spans="1:15" ht="14.5" x14ac:dyDescent="0.35">
      <c r="A862" s="164"/>
      <c r="B862" s="164"/>
      <c r="C862" s="164"/>
      <c r="D862" s="164"/>
      <c r="E862" s="164"/>
      <c r="F862" s="164"/>
      <c r="G862" s="164"/>
      <c r="H862" s="164"/>
      <c r="I862" s="164"/>
      <c r="J862" s="164"/>
      <c r="K862" s="164"/>
      <c r="L862" s="164"/>
      <c r="M862" s="164"/>
      <c r="N862" s="164"/>
      <c r="O862" s="164"/>
    </row>
    <row r="863" spans="1:15" ht="14.5" x14ac:dyDescent="0.35">
      <c r="A863" s="164"/>
      <c r="B863" s="164"/>
      <c r="C863" s="164"/>
      <c r="D863" s="164"/>
      <c r="E863" s="164"/>
      <c r="F863" s="164"/>
      <c r="G863" s="164"/>
      <c r="H863" s="164"/>
      <c r="I863" s="164"/>
      <c r="J863" s="164"/>
      <c r="K863" s="164"/>
      <c r="L863" s="164"/>
      <c r="M863" s="164"/>
      <c r="N863" s="164"/>
      <c r="O863" s="164"/>
    </row>
    <row r="864" spans="1:15" ht="14.5" x14ac:dyDescent="0.35">
      <c r="A864" s="164"/>
      <c r="B864" s="164"/>
      <c r="C864" s="164"/>
      <c r="D864" s="164"/>
      <c r="E864" s="164"/>
      <c r="F864" s="164"/>
      <c r="G864" s="164"/>
      <c r="H864" s="164"/>
      <c r="I864" s="164"/>
      <c r="J864" s="164"/>
      <c r="K864" s="164"/>
      <c r="L864" s="164"/>
      <c r="M864" s="164"/>
      <c r="N864" s="164"/>
      <c r="O864" s="164"/>
    </row>
    <row r="865" spans="1:15" ht="14.5" x14ac:dyDescent="0.35">
      <c r="A865" s="164"/>
      <c r="B865" s="164"/>
      <c r="C865" s="164"/>
      <c r="D865" s="164"/>
      <c r="E865" s="164"/>
      <c r="F865" s="164"/>
      <c r="G865" s="164"/>
      <c r="H865" s="164"/>
      <c r="I865" s="164"/>
      <c r="J865" s="164"/>
      <c r="K865" s="164"/>
      <c r="L865" s="164"/>
      <c r="M865" s="164"/>
      <c r="N865" s="164"/>
      <c r="O865" s="164"/>
    </row>
    <row r="866" spans="1:15" ht="14.5" x14ac:dyDescent="0.35">
      <c r="A866" s="164"/>
      <c r="B866" s="164"/>
      <c r="C866" s="164"/>
      <c r="D866" s="164"/>
      <c r="E866" s="164"/>
      <c r="F866" s="164"/>
      <c r="G866" s="164"/>
      <c r="H866" s="164"/>
      <c r="I866" s="164"/>
      <c r="J866" s="164"/>
      <c r="K866" s="164"/>
      <c r="L866" s="164"/>
      <c r="M866" s="164"/>
      <c r="N866" s="164"/>
      <c r="O866" s="164"/>
    </row>
    <row r="867" spans="1:15" ht="14.5" x14ac:dyDescent="0.35">
      <c r="A867" s="164"/>
      <c r="B867" s="164"/>
      <c r="C867" s="164"/>
      <c r="D867" s="164"/>
      <c r="E867" s="164"/>
      <c r="F867" s="164"/>
      <c r="G867" s="164"/>
      <c r="H867" s="164"/>
      <c r="I867" s="164"/>
      <c r="J867" s="164"/>
      <c r="K867" s="164"/>
      <c r="L867" s="164"/>
      <c r="M867" s="164"/>
      <c r="N867" s="164"/>
      <c r="O867" s="164"/>
    </row>
    <row r="868" spans="1:15" ht="14.5" x14ac:dyDescent="0.35">
      <c r="A868" s="164"/>
      <c r="B868" s="164"/>
      <c r="C868" s="164"/>
      <c r="D868" s="164"/>
      <c r="E868" s="164"/>
      <c r="F868" s="164"/>
      <c r="G868" s="164"/>
      <c r="H868" s="164"/>
      <c r="I868" s="164"/>
      <c r="J868" s="164"/>
      <c r="K868" s="164"/>
      <c r="L868" s="164"/>
      <c r="M868" s="164"/>
      <c r="N868" s="164"/>
      <c r="O868" s="164"/>
    </row>
    <row r="869" spans="1:15" ht="14.5" x14ac:dyDescent="0.35">
      <c r="A869" s="164"/>
      <c r="B869" s="164"/>
      <c r="C869" s="164"/>
      <c r="D869" s="164"/>
      <c r="E869" s="164"/>
      <c r="F869" s="164"/>
      <c r="G869" s="164"/>
      <c r="H869" s="164"/>
      <c r="I869" s="164"/>
      <c r="J869" s="164"/>
      <c r="K869" s="164"/>
      <c r="L869" s="164"/>
      <c r="M869" s="164"/>
      <c r="N869" s="164"/>
      <c r="O869" s="164"/>
    </row>
    <row r="870" spans="1:15" ht="14.5" x14ac:dyDescent="0.35">
      <c r="A870" s="164"/>
      <c r="B870" s="164"/>
      <c r="C870" s="164"/>
      <c r="D870" s="164"/>
      <c r="E870" s="164"/>
      <c r="F870" s="164"/>
      <c r="G870" s="164"/>
      <c r="H870" s="164"/>
      <c r="I870" s="164"/>
      <c r="J870" s="164"/>
      <c r="K870" s="164"/>
      <c r="L870" s="164"/>
      <c r="M870" s="164"/>
      <c r="N870" s="164"/>
      <c r="O870" s="164"/>
    </row>
    <row r="871" spans="1:15" ht="14.5" x14ac:dyDescent="0.35">
      <c r="A871" s="164"/>
      <c r="B871" s="164"/>
      <c r="C871" s="164"/>
      <c r="D871" s="164"/>
      <c r="E871" s="164"/>
      <c r="F871" s="164"/>
      <c r="G871" s="164"/>
      <c r="H871" s="164"/>
      <c r="I871" s="164"/>
      <c r="J871" s="164"/>
      <c r="K871" s="164"/>
      <c r="L871" s="164"/>
      <c r="M871" s="164"/>
      <c r="N871" s="164"/>
      <c r="O871" s="164"/>
    </row>
    <row r="872" spans="1:15" ht="14.5" x14ac:dyDescent="0.35">
      <c r="A872" s="164"/>
      <c r="B872" s="164"/>
      <c r="C872" s="164"/>
      <c r="D872" s="164"/>
      <c r="E872" s="164"/>
      <c r="F872" s="164"/>
      <c r="G872" s="164"/>
      <c r="H872" s="164"/>
      <c r="I872" s="164"/>
      <c r="J872" s="164"/>
      <c r="K872" s="164"/>
      <c r="L872" s="164"/>
      <c r="M872" s="164"/>
      <c r="N872" s="164"/>
      <c r="O872" s="164"/>
    </row>
    <row r="873" spans="1:15" ht="14.5" x14ac:dyDescent="0.35">
      <c r="A873" s="164"/>
      <c r="B873" s="164"/>
      <c r="C873" s="164"/>
      <c r="D873" s="164"/>
      <c r="E873" s="164"/>
      <c r="F873" s="164"/>
      <c r="G873" s="164"/>
      <c r="H873" s="164"/>
      <c r="I873" s="164"/>
      <c r="J873" s="164"/>
      <c r="K873" s="164"/>
      <c r="L873" s="164"/>
      <c r="M873" s="164"/>
      <c r="N873" s="164"/>
      <c r="O873" s="164"/>
    </row>
    <row r="874" spans="1:15" ht="14.5" x14ac:dyDescent="0.35">
      <c r="A874" s="164"/>
      <c r="B874" s="164"/>
      <c r="C874" s="164"/>
      <c r="D874" s="164"/>
      <c r="E874" s="164"/>
      <c r="F874" s="164"/>
      <c r="G874" s="164"/>
      <c r="H874" s="164"/>
      <c r="I874" s="164"/>
      <c r="J874" s="164"/>
      <c r="K874" s="164"/>
      <c r="L874" s="164"/>
      <c r="M874" s="164"/>
      <c r="N874" s="164"/>
      <c r="O874" s="164"/>
    </row>
    <row r="875" spans="1:15" ht="14.5" x14ac:dyDescent="0.35">
      <c r="A875" s="164"/>
      <c r="B875" s="164"/>
      <c r="C875" s="164"/>
      <c r="D875" s="164"/>
      <c r="E875" s="164"/>
      <c r="F875" s="164"/>
      <c r="G875" s="164"/>
      <c r="H875" s="164"/>
      <c r="I875" s="164"/>
      <c r="J875" s="164"/>
      <c r="K875" s="164"/>
      <c r="L875" s="164"/>
      <c r="M875" s="164"/>
      <c r="N875" s="164"/>
      <c r="O875" s="164"/>
    </row>
    <row r="876" spans="1:15" ht="14.5" x14ac:dyDescent="0.35">
      <c r="A876" s="164"/>
      <c r="B876" s="164"/>
      <c r="C876" s="164"/>
      <c r="D876" s="164"/>
      <c r="E876" s="164"/>
      <c r="F876" s="164"/>
      <c r="G876" s="164"/>
      <c r="H876" s="164"/>
      <c r="I876" s="164"/>
      <c r="J876" s="164"/>
      <c r="K876" s="164"/>
      <c r="L876" s="164"/>
      <c r="M876" s="164"/>
      <c r="N876" s="164"/>
      <c r="O876" s="164"/>
    </row>
    <row r="877" spans="1:15" ht="14.5" x14ac:dyDescent="0.35">
      <c r="A877" s="164"/>
      <c r="B877" s="164"/>
      <c r="C877" s="164"/>
      <c r="D877" s="164"/>
      <c r="E877" s="164"/>
      <c r="F877" s="164"/>
      <c r="G877" s="164"/>
      <c r="H877" s="164"/>
      <c r="I877" s="164"/>
      <c r="J877" s="164"/>
      <c r="K877" s="164"/>
      <c r="L877" s="164"/>
      <c r="M877" s="164"/>
      <c r="N877" s="164"/>
      <c r="O877" s="164"/>
    </row>
    <row r="878" spans="1:15" ht="14.5" x14ac:dyDescent="0.35">
      <c r="A878" s="164"/>
      <c r="B878" s="164"/>
      <c r="C878" s="164"/>
      <c r="D878" s="164"/>
      <c r="E878" s="164"/>
      <c r="F878" s="164"/>
      <c r="G878" s="164"/>
      <c r="H878" s="164"/>
      <c r="I878" s="164"/>
      <c r="J878" s="164"/>
      <c r="K878" s="164"/>
      <c r="L878" s="164"/>
      <c r="M878" s="164"/>
      <c r="N878" s="164"/>
      <c r="O878" s="164"/>
    </row>
    <row r="879" spans="1:15" ht="14.5" x14ac:dyDescent="0.35">
      <c r="A879" s="164"/>
      <c r="B879" s="164"/>
      <c r="C879" s="164"/>
      <c r="D879" s="164"/>
      <c r="E879" s="164"/>
      <c r="F879" s="164"/>
      <c r="G879" s="164"/>
      <c r="H879" s="164"/>
      <c r="I879" s="164"/>
      <c r="J879" s="164"/>
      <c r="K879" s="164"/>
      <c r="L879" s="164"/>
      <c r="M879" s="164"/>
      <c r="N879" s="164"/>
      <c r="O879" s="164"/>
    </row>
    <row r="880" spans="1:15" ht="14.5" x14ac:dyDescent="0.35">
      <c r="A880" s="164"/>
      <c r="B880" s="164"/>
      <c r="C880" s="164"/>
      <c r="D880" s="164"/>
      <c r="E880" s="164"/>
      <c r="F880" s="164"/>
      <c r="G880" s="164"/>
      <c r="H880" s="164"/>
      <c r="I880" s="164"/>
      <c r="J880" s="164"/>
      <c r="K880" s="164"/>
      <c r="L880" s="164"/>
      <c r="M880" s="164"/>
      <c r="N880" s="164"/>
      <c r="O880" s="164"/>
    </row>
    <row r="881" spans="1:15" ht="14.5" x14ac:dyDescent="0.35">
      <c r="A881" s="164"/>
      <c r="B881" s="164"/>
      <c r="C881" s="164"/>
      <c r="D881" s="164"/>
      <c r="E881" s="164"/>
      <c r="F881" s="164"/>
      <c r="G881" s="164"/>
      <c r="H881" s="164"/>
      <c r="I881" s="164"/>
      <c r="J881" s="164"/>
      <c r="K881" s="164"/>
      <c r="L881" s="164"/>
      <c r="M881" s="164"/>
      <c r="N881" s="164"/>
      <c r="O881" s="164"/>
    </row>
    <row r="882" spans="1:15" ht="14.5" x14ac:dyDescent="0.35">
      <c r="A882" s="164"/>
      <c r="B882" s="164"/>
      <c r="C882" s="164"/>
      <c r="D882" s="164"/>
      <c r="E882" s="164"/>
      <c r="F882" s="164"/>
      <c r="G882" s="164"/>
      <c r="H882" s="164"/>
      <c r="I882" s="164"/>
      <c r="J882" s="164"/>
      <c r="K882" s="164"/>
      <c r="L882" s="164"/>
      <c r="M882" s="164"/>
      <c r="N882" s="164"/>
      <c r="O882" s="164"/>
    </row>
    <row r="883" spans="1:15" ht="14.5" x14ac:dyDescent="0.35">
      <c r="A883" s="164"/>
      <c r="B883" s="164"/>
      <c r="C883" s="164"/>
      <c r="D883" s="164"/>
      <c r="E883" s="164"/>
      <c r="F883" s="164"/>
      <c r="G883" s="164"/>
      <c r="H883" s="164"/>
      <c r="I883" s="164"/>
      <c r="J883" s="164"/>
      <c r="K883" s="164"/>
      <c r="L883" s="164"/>
      <c r="M883" s="164"/>
      <c r="N883" s="164"/>
      <c r="O883" s="164"/>
    </row>
    <row r="884" spans="1:15" ht="14.5" x14ac:dyDescent="0.35">
      <c r="A884" s="164"/>
      <c r="B884" s="164"/>
      <c r="C884" s="164"/>
      <c r="D884" s="164"/>
      <c r="E884" s="164"/>
      <c r="F884" s="164"/>
      <c r="G884" s="164"/>
      <c r="H884" s="164"/>
      <c r="I884" s="164"/>
      <c r="J884" s="164"/>
      <c r="K884" s="164"/>
      <c r="L884" s="164"/>
      <c r="M884" s="164"/>
      <c r="N884" s="164"/>
      <c r="O884" s="164"/>
    </row>
    <row r="885" spans="1:15" ht="14.5" x14ac:dyDescent="0.35">
      <c r="A885" s="164"/>
      <c r="B885" s="164"/>
      <c r="C885" s="164"/>
      <c r="D885" s="164"/>
      <c r="E885" s="164"/>
      <c r="F885" s="164"/>
      <c r="G885" s="164"/>
      <c r="H885" s="164"/>
      <c r="I885" s="164"/>
      <c r="J885" s="164"/>
      <c r="K885" s="164"/>
      <c r="L885" s="164"/>
      <c r="M885" s="164"/>
      <c r="N885" s="164"/>
      <c r="O885" s="164"/>
    </row>
    <row r="886" spans="1:15" ht="14.5" x14ac:dyDescent="0.35">
      <c r="A886" s="164"/>
      <c r="B886" s="164"/>
      <c r="C886" s="164"/>
      <c r="D886" s="164"/>
      <c r="E886" s="164"/>
      <c r="F886" s="164"/>
      <c r="G886" s="164"/>
      <c r="H886" s="164"/>
      <c r="I886" s="164"/>
      <c r="J886" s="164"/>
      <c r="K886" s="164"/>
      <c r="L886" s="164"/>
      <c r="M886" s="164"/>
      <c r="N886" s="164"/>
      <c r="O886" s="164"/>
    </row>
    <row r="887" spans="1:15" ht="14.5" x14ac:dyDescent="0.35">
      <c r="A887" s="164"/>
      <c r="B887" s="164"/>
      <c r="C887" s="164"/>
      <c r="D887" s="164"/>
      <c r="E887" s="164"/>
      <c r="F887" s="164"/>
      <c r="G887" s="164"/>
      <c r="H887" s="164"/>
      <c r="I887" s="164"/>
      <c r="J887" s="164"/>
      <c r="K887" s="164"/>
      <c r="L887" s="164"/>
      <c r="M887" s="164"/>
      <c r="N887" s="164"/>
      <c r="O887" s="164"/>
    </row>
    <row r="888" spans="1:15" ht="14.5" x14ac:dyDescent="0.35">
      <c r="A888" s="164"/>
      <c r="B888" s="164"/>
      <c r="C888" s="164"/>
      <c r="D888" s="164"/>
      <c r="E888" s="164"/>
      <c r="F888" s="164"/>
      <c r="G888" s="164"/>
      <c r="H888" s="164"/>
      <c r="I888" s="164"/>
      <c r="J888" s="164"/>
      <c r="K888" s="164"/>
      <c r="L888" s="164"/>
      <c r="M888" s="164"/>
      <c r="N888" s="164"/>
      <c r="O888" s="164"/>
    </row>
    <row r="889" spans="1:15" ht="14.5" x14ac:dyDescent="0.35">
      <c r="A889" s="164"/>
      <c r="B889" s="164"/>
      <c r="C889" s="164"/>
      <c r="D889" s="164"/>
      <c r="E889" s="164"/>
      <c r="F889" s="164"/>
      <c r="G889" s="164"/>
      <c r="H889" s="164"/>
      <c r="I889" s="164"/>
      <c r="J889" s="164"/>
      <c r="K889" s="164"/>
      <c r="L889" s="164"/>
      <c r="M889" s="164"/>
      <c r="N889" s="164"/>
      <c r="O889" s="164"/>
    </row>
    <row r="890" spans="1:15" ht="14.5" x14ac:dyDescent="0.35">
      <c r="A890" s="164"/>
      <c r="B890" s="164"/>
      <c r="C890" s="164"/>
      <c r="D890" s="164"/>
      <c r="E890" s="164"/>
      <c r="F890" s="164"/>
      <c r="G890" s="164"/>
      <c r="H890" s="164"/>
      <c r="I890" s="164"/>
      <c r="J890" s="164"/>
      <c r="K890" s="164"/>
      <c r="L890" s="164"/>
      <c r="M890" s="164"/>
      <c r="N890" s="164"/>
      <c r="O890" s="164"/>
    </row>
    <row r="891" spans="1:15" ht="14.5" x14ac:dyDescent="0.35">
      <c r="A891" s="164"/>
      <c r="B891" s="164"/>
      <c r="C891" s="164"/>
      <c r="D891" s="164"/>
      <c r="E891" s="164"/>
      <c r="F891" s="164"/>
      <c r="G891" s="164"/>
      <c r="H891" s="164"/>
      <c r="I891" s="164"/>
      <c r="J891" s="164"/>
      <c r="K891" s="164"/>
      <c r="L891" s="164"/>
      <c r="M891" s="164"/>
      <c r="N891" s="164"/>
      <c r="O891" s="164"/>
    </row>
    <row r="892" spans="1:15" ht="14.5" x14ac:dyDescent="0.35">
      <c r="A892" s="164"/>
      <c r="B892" s="164"/>
      <c r="C892" s="164"/>
      <c r="D892" s="164"/>
      <c r="E892" s="164"/>
      <c r="F892" s="164"/>
      <c r="G892" s="164"/>
      <c r="H892" s="164"/>
      <c r="I892" s="164"/>
      <c r="J892" s="164"/>
      <c r="K892" s="164"/>
      <c r="L892" s="164"/>
      <c r="M892" s="164"/>
      <c r="N892" s="164"/>
      <c r="O892" s="164"/>
    </row>
    <row r="893" spans="1:15" ht="14.5" x14ac:dyDescent="0.35">
      <c r="A893" s="164"/>
      <c r="B893" s="164"/>
      <c r="C893" s="164"/>
      <c r="D893" s="164"/>
      <c r="E893" s="164"/>
      <c r="F893" s="164"/>
      <c r="G893" s="164"/>
      <c r="H893" s="164"/>
      <c r="I893" s="164"/>
      <c r="J893" s="164"/>
      <c r="K893" s="164"/>
      <c r="L893" s="164"/>
      <c r="M893" s="164"/>
      <c r="N893" s="164"/>
      <c r="O893" s="164"/>
    </row>
    <row r="894" spans="1:15" ht="14.5" x14ac:dyDescent="0.35">
      <c r="A894" s="164"/>
      <c r="B894" s="164"/>
      <c r="C894" s="164"/>
      <c r="D894" s="164"/>
      <c r="E894" s="164"/>
      <c r="F894" s="164"/>
      <c r="G894" s="164"/>
      <c r="H894" s="164"/>
      <c r="I894" s="164"/>
      <c r="J894" s="164"/>
      <c r="K894" s="164"/>
      <c r="L894" s="164"/>
      <c r="M894" s="164"/>
      <c r="N894" s="164"/>
      <c r="O894" s="164"/>
    </row>
    <row r="895" spans="1:15" ht="14.5" x14ac:dyDescent="0.35">
      <c r="A895" s="164"/>
      <c r="B895" s="164"/>
      <c r="C895" s="164"/>
      <c r="D895" s="164"/>
      <c r="E895" s="164"/>
      <c r="F895" s="164"/>
      <c r="G895" s="164"/>
      <c r="H895" s="164"/>
      <c r="I895" s="164"/>
      <c r="J895" s="164"/>
      <c r="K895" s="164"/>
      <c r="L895" s="164"/>
      <c r="M895" s="164"/>
      <c r="N895" s="164"/>
      <c r="O895" s="164"/>
    </row>
    <row r="896" spans="1:15" ht="14.5" x14ac:dyDescent="0.35">
      <c r="A896" s="164"/>
      <c r="B896" s="164"/>
      <c r="C896" s="164"/>
      <c r="D896" s="164"/>
      <c r="E896" s="164"/>
      <c r="F896" s="164"/>
      <c r="G896" s="164"/>
      <c r="H896" s="164"/>
      <c r="I896" s="164"/>
      <c r="J896" s="164"/>
      <c r="K896" s="164"/>
      <c r="L896" s="164"/>
      <c r="M896" s="164"/>
      <c r="N896" s="164"/>
      <c r="O896" s="164"/>
    </row>
    <row r="897" spans="1:15" ht="14.5" x14ac:dyDescent="0.35">
      <c r="A897" s="164"/>
      <c r="B897" s="164"/>
      <c r="C897" s="164"/>
      <c r="D897" s="164"/>
      <c r="E897" s="164"/>
      <c r="F897" s="164"/>
      <c r="G897" s="164"/>
      <c r="H897" s="164"/>
      <c r="I897" s="164"/>
      <c r="J897" s="164"/>
      <c r="K897" s="164"/>
      <c r="L897" s="164"/>
      <c r="M897" s="164"/>
      <c r="N897" s="164"/>
      <c r="O897" s="164"/>
    </row>
    <row r="898" spans="1:15" ht="14.5" x14ac:dyDescent="0.35">
      <c r="A898" s="164"/>
      <c r="B898" s="164"/>
      <c r="C898" s="164"/>
      <c r="D898" s="164"/>
      <c r="E898" s="164"/>
      <c r="F898" s="164"/>
      <c r="G898" s="164"/>
      <c r="H898" s="164"/>
      <c r="I898" s="164"/>
      <c r="J898" s="164"/>
      <c r="K898" s="164"/>
      <c r="L898" s="164"/>
      <c r="M898" s="164"/>
      <c r="N898" s="164"/>
      <c r="O898" s="164"/>
    </row>
    <row r="899" spans="1:15" ht="14.5" x14ac:dyDescent="0.35">
      <c r="A899" s="164"/>
      <c r="B899" s="164"/>
      <c r="C899" s="164"/>
      <c r="D899" s="164"/>
      <c r="E899" s="164"/>
      <c r="F899" s="164"/>
      <c r="G899" s="164"/>
      <c r="H899" s="164"/>
      <c r="I899" s="164"/>
      <c r="J899" s="164"/>
      <c r="K899" s="164"/>
      <c r="L899" s="164"/>
      <c r="M899" s="164"/>
      <c r="N899" s="164"/>
      <c r="O899" s="164"/>
    </row>
    <row r="900" spans="1:15" ht="14.5" x14ac:dyDescent="0.35">
      <c r="A900" s="164"/>
      <c r="B900" s="164"/>
      <c r="C900" s="164"/>
      <c r="D900" s="164"/>
      <c r="E900" s="164"/>
      <c r="F900" s="164"/>
      <c r="G900" s="164"/>
      <c r="H900" s="164"/>
      <c r="I900" s="164"/>
      <c r="J900" s="164"/>
      <c r="K900" s="164"/>
      <c r="L900" s="164"/>
      <c r="M900" s="164"/>
      <c r="N900" s="164"/>
      <c r="O900" s="164"/>
    </row>
    <row r="901" spans="1:15" ht="14.5" x14ac:dyDescent="0.35">
      <c r="A901" s="164"/>
      <c r="B901" s="164"/>
      <c r="C901" s="164"/>
      <c r="D901" s="164"/>
      <c r="E901" s="164"/>
      <c r="F901" s="164"/>
      <c r="G901" s="164"/>
      <c r="H901" s="164"/>
      <c r="I901" s="164"/>
      <c r="J901" s="164"/>
      <c r="K901" s="164"/>
      <c r="L901" s="164"/>
      <c r="M901" s="164"/>
      <c r="N901" s="164"/>
      <c r="O901" s="164"/>
    </row>
    <row r="902" spans="1:15" ht="14.5" x14ac:dyDescent="0.35">
      <c r="A902" s="164"/>
      <c r="B902" s="164"/>
      <c r="C902" s="164"/>
      <c r="D902" s="164"/>
      <c r="E902" s="164"/>
      <c r="F902" s="164"/>
      <c r="G902" s="164"/>
      <c r="H902" s="164"/>
      <c r="I902" s="164"/>
      <c r="J902" s="164"/>
      <c r="K902" s="164"/>
      <c r="L902" s="164"/>
      <c r="M902" s="164"/>
      <c r="N902" s="164"/>
      <c r="O902" s="164"/>
    </row>
    <row r="903" spans="1:15" ht="14.5" x14ac:dyDescent="0.35">
      <c r="A903" s="164"/>
      <c r="B903" s="164"/>
      <c r="C903" s="164"/>
      <c r="D903" s="164"/>
      <c r="E903" s="164"/>
      <c r="F903" s="164"/>
      <c r="G903" s="164"/>
      <c r="H903" s="164"/>
      <c r="I903" s="164"/>
      <c r="J903" s="164"/>
      <c r="K903" s="164"/>
      <c r="L903" s="164"/>
      <c r="M903" s="164"/>
      <c r="N903" s="164"/>
      <c r="O903" s="164"/>
    </row>
    <row r="904" spans="1:15" ht="14.5" x14ac:dyDescent="0.35">
      <c r="A904" s="164"/>
      <c r="B904" s="164"/>
      <c r="C904" s="164"/>
      <c r="D904" s="164"/>
      <c r="E904" s="164"/>
      <c r="F904" s="164"/>
      <c r="G904" s="164"/>
      <c r="H904" s="164"/>
      <c r="I904" s="164"/>
      <c r="J904" s="164"/>
      <c r="K904" s="164"/>
      <c r="L904" s="164"/>
      <c r="M904" s="164"/>
      <c r="N904" s="164"/>
      <c r="O904" s="164"/>
    </row>
    <row r="905" spans="1:15" ht="14.5" x14ac:dyDescent="0.35">
      <c r="A905" s="164"/>
      <c r="B905" s="164"/>
      <c r="C905" s="164"/>
      <c r="D905" s="164"/>
      <c r="E905" s="164"/>
      <c r="F905" s="164"/>
      <c r="G905" s="164"/>
      <c r="H905" s="164"/>
      <c r="I905" s="164"/>
      <c r="J905" s="164"/>
      <c r="K905" s="164"/>
      <c r="L905" s="164"/>
      <c r="M905" s="164"/>
      <c r="N905" s="164"/>
      <c r="O905" s="164"/>
    </row>
    <row r="906" spans="1:15" ht="14.5" x14ac:dyDescent="0.35">
      <c r="A906" s="164"/>
      <c r="B906" s="164"/>
      <c r="C906" s="164"/>
      <c r="D906" s="164"/>
      <c r="E906" s="164"/>
      <c r="F906" s="164"/>
      <c r="G906" s="164"/>
      <c r="H906" s="164"/>
      <c r="I906" s="164"/>
      <c r="J906" s="164"/>
      <c r="K906" s="164"/>
      <c r="L906" s="164"/>
      <c r="M906" s="164"/>
      <c r="N906" s="164"/>
      <c r="O906" s="164"/>
    </row>
    <row r="907" spans="1:15" ht="14.5" x14ac:dyDescent="0.35">
      <c r="A907" s="164"/>
      <c r="B907" s="164"/>
      <c r="C907" s="164"/>
      <c r="D907" s="164"/>
      <c r="E907" s="164"/>
      <c r="F907" s="164"/>
      <c r="G907" s="164"/>
      <c r="H907" s="164"/>
      <c r="I907" s="164"/>
      <c r="J907" s="164"/>
      <c r="K907" s="164"/>
      <c r="L907" s="164"/>
      <c r="M907" s="164"/>
      <c r="N907" s="164"/>
      <c r="O907" s="164"/>
    </row>
    <row r="908" spans="1:15" ht="14.5" x14ac:dyDescent="0.35">
      <c r="A908" s="164"/>
      <c r="B908" s="164"/>
      <c r="C908" s="164"/>
      <c r="D908" s="164"/>
      <c r="E908" s="164"/>
      <c r="F908" s="164"/>
      <c r="G908" s="164"/>
      <c r="H908" s="164"/>
      <c r="I908" s="164"/>
      <c r="J908" s="164"/>
      <c r="K908" s="164"/>
      <c r="L908" s="164"/>
      <c r="M908" s="164"/>
      <c r="N908" s="164"/>
      <c r="O908" s="164"/>
    </row>
    <row r="909" spans="1:15" ht="14.5" x14ac:dyDescent="0.35">
      <c r="A909" s="164"/>
      <c r="B909" s="164"/>
      <c r="C909" s="164"/>
      <c r="D909" s="164"/>
      <c r="E909" s="164"/>
      <c r="F909" s="164"/>
      <c r="G909" s="164"/>
      <c r="H909" s="164"/>
      <c r="I909" s="164"/>
      <c r="J909" s="164"/>
      <c r="K909" s="164"/>
      <c r="L909" s="164"/>
      <c r="M909" s="164"/>
      <c r="N909" s="164"/>
      <c r="O909" s="164"/>
    </row>
    <row r="910" spans="1:15" ht="14.5" x14ac:dyDescent="0.35">
      <c r="A910" s="164"/>
      <c r="B910" s="164"/>
      <c r="C910" s="164"/>
      <c r="D910" s="164"/>
      <c r="E910" s="164"/>
      <c r="F910" s="164"/>
      <c r="G910" s="164"/>
      <c r="H910" s="164"/>
      <c r="I910" s="164"/>
      <c r="J910" s="164"/>
      <c r="K910" s="164"/>
      <c r="L910" s="164"/>
      <c r="M910" s="164"/>
      <c r="N910" s="164"/>
      <c r="O910" s="164"/>
    </row>
    <row r="911" spans="1:15" ht="14.5" x14ac:dyDescent="0.35">
      <c r="A911" s="164"/>
      <c r="B911" s="164"/>
      <c r="C911" s="164"/>
      <c r="D911" s="164"/>
      <c r="E911" s="164"/>
      <c r="F911" s="164"/>
      <c r="G911" s="164"/>
      <c r="H911" s="164"/>
      <c r="I911" s="164"/>
      <c r="J911" s="164"/>
      <c r="K911" s="164"/>
      <c r="L911" s="164"/>
      <c r="M911" s="164"/>
      <c r="N911" s="164"/>
      <c r="O911" s="164"/>
    </row>
    <row r="912" spans="1:15" ht="14.5" x14ac:dyDescent="0.35">
      <c r="A912" s="164"/>
      <c r="B912" s="164"/>
      <c r="C912" s="164"/>
      <c r="D912" s="164"/>
      <c r="E912" s="164"/>
      <c r="F912" s="164"/>
      <c r="G912" s="164"/>
      <c r="H912" s="164"/>
      <c r="I912" s="164"/>
      <c r="J912" s="164"/>
      <c r="K912" s="164"/>
      <c r="L912" s="164"/>
      <c r="M912" s="164"/>
      <c r="N912" s="164"/>
      <c r="O912" s="164"/>
    </row>
    <row r="913" spans="1:15" ht="14.5" x14ac:dyDescent="0.35">
      <c r="A913" s="164"/>
      <c r="B913" s="164"/>
      <c r="C913" s="164"/>
      <c r="D913" s="164"/>
      <c r="E913" s="164"/>
      <c r="F913" s="164"/>
      <c r="G913" s="164"/>
      <c r="H913" s="164"/>
      <c r="I913" s="164"/>
      <c r="J913" s="164"/>
      <c r="K913" s="164"/>
      <c r="L913" s="164"/>
      <c r="M913" s="164"/>
      <c r="N913" s="164"/>
      <c r="O913" s="164"/>
    </row>
    <row r="914" spans="1:15" ht="14.5" x14ac:dyDescent="0.35">
      <c r="A914" s="164"/>
      <c r="B914" s="164"/>
      <c r="C914" s="164"/>
      <c r="D914" s="164"/>
      <c r="E914" s="164"/>
      <c r="F914" s="164"/>
      <c r="G914" s="164"/>
      <c r="H914" s="164"/>
      <c r="I914" s="164"/>
      <c r="J914" s="164"/>
      <c r="K914" s="164"/>
      <c r="L914" s="164"/>
      <c r="M914" s="164"/>
      <c r="N914" s="164"/>
      <c r="O914" s="164"/>
    </row>
    <row r="915" spans="1:15" ht="14.5" x14ac:dyDescent="0.35">
      <c r="A915" s="164"/>
      <c r="B915" s="164"/>
      <c r="C915" s="164"/>
      <c r="D915" s="164"/>
      <c r="E915" s="164"/>
      <c r="F915" s="164"/>
      <c r="G915" s="164"/>
      <c r="H915" s="164"/>
      <c r="I915" s="164"/>
      <c r="J915" s="164"/>
      <c r="K915" s="164"/>
      <c r="L915" s="164"/>
      <c r="M915" s="164"/>
      <c r="N915" s="164"/>
      <c r="O915" s="164"/>
    </row>
    <row r="916" spans="1:15" ht="14.5" x14ac:dyDescent="0.35">
      <c r="A916" s="164"/>
      <c r="B916" s="164"/>
      <c r="C916" s="164"/>
      <c r="D916" s="164"/>
      <c r="E916" s="164"/>
      <c r="F916" s="164"/>
      <c r="G916" s="164"/>
      <c r="H916" s="164"/>
      <c r="I916" s="164"/>
      <c r="J916" s="164"/>
      <c r="K916" s="164"/>
      <c r="L916" s="164"/>
      <c r="M916" s="164"/>
      <c r="N916" s="164"/>
      <c r="O916" s="164"/>
    </row>
    <row r="917" spans="1:15" ht="14.5" x14ac:dyDescent="0.35">
      <c r="A917" s="164"/>
      <c r="B917" s="164"/>
      <c r="C917" s="164"/>
      <c r="D917" s="164"/>
      <c r="E917" s="164"/>
      <c r="F917" s="164"/>
      <c r="G917" s="164"/>
      <c r="H917" s="164"/>
      <c r="I917" s="164"/>
      <c r="J917" s="164"/>
      <c r="K917" s="164"/>
      <c r="L917" s="164"/>
      <c r="M917" s="164"/>
      <c r="N917" s="164"/>
      <c r="O917" s="164"/>
    </row>
    <row r="918" spans="1:15" ht="14.5" x14ac:dyDescent="0.35">
      <c r="A918" s="164"/>
      <c r="B918" s="164"/>
      <c r="C918" s="164"/>
      <c r="D918" s="164"/>
      <c r="E918" s="164"/>
      <c r="F918" s="164"/>
      <c r="G918" s="164"/>
      <c r="H918" s="164"/>
      <c r="I918" s="164"/>
      <c r="J918" s="164"/>
      <c r="K918" s="164"/>
      <c r="L918" s="164"/>
      <c r="M918" s="164"/>
      <c r="N918" s="164"/>
      <c r="O918" s="164"/>
    </row>
    <row r="919" spans="1:15" ht="14.5" x14ac:dyDescent="0.35">
      <c r="A919" s="164"/>
      <c r="B919" s="164"/>
      <c r="C919" s="164"/>
      <c r="D919" s="164"/>
      <c r="E919" s="164"/>
      <c r="F919" s="164"/>
      <c r="G919" s="164"/>
      <c r="H919" s="164"/>
      <c r="I919" s="164"/>
      <c r="J919" s="164"/>
      <c r="K919" s="164"/>
      <c r="L919" s="164"/>
      <c r="M919" s="164"/>
      <c r="N919" s="164"/>
      <c r="O919" s="164"/>
    </row>
    <row r="920" spans="1:15" ht="14.5" x14ac:dyDescent="0.35">
      <c r="A920" s="164"/>
      <c r="B920" s="164"/>
      <c r="C920" s="164"/>
      <c r="D920" s="164"/>
      <c r="E920" s="164"/>
      <c r="F920" s="164"/>
      <c r="G920" s="164"/>
      <c r="H920" s="164"/>
      <c r="I920" s="164"/>
      <c r="J920" s="164"/>
      <c r="K920" s="164"/>
      <c r="L920" s="164"/>
      <c r="M920" s="164"/>
      <c r="N920" s="164"/>
      <c r="O920" s="164"/>
    </row>
    <row r="921" spans="1:15" ht="14.5" x14ac:dyDescent="0.35">
      <c r="A921" s="164"/>
      <c r="B921" s="164"/>
      <c r="C921" s="164"/>
      <c r="D921" s="164"/>
      <c r="E921" s="164"/>
      <c r="F921" s="164"/>
      <c r="G921" s="164"/>
      <c r="H921" s="164"/>
      <c r="I921" s="164"/>
      <c r="J921" s="164"/>
      <c r="K921" s="164"/>
      <c r="L921" s="164"/>
      <c r="M921" s="164"/>
      <c r="N921" s="164"/>
      <c r="O921" s="164"/>
    </row>
    <row r="922" spans="1:15" ht="14.5" x14ac:dyDescent="0.35">
      <c r="A922" s="164"/>
      <c r="B922" s="164"/>
      <c r="C922" s="164"/>
      <c r="D922" s="164"/>
      <c r="E922" s="164"/>
      <c r="F922" s="164"/>
      <c r="G922" s="164"/>
      <c r="H922" s="164"/>
      <c r="I922" s="164"/>
      <c r="J922" s="164"/>
      <c r="K922" s="164"/>
      <c r="L922" s="164"/>
      <c r="M922" s="164"/>
      <c r="N922" s="164"/>
      <c r="O922" s="164"/>
    </row>
    <row r="923" spans="1:15" ht="14.5" x14ac:dyDescent="0.35">
      <c r="A923" s="164"/>
      <c r="B923" s="164"/>
      <c r="C923" s="164"/>
      <c r="D923" s="164"/>
      <c r="E923" s="164"/>
      <c r="F923" s="164"/>
      <c r="G923" s="164"/>
      <c r="H923" s="164"/>
      <c r="I923" s="164"/>
      <c r="J923" s="164"/>
      <c r="K923" s="164"/>
      <c r="L923" s="164"/>
      <c r="M923" s="164"/>
      <c r="N923" s="164"/>
      <c r="O923" s="164"/>
    </row>
    <row r="924" spans="1:15" ht="14.5" x14ac:dyDescent="0.35">
      <c r="A924" s="164"/>
      <c r="B924" s="164"/>
      <c r="C924" s="164"/>
      <c r="D924" s="164"/>
      <c r="E924" s="164"/>
      <c r="F924" s="164"/>
      <c r="G924" s="164"/>
      <c r="H924" s="164"/>
      <c r="I924" s="164"/>
      <c r="J924" s="164"/>
      <c r="K924" s="164"/>
      <c r="L924" s="164"/>
      <c r="M924" s="164"/>
      <c r="N924" s="164"/>
      <c r="O924" s="164"/>
    </row>
    <row r="925" spans="1:15" ht="14.5" x14ac:dyDescent="0.35">
      <c r="A925" s="164"/>
      <c r="B925" s="164"/>
      <c r="C925" s="164"/>
      <c r="D925" s="164"/>
      <c r="E925" s="164"/>
      <c r="F925" s="164"/>
      <c r="G925" s="164"/>
      <c r="H925" s="164"/>
      <c r="I925" s="164"/>
      <c r="J925" s="164"/>
      <c r="K925" s="164"/>
      <c r="L925" s="164"/>
      <c r="M925" s="164"/>
      <c r="N925" s="164"/>
      <c r="O925" s="164"/>
    </row>
    <row r="926" spans="1:15" ht="14.5" x14ac:dyDescent="0.35">
      <c r="A926" s="164"/>
      <c r="B926" s="164"/>
      <c r="C926" s="164"/>
      <c r="D926" s="164"/>
      <c r="E926" s="164"/>
      <c r="F926" s="164"/>
      <c r="G926" s="164"/>
      <c r="H926" s="164"/>
      <c r="I926" s="164"/>
      <c r="J926" s="164"/>
      <c r="K926" s="164"/>
      <c r="L926" s="164"/>
      <c r="M926" s="164"/>
      <c r="N926" s="164"/>
      <c r="O926" s="164"/>
    </row>
    <row r="927" spans="1:15" ht="14.5" x14ac:dyDescent="0.35">
      <c r="A927" s="164"/>
      <c r="B927" s="164"/>
      <c r="C927" s="164"/>
      <c r="D927" s="164"/>
      <c r="E927" s="164"/>
      <c r="F927" s="164"/>
      <c r="G927" s="164"/>
      <c r="H927" s="164"/>
      <c r="I927" s="164"/>
      <c r="J927" s="164"/>
      <c r="K927" s="164"/>
      <c r="L927" s="164"/>
      <c r="M927" s="164"/>
      <c r="N927" s="164"/>
      <c r="O927" s="164"/>
    </row>
    <row r="928" spans="1:15" ht="14.5" x14ac:dyDescent="0.35">
      <c r="A928" s="164"/>
      <c r="B928" s="164"/>
      <c r="C928" s="164"/>
      <c r="D928" s="164"/>
      <c r="E928" s="164"/>
      <c r="F928" s="164"/>
      <c r="G928" s="164"/>
      <c r="H928" s="164"/>
      <c r="I928" s="164"/>
      <c r="J928" s="164"/>
      <c r="K928" s="164"/>
      <c r="L928" s="164"/>
      <c r="M928" s="164"/>
      <c r="N928" s="164"/>
      <c r="O928" s="164"/>
    </row>
    <row r="929" spans="1:15" ht="14.5" x14ac:dyDescent="0.35">
      <c r="A929" s="164"/>
      <c r="B929" s="164"/>
      <c r="C929" s="164"/>
      <c r="D929" s="164"/>
      <c r="E929" s="164"/>
      <c r="F929" s="164"/>
      <c r="G929" s="164"/>
      <c r="H929" s="164"/>
      <c r="I929" s="164"/>
      <c r="J929" s="164"/>
      <c r="K929" s="164"/>
      <c r="L929" s="164"/>
      <c r="M929" s="164"/>
      <c r="N929" s="164"/>
      <c r="O929" s="164"/>
    </row>
    <row r="930" spans="1:15" ht="14.5" x14ac:dyDescent="0.35">
      <c r="A930" s="164"/>
      <c r="B930" s="164"/>
      <c r="C930" s="164"/>
      <c r="D930" s="164"/>
      <c r="E930" s="164"/>
      <c r="F930" s="164"/>
      <c r="G930" s="164"/>
      <c r="H930" s="164"/>
      <c r="I930" s="164"/>
      <c r="J930" s="164"/>
      <c r="K930" s="164"/>
      <c r="L930" s="164"/>
      <c r="M930" s="164"/>
      <c r="N930" s="164"/>
      <c r="O930" s="164"/>
    </row>
    <row r="931" spans="1:15" ht="14.5" x14ac:dyDescent="0.35">
      <c r="A931" s="164"/>
      <c r="B931" s="164"/>
      <c r="C931" s="164"/>
      <c r="D931" s="164"/>
      <c r="E931" s="164"/>
      <c r="F931" s="164"/>
      <c r="G931" s="164"/>
      <c r="H931" s="164"/>
      <c r="I931" s="164"/>
      <c r="J931" s="164"/>
      <c r="K931" s="164"/>
      <c r="L931" s="164"/>
      <c r="M931" s="164"/>
      <c r="N931" s="164"/>
      <c r="O931" s="164"/>
    </row>
    <row r="932" spans="1:15" ht="14.5" x14ac:dyDescent="0.35">
      <c r="A932" s="164"/>
      <c r="B932" s="164"/>
      <c r="C932" s="164"/>
      <c r="D932" s="164"/>
      <c r="E932" s="164"/>
      <c r="F932" s="164"/>
      <c r="G932" s="164"/>
      <c r="H932" s="164"/>
      <c r="I932" s="164"/>
      <c r="J932" s="164"/>
      <c r="K932" s="164"/>
      <c r="L932" s="164"/>
      <c r="M932" s="164"/>
      <c r="N932" s="164"/>
      <c r="O932" s="164"/>
    </row>
    <row r="933" spans="1:15" ht="14.5" x14ac:dyDescent="0.35">
      <c r="A933" s="164"/>
      <c r="B933" s="164"/>
      <c r="C933" s="164"/>
      <c r="D933" s="164"/>
      <c r="E933" s="164"/>
      <c r="F933" s="164"/>
      <c r="G933" s="164"/>
      <c r="H933" s="164"/>
      <c r="I933" s="164"/>
      <c r="J933" s="164"/>
      <c r="K933" s="164"/>
      <c r="L933" s="164"/>
      <c r="M933" s="164"/>
      <c r="N933" s="164"/>
      <c r="O933" s="164"/>
    </row>
    <row r="934" spans="1:15" ht="14.5" x14ac:dyDescent="0.35">
      <c r="A934" s="164"/>
      <c r="B934" s="164"/>
      <c r="C934" s="164"/>
      <c r="D934" s="164"/>
      <c r="E934" s="164"/>
      <c r="F934" s="164"/>
      <c r="G934" s="164"/>
      <c r="H934" s="164"/>
      <c r="I934" s="164"/>
      <c r="J934" s="164"/>
      <c r="K934" s="164"/>
      <c r="L934" s="164"/>
      <c r="M934" s="164"/>
      <c r="N934" s="164"/>
      <c r="O934" s="164"/>
    </row>
    <row r="935" spans="1:15" ht="14.5" x14ac:dyDescent="0.35">
      <c r="A935" s="164"/>
      <c r="B935" s="164"/>
      <c r="C935" s="164"/>
      <c r="D935" s="164"/>
      <c r="E935" s="164"/>
      <c r="F935" s="164"/>
      <c r="G935" s="164"/>
      <c r="H935" s="164"/>
      <c r="I935" s="164"/>
      <c r="J935" s="164"/>
      <c r="K935" s="164"/>
      <c r="L935" s="164"/>
      <c r="M935" s="164"/>
      <c r="N935" s="164"/>
      <c r="O935" s="164"/>
    </row>
    <row r="936" spans="1:15" ht="14.5" x14ac:dyDescent="0.35">
      <c r="A936" s="164"/>
      <c r="B936" s="164"/>
      <c r="C936" s="164"/>
      <c r="D936" s="164"/>
      <c r="E936" s="164"/>
      <c r="F936" s="164"/>
      <c r="G936" s="164"/>
      <c r="H936" s="164"/>
      <c r="I936" s="164"/>
      <c r="J936" s="164"/>
      <c r="K936" s="164"/>
      <c r="L936" s="164"/>
      <c r="M936" s="164"/>
      <c r="N936" s="164"/>
      <c r="O936" s="164"/>
    </row>
    <row r="937" spans="1:15" ht="14.5" x14ac:dyDescent="0.35">
      <c r="A937" s="164"/>
      <c r="B937" s="164"/>
      <c r="C937" s="164"/>
      <c r="D937" s="164"/>
      <c r="E937" s="164"/>
      <c r="F937" s="164"/>
      <c r="G937" s="164"/>
      <c r="H937" s="164"/>
      <c r="I937" s="164"/>
      <c r="J937" s="164"/>
      <c r="K937" s="164"/>
      <c r="L937" s="164"/>
      <c r="M937" s="164"/>
      <c r="N937" s="164"/>
      <c r="O937" s="164"/>
    </row>
    <row r="938" spans="1:15" ht="14.5" x14ac:dyDescent="0.35">
      <c r="A938" s="164"/>
      <c r="B938" s="164"/>
      <c r="C938" s="164"/>
      <c r="D938" s="164"/>
      <c r="E938" s="164"/>
      <c r="F938" s="164"/>
      <c r="G938" s="164"/>
      <c r="H938" s="164"/>
      <c r="I938" s="164"/>
      <c r="J938" s="164"/>
      <c r="K938" s="164"/>
      <c r="L938" s="164"/>
      <c r="M938" s="164"/>
      <c r="N938" s="164"/>
      <c r="O938" s="164"/>
    </row>
    <row r="939" spans="1:15" ht="14.5" x14ac:dyDescent="0.35">
      <c r="A939" s="164"/>
      <c r="B939" s="164"/>
      <c r="C939" s="164"/>
      <c r="D939" s="164"/>
      <c r="E939" s="164"/>
      <c r="F939" s="164"/>
      <c r="G939" s="164"/>
      <c r="H939" s="164"/>
      <c r="I939" s="164"/>
      <c r="J939" s="164"/>
      <c r="K939" s="164"/>
      <c r="L939" s="164"/>
      <c r="M939" s="164"/>
      <c r="N939" s="164"/>
      <c r="O939" s="164"/>
    </row>
    <row r="940" spans="1:15" ht="14.5" x14ac:dyDescent="0.35">
      <c r="A940" s="164"/>
      <c r="B940" s="164"/>
      <c r="C940" s="164"/>
      <c r="D940" s="164"/>
      <c r="E940" s="164"/>
      <c r="F940" s="164"/>
      <c r="G940" s="164"/>
      <c r="H940" s="164"/>
      <c r="I940" s="164"/>
      <c r="J940" s="164"/>
      <c r="K940" s="164"/>
      <c r="L940" s="164"/>
      <c r="M940" s="164"/>
      <c r="N940" s="164"/>
      <c r="O940" s="164"/>
    </row>
    <row r="941" spans="1:15" ht="14.5" x14ac:dyDescent="0.35">
      <c r="A941" s="164"/>
      <c r="B941" s="164"/>
      <c r="C941" s="164"/>
      <c r="D941" s="164"/>
      <c r="E941" s="164"/>
      <c r="F941" s="164"/>
      <c r="G941" s="164"/>
      <c r="H941" s="164"/>
      <c r="I941" s="164"/>
      <c r="J941" s="164"/>
      <c r="K941" s="164"/>
      <c r="L941" s="164"/>
      <c r="M941" s="164"/>
      <c r="N941" s="164"/>
      <c r="O941" s="164"/>
    </row>
    <row r="942" spans="1:15" ht="14.5" x14ac:dyDescent="0.35">
      <c r="A942" s="164"/>
      <c r="B942" s="164"/>
      <c r="C942" s="164"/>
      <c r="D942" s="164"/>
      <c r="E942" s="164"/>
      <c r="F942" s="164"/>
      <c r="G942" s="164"/>
      <c r="H942" s="164"/>
      <c r="I942" s="164"/>
      <c r="J942" s="164"/>
      <c r="K942" s="164"/>
      <c r="L942" s="164"/>
      <c r="M942" s="164"/>
      <c r="N942" s="164"/>
      <c r="O942" s="164"/>
    </row>
    <row r="943" spans="1:15" ht="14.5" x14ac:dyDescent="0.35">
      <c r="A943" s="164"/>
      <c r="B943" s="164"/>
      <c r="C943" s="164"/>
      <c r="D943" s="164"/>
      <c r="E943" s="164"/>
      <c r="F943" s="164"/>
      <c r="G943" s="164"/>
      <c r="H943" s="164"/>
      <c r="I943" s="164"/>
      <c r="J943" s="164"/>
      <c r="K943" s="164"/>
      <c r="L943" s="164"/>
      <c r="M943" s="164"/>
      <c r="N943" s="164"/>
      <c r="O943" s="164"/>
    </row>
    <row r="944" spans="1:15" ht="14.5" x14ac:dyDescent="0.35">
      <c r="A944" s="164"/>
      <c r="B944" s="164"/>
      <c r="C944" s="164"/>
      <c r="D944" s="164"/>
      <c r="E944" s="164"/>
      <c r="F944" s="164"/>
      <c r="G944" s="164"/>
      <c r="H944" s="164"/>
      <c r="I944" s="164"/>
      <c r="J944" s="164"/>
      <c r="K944" s="164"/>
      <c r="L944" s="164"/>
      <c r="M944" s="164"/>
      <c r="N944" s="164"/>
      <c r="O944" s="164"/>
    </row>
    <row r="945" spans="1:15" ht="14.5" x14ac:dyDescent="0.35">
      <c r="A945" s="164"/>
      <c r="B945" s="164"/>
      <c r="C945" s="164"/>
      <c r="D945" s="164"/>
      <c r="E945" s="164"/>
      <c r="F945" s="164"/>
      <c r="G945" s="164"/>
      <c r="H945" s="164"/>
      <c r="I945" s="164"/>
      <c r="J945" s="164"/>
      <c r="K945" s="164"/>
      <c r="L945" s="164"/>
      <c r="M945" s="164"/>
      <c r="N945" s="164"/>
      <c r="O945" s="164"/>
    </row>
    <row r="946" spans="1:15" ht="14.5" x14ac:dyDescent="0.35">
      <c r="A946" s="164"/>
      <c r="B946" s="164"/>
      <c r="C946" s="164"/>
      <c r="D946" s="164"/>
      <c r="E946" s="164"/>
      <c r="F946" s="164"/>
      <c r="G946" s="164"/>
      <c r="H946" s="164"/>
      <c r="I946" s="164"/>
      <c r="J946" s="164"/>
      <c r="K946" s="164"/>
      <c r="L946" s="164"/>
      <c r="M946" s="164"/>
      <c r="N946" s="164"/>
      <c r="O946" s="164"/>
    </row>
    <row r="947" spans="1:15" ht="14.5" x14ac:dyDescent="0.35">
      <c r="A947" s="164"/>
      <c r="B947" s="164"/>
      <c r="C947" s="164"/>
      <c r="D947" s="164"/>
      <c r="E947" s="164"/>
      <c r="F947" s="164"/>
      <c r="G947" s="164"/>
      <c r="H947" s="164"/>
      <c r="I947" s="164"/>
      <c r="J947" s="164"/>
      <c r="K947" s="164"/>
      <c r="L947" s="164"/>
      <c r="M947" s="164"/>
      <c r="N947" s="164"/>
      <c r="O947" s="164"/>
    </row>
    <row r="948" spans="1:15" ht="14.5" x14ac:dyDescent="0.35">
      <c r="A948" s="164"/>
      <c r="B948" s="164"/>
      <c r="C948" s="164"/>
      <c r="D948" s="164"/>
      <c r="E948" s="164"/>
      <c r="F948" s="164"/>
      <c r="G948" s="164"/>
      <c r="H948" s="164"/>
      <c r="I948" s="164"/>
      <c r="J948" s="164"/>
      <c r="K948" s="164"/>
      <c r="L948" s="164"/>
      <c r="M948" s="164"/>
      <c r="N948" s="164"/>
      <c r="O948" s="164"/>
    </row>
    <row r="949" spans="1:15" ht="14.5" x14ac:dyDescent="0.35">
      <c r="A949" s="164"/>
      <c r="B949" s="164"/>
      <c r="C949" s="164"/>
      <c r="D949" s="164"/>
      <c r="E949" s="164"/>
      <c r="F949" s="164"/>
      <c r="G949" s="164"/>
      <c r="H949" s="164"/>
      <c r="I949" s="164"/>
      <c r="J949" s="164"/>
      <c r="K949" s="164"/>
      <c r="L949" s="164"/>
      <c r="M949" s="164"/>
      <c r="N949" s="164"/>
      <c r="O949" s="164"/>
    </row>
    <row r="950" spans="1:15" ht="14.5" x14ac:dyDescent="0.35">
      <c r="A950" s="164"/>
      <c r="B950" s="164"/>
      <c r="C950" s="164"/>
      <c r="D950" s="164"/>
      <c r="E950" s="164"/>
      <c r="F950" s="164"/>
      <c r="G950" s="164"/>
      <c r="H950" s="164"/>
      <c r="I950" s="164"/>
      <c r="J950" s="164"/>
      <c r="K950" s="164"/>
      <c r="L950" s="164"/>
      <c r="M950" s="164"/>
      <c r="N950" s="164"/>
      <c r="O950" s="164"/>
    </row>
    <row r="951" spans="1:15" ht="14.5" x14ac:dyDescent="0.35">
      <c r="A951" s="164"/>
      <c r="B951" s="164"/>
      <c r="C951" s="164"/>
      <c r="D951" s="164"/>
      <c r="E951" s="164"/>
      <c r="F951" s="164"/>
      <c r="G951" s="164"/>
      <c r="H951" s="164"/>
      <c r="I951" s="164"/>
      <c r="J951" s="164"/>
      <c r="K951" s="164"/>
      <c r="L951" s="164"/>
      <c r="M951" s="164"/>
      <c r="N951" s="164"/>
      <c r="O951" s="164"/>
    </row>
    <row r="952" spans="1:15" ht="14.5" x14ac:dyDescent="0.35">
      <c r="A952" s="164"/>
      <c r="B952" s="164"/>
      <c r="C952" s="164"/>
      <c r="D952" s="164"/>
      <c r="E952" s="164"/>
      <c r="F952" s="164"/>
      <c r="G952" s="164"/>
      <c r="H952" s="164"/>
      <c r="I952" s="164"/>
      <c r="J952" s="164"/>
      <c r="K952" s="164"/>
      <c r="L952" s="164"/>
      <c r="M952" s="164"/>
      <c r="N952" s="164"/>
      <c r="O952" s="164"/>
    </row>
    <row r="953" spans="1:15" ht="14.5" x14ac:dyDescent="0.35">
      <c r="A953" s="164"/>
      <c r="B953" s="164"/>
      <c r="C953" s="164"/>
      <c r="D953" s="164"/>
      <c r="E953" s="164"/>
      <c r="F953" s="164"/>
      <c r="G953" s="164"/>
      <c r="H953" s="164"/>
      <c r="I953" s="164"/>
      <c r="J953" s="164"/>
      <c r="K953" s="164"/>
      <c r="L953" s="164"/>
      <c r="M953" s="164"/>
      <c r="N953" s="164"/>
      <c r="O953" s="164"/>
    </row>
    <row r="954" spans="1:15" ht="14.5" x14ac:dyDescent="0.35">
      <c r="A954" s="164"/>
      <c r="B954" s="164"/>
      <c r="C954" s="164"/>
      <c r="D954" s="164"/>
      <c r="E954" s="164"/>
      <c r="F954" s="164"/>
      <c r="G954" s="164"/>
      <c r="H954" s="164"/>
      <c r="I954" s="164"/>
      <c r="J954" s="164"/>
      <c r="K954" s="164"/>
      <c r="L954" s="164"/>
      <c r="M954" s="164"/>
      <c r="N954" s="164"/>
      <c r="O954" s="164"/>
    </row>
    <row r="955" spans="1:15" ht="14.5" x14ac:dyDescent="0.35">
      <c r="A955" s="164"/>
      <c r="B955" s="164"/>
      <c r="C955" s="164"/>
      <c r="D955" s="164"/>
      <c r="E955" s="164"/>
      <c r="F955" s="164"/>
      <c r="G955" s="164"/>
      <c r="H955" s="164"/>
      <c r="I955" s="164"/>
      <c r="J955" s="164"/>
      <c r="K955" s="164"/>
      <c r="L955" s="164"/>
      <c r="M955" s="164"/>
      <c r="N955" s="164"/>
      <c r="O955" s="164"/>
    </row>
    <row r="956" spans="1:15" ht="14.5" x14ac:dyDescent="0.35">
      <c r="A956" s="164"/>
      <c r="B956" s="164"/>
      <c r="C956" s="164"/>
      <c r="D956" s="164"/>
      <c r="E956" s="164"/>
      <c r="F956" s="164"/>
      <c r="G956" s="164"/>
      <c r="H956" s="164"/>
      <c r="I956" s="164"/>
      <c r="J956" s="164"/>
      <c r="K956" s="164"/>
      <c r="L956" s="164"/>
      <c r="M956" s="164"/>
      <c r="N956" s="164"/>
      <c r="O956" s="164"/>
    </row>
    <row r="957" spans="1:15" ht="14.5" x14ac:dyDescent="0.35">
      <c r="A957" s="164"/>
      <c r="B957" s="164"/>
      <c r="C957" s="164"/>
      <c r="D957" s="164"/>
      <c r="E957" s="164"/>
      <c r="F957" s="164"/>
      <c r="G957" s="164"/>
      <c r="H957" s="164"/>
      <c r="I957" s="164"/>
      <c r="J957" s="164"/>
      <c r="K957" s="164"/>
      <c r="L957" s="164"/>
      <c r="M957" s="164"/>
      <c r="N957" s="164"/>
      <c r="O957" s="164"/>
    </row>
    <row r="958" spans="1:15" ht="14.5" x14ac:dyDescent="0.35">
      <c r="A958" s="164"/>
      <c r="B958" s="164"/>
      <c r="C958" s="164"/>
      <c r="D958" s="164"/>
      <c r="E958" s="164"/>
      <c r="F958" s="164"/>
      <c r="G958" s="164"/>
      <c r="H958" s="164"/>
      <c r="I958" s="164"/>
      <c r="J958" s="164"/>
      <c r="K958" s="164"/>
      <c r="L958" s="164"/>
      <c r="M958" s="164"/>
      <c r="N958" s="164"/>
      <c r="O958" s="164"/>
    </row>
    <row r="959" spans="1:15" ht="14.5" x14ac:dyDescent="0.35">
      <c r="A959" s="164"/>
      <c r="B959" s="164"/>
      <c r="C959" s="164"/>
      <c r="D959" s="164"/>
      <c r="E959" s="164"/>
      <c r="F959" s="164"/>
      <c r="G959" s="164"/>
      <c r="H959" s="164"/>
      <c r="I959" s="164"/>
      <c r="J959" s="164"/>
      <c r="K959" s="164"/>
      <c r="L959" s="164"/>
      <c r="M959" s="164"/>
      <c r="N959" s="164"/>
      <c r="O959" s="164"/>
    </row>
    <row r="960" spans="1:15" ht="14.5" x14ac:dyDescent="0.35">
      <c r="A960" s="164"/>
      <c r="B960" s="164"/>
      <c r="C960" s="164"/>
      <c r="D960" s="164"/>
      <c r="E960" s="164"/>
      <c r="F960" s="164"/>
      <c r="G960" s="164"/>
      <c r="H960" s="164"/>
      <c r="I960" s="164"/>
      <c r="J960" s="164"/>
      <c r="K960" s="164"/>
      <c r="L960" s="164"/>
      <c r="M960" s="164"/>
      <c r="N960" s="164"/>
      <c r="O960" s="164"/>
    </row>
    <row r="961" spans="1:15" ht="14.5" x14ac:dyDescent="0.35">
      <c r="A961" s="164"/>
      <c r="B961" s="164"/>
      <c r="C961" s="164"/>
      <c r="D961" s="164"/>
      <c r="E961" s="164"/>
      <c r="F961" s="164"/>
      <c r="G961" s="164"/>
      <c r="H961" s="164"/>
      <c r="I961" s="164"/>
      <c r="J961" s="164"/>
      <c r="K961" s="164"/>
      <c r="L961" s="164"/>
      <c r="M961" s="164"/>
      <c r="N961" s="164"/>
      <c r="O961" s="164"/>
    </row>
    <row r="962" spans="1:15" ht="14.5" x14ac:dyDescent="0.35">
      <c r="A962" s="164"/>
      <c r="B962" s="164"/>
      <c r="C962" s="164"/>
      <c r="D962" s="164"/>
      <c r="E962" s="164"/>
      <c r="F962" s="164"/>
      <c r="G962" s="164"/>
      <c r="H962" s="164"/>
      <c r="I962" s="164"/>
      <c r="J962" s="164"/>
      <c r="K962" s="164"/>
      <c r="L962" s="164"/>
      <c r="M962" s="164"/>
      <c r="N962" s="164"/>
      <c r="O962" s="164"/>
    </row>
    <row r="963" spans="1:15" ht="14.5" x14ac:dyDescent="0.35">
      <c r="A963" s="164"/>
      <c r="B963" s="164"/>
      <c r="C963" s="164"/>
      <c r="D963" s="164"/>
      <c r="E963" s="164"/>
      <c r="F963" s="164"/>
      <c r="G963" s="164"/>
      <c r="H963" s="164"/>
      <c r="I963" s="164"/>
      <c r="J963" s="164"/>
      <c r="K963" s="164"/>
      <c r="L963" s="164"/>
      <c r="M963" s="164"/>
      <c r="N963" s="164"/>
      <c r="O963" s="164"/>
    </row>
    <row r="964" spans="1:15" ht="14.5" x14ac:dyDescent="0.35">
      <c r="A964" s="164"/>
      <c r="B964" s="164"/>
      <c r="C964" s="164"/>
      <c r="D964" s="164"/>
      <c r="E964" s="164"/>
      <c r="F964" s="164"/>
      <c r="G964" s="164"/>
      <c r="H964" s="164"/>
      <c r="I964" s="164"/>
      <c r="J964" s="164"/>
      <c r="K964" s="164"/>
      <c r="L964" s="164"/>
      <c r="M964" s="164"/>
      <c r="N964" s="164"/>
      <c r="O964" s="164"/>
    </row>
    <row r="965" spans="1:15" ht="14.5" x14ac:dyDescent="0.35">
      <c r="A965" s="164"/>
      <c r="B965" s="164"/>
      <c r="C965" s="164"/>
      <c r="D965" s="164"/>
      <c r="E965" s="164"/>
      <c r="F965" s="164"/>
      <c r="G965" s="164"/>
      <c r="H965" s="164"/>
      <c r="I965" s="164"/>
      <c r="J965" s="164"/>
      <c r="K965" s="164"/>
      <c r="L965" s="164"/>
      <c r="M965" s="164"/>
      <c r="N965" s="164"/>
      <c r="O965" s="164"/>
    </row>
    <row r="966" spans="1:15" ht="14.5" x14ac:dyDescent="0.35">
      <c r="A966" s="164"/>
      <c r="B966" s="164"/>
      <c r="C966" s="164"/>
      <c r="D966" s="164"/>
      <c r="E966" s="164"/>
      <c r="F966" s="164"/>
      <c r="G966" s="164"/>
      <c r="H966" s="164"/>
      <c r="I966" s="164"/>
      <c r="J966" s="164"/>
      <c r="K966" s="164"/>
      <c r="L966" s="164"/>
      <c r="M966" s="164"/>
      <c r="N966" s="164"/>
      <c r="O966" s="164"/>
    </row>
    <row r="967" spans="1:15" ht="14.5" x14ac:dyDescent="0.35">
      <c r="A967" s="164"/>
      <c r="B967" s="164"/>
      <c r="C967" s="164"/>
      <c r="D967" s="164"/>
      <c r="E967" s="164"/>
      <c r="F967" s="164"/>
      <c r="G967" s="164"/>
      <c r="H967" s="164"/>
      <c r="I967" s="164"/>
      <c r="J967" s="164"/>
      <c r="K967" s="164"/>
      <c r="L967" s="164"/>
      <c r="M967" s="164"/>
      <c r="N967" s="164"/>
      <c r="O967" s="164"/>
    </row>
    <row r="968" spans="1:15" ht="14.5" x14ac:dyDescent="0.35">
      <c r="A968" s="164"/>
      <c r="B968" s="164"/>
      <c r="C968" s="164"/>
      <c r="D968" s="164"/>
      <c r="E968" s="164"/>
      <c r="F968" s="164"/>
      <c r="G968" s="164"/>
      <c r="H968" s="164"/>
      <c r="I968" s="164"/>
      <c r="J968" s="164"/>
      <c r="K968" s="164"/>
      <c r="L968" s="164"/>
      <c r="M968" s="164"/>
      <c r="N968" s="164"/>
      <c r="O968" s="164"/>
    </row>
    <row r="969" spans="1:15" ht="14.5" x14ac:dyDescent="0.35">
      <c r="A969" s="164"/>
      <c r="B969" s="164"/>
      <c r="C969" s="164"/>
      <c r="D969" s="164"/>
      <c r="E969" s="164"/>
      <c r="F969" s="164"/>
      <c r="G969" s="164"/>
      <c r="H969" s="164"/>
      <c r="I969" s="164"/>
      <c r="J969" s="164"/>
      <c r="K969" s="164"/>
      <c r="L969" s="164"/>
      <c r="M969" s="164"/>
      <c r="N969" s="164"/>
      <c r="O969" s="164"/>
    </row>
    <row r="970" spans="1:15" ht="14.5" x14ac:dyDescent="0.35">
      <c r="A970" s="164"/>
      <c r="B970" s="164"/>
      <c r="C970" s="164"/>
      <c r="D970" s="164"/>
      <c r="E970" s="164"/>
      <c r="F970" s="164"/>
      <c r="G970" s="164"/>
      <c r="H970" s="164"/>
      <c r="I970" s="164"/>
      <c r="J970" s="164"/>
      <c r="K970" s="164"/>
      <c r="L970" s="164"/>
      <c r="M970" s="164"/>
      <c r="N970" s="164"/>
      <c r="O970" s="164"/>
    </row>
    <row r="971" spans="1:15" ht="14.5" x14ac:dyDescent="0.35">
      <c r="A971" s="164"/>
      <c r="B971" s="164"/>
      <c r="C971" s="164"/>
      <c r="D971" s="164"/>
      <c r="E971" s="164"/>
      <c r="F971" s="164"/>
      <c r="G971" s="164"/>
      <c r="H971" s="164"/>
      <c r="I971" s="164"/>
      <c r="J971" s="164"/>
      <c r="K971" s="164"/>
      <c r="L971" s="164"/>
      <c r="M971" s="164"/>
      <c r="N971" s="164"/>
      <c r="O971" s="164"/>
    </row>
    <row r="972" spans="1:15" ht="14.5" x14ac:dyDescent="0.35">
      <c r="A972" s="164"/>
      <c r="B972" s="164"/>
      <c r="C972" s="164"/>
      <c r="D972" s="164"/>
      <c r="E972" s="164"/>
      <c r="F972" s="164"/>
      <c r="G972" s="164"/>
      <c r="H972" s="164"/>
      <c r="I972" s="164"/>
      <c r="J972" s="164"/>
      <c r="K972" s="164"/>
      <c r="L972" s="164"/>
      <c r="M972" s="164"/>
      <c r="N972" s="164"/>
      <c r="O972" s="164"/>
    </row>
    <row r="973" spans="1:15" ht="14.5" x14ac:dyDescent="0.35">
      <c r="A973" s="164"/>
      <c r="B973" s="164"/>
      <c r="C973" s="164"/>
      <c r="D973" s="164"/>
      <c r="E973" s="164"/>
      <c r="F973" s="164"/>
      <c r="G973" s="164"/>
      <c r="H973" s="164"/>
      <c r="I973" s="164"/>
      <c r="J973" s="164"/>
      <c r="K973" s="164"/>
      <c r="L973" s="164"/>
      <c r="M973" s="164"/>
      <c r="N973" s="164"/>
      <c r="O973" s="164"/>
    </row>
    <row r="974" spans="1:15" ht="14.5" x14ac:dyDescent="0.35">
      <c r="A974" s="164"/>
      <c r="B974" s="164"/>
      <c r="C974" s="164"/>
      <c r="D974" s="164"/>
      <c r="E974" s="164"/>
      <c r="F974" s="164"/>
      <c r="G974" s="164"/>
      <c r="H974" s="164"/>
      <c r="I974" s="164"/>
      <c r="J974" s="164"/>
      <c r="K974" s="164"/>
      <c r="L974" s="164"/>
      <c r="M974" s="164"/>
      <c r="N974" s="164"/>
      <c r="O974" s="164"/>
    </row>
    <row r="975" spans="1:15" ht="14.5" x14ac:dyDescent="0.35">
      <c r="A975" s="164"/>
      <c r="B975" s="164"/>
      <c r="C975" s="164"/>
      <c r="D975" s="164"/>
      <c r="E975" s="164"/>
      <c r="F975" s="164"/>
      <c r="G975" s="164"/>
      <c r="H975" s="164"/>
      <c r="I975" s="164"/>
      <c r="J975" s="164"/>
      <c r="K975" s="164"/>
      <c r="L975" s="164"/>
      <c r="M975" s="164"/>
      <c r="N975" s="164"/>
      <c r="O975" s="164"/>
    </row>
    <row r="976" spans="1:15" ht="14.5" x14ac:dyDescent="0.35">
      <c r="A976" s="164"/>
      <c r="B976" s="164"/>
      <c r="C976" s="164"/>
      <c r="D976" s="164"/>
      <c r="E976" s="164"/>
      <c r="F976" s="164"/>
      <c r="G976" s="164"/>
      <c r="H976" s="164"/>
      <c r="I976" s="164"/>
      <c r="J976" s="164"/>
      <c r="K976" s="164"/>
      <c r="L976" s="164"/>
      <c r="M976" s="164"/>
      <c r="N976" s="164"/>
      <c r="O976" s="164"/>
    </row>
    <row r="977" spans="1:15" ht="14.5" x14ac:dyDescent="0.35">
      <c r="A977" s="164"/>
      <c r="B977" s="164"/>
      <c r="C977" s="164"/>
      <c r="D977" s="164"/>
      <c r="E977" s="164"/>
      <c r="F977" s="164"/>
      <c r="G977" s="164"/>
      <c r="H977" s="164"/>
      <c r="I977" s="164"/>
      <c r="J977" s="164"/>
      <c r="K977" s="164"/>
      <c r="L977" s="164"/>
      <c r="M977" s="164"/>
      <c r="N977" s="164"/>
      <c r="O977" s="164"/>
    </row>
    <row r="978" spans="1:15" ht="14.5" x14ac:dyDescent="0.35">
      <c r="A978" s="164"/>
      <c r="B978" s="164"/>
      <c r="C978" s="164"/>
      <c r="D978" s="164"/>
      <c r="E978" s="164"/>
      <c r="F978" s="164"/>
      <c r="G978" s="164"/>
      <c r="H978" s="164"/>
      <c r="I978" s="164"/>
      <c r="J978" s="164"/>
      <c r="K978" s="164"/>
      <c r="L978" s="164"/>
      <c r="M978" s="164"/>
      <c r="N978" s="164"/>
      <c r="O978" s="164"/>
    </row>
    <row r="979" spans="1:15" ht="14.5" x14ac:dyDescent="0.35">
      <c r="A979" s="164"/>
      <c r="B979" s="164"/>
      <c r="C979" s="164"/>
      <c r="D979" s="164"/>
      <c r="E979" s="164"/>
      <c r="F979" s="164"/>
      <c r="G979" s="164"/>
      <c r="H979" s="164"/>
      <c r="I979" s="164"/>
      <c r="J979" s="164"/>
      <c r="K979" s="164"/>
      <c r="L979" s="164"/>
      <c r="M979" s="164"/>
      <c r="N979" s="164"/>
      <c r="O979" s="164"/>
    </row>
    <row r="980" spans="1:15" ht="14.5" x14ac:dyDescent="0.35">
      <c r="A980" s="164"/>
      <c r="B980" s="164"/>
      <c r="C980" s="164"/>
      <c r="D980" s="164"/>
      <c r="E980" s="164"/>
      <c r="F980" s="164"/>
      <c r="G980" s="164"/>
      <c r="H980" s="164"/>
      <c r="I980" s="164"/>
      <c r="J980" s="164"/>
      <c r="K980" s="164"/>
      <c r="L980" s="164"/>
      <c r="M980" s="164"/>
      <c r="N980" s="164"/>
      <c r="O980" s="164"/>
    </row>
    <row r="981" spans="1:15" ht="14.5" x14ac:dyDescent="0.35">
      <c r="A981" s="164"/>
      <c r="B981" s="164"/>
      <c r="C981" s="164"/>
      <c r="D981" s="164"/>
      <c r="E981" s="164"/>
      <c r="F981" s="164"/>
      <c r="G981" s="164"/>
      <c r="H981" s="164"/>
      <c r="I981" s="164"/>
      <c r="J981" s="164"/>
      <c r="K981" s="164"/>
      <c r="L981" s="164"/>
      <c r="M981" s="164"/>
      <c r="N981" s="164"/>
      <c r="O981" s="164"/>
    </row>
    <row r="982" spans="1:15" ht="14.5" x14ac:dyDescent="0.35">
      <c r="A982" s="164"/>
      <c r="B982" s="164"/>
      <c r="C982" s="164"/>
      <c r="D982" s="164"/>
      <c r="E982" s="164"/>
      <c r="F982" s="164"/>
      <c r="G982" s="164"/>
      <c r="H982" s="164"/>
      <c r="I982" s="164"/>
      <c r="J982" s="164"/>
      <c r="K982" s="164"/>
      <c r="L982" s="164"/>
      <c r="M982" s="164"/>
      <c r="N982" s="164"/>
      <c r="O982" s="164"/>
    </row>
    <row r="983" spans="1:15" ht="14.5" x14ac:dyDescent="0.35">
      <c r="A983" s="164"/>
      <c r="B983" s="164"/>
      <c r="C983" s="164"/>
      <c r="D983" s="164"/>
      <c r="E983" s="164"/>
      <c r="F983" s="164"/>
      <c r="G983" s="164"/>
      <c r="H983" s="164"/>
      <c r="I983" s="164"/>
      <c r="J983" s="164"/>
      <c r="K983" s="164"/>
      <c r="L983" s="164"/>
      <c r="M983" s="164"/>
      <c r="N983" s="164"/>
      <c r="O983" s="164"/>
    </row>
    <row r="984" spans="1:15" ht="14.5" x14ac:dyDescent="0.35">
      <c r="A984" s="164"/>
      <c r="B984" s="164"/>
      <c r="C984" s="164"/>
      <c r="D984" s="164"/>
      <c r="E984" s="164"/>
      <c r="F984" s="164"/>
      <c r="G984" s="164"/>
      <c r="H984" s="164"/>
      <c r="I984" s="164"/>
      <c r="J984" s="164"/>
      <c r="K984" s="164"/>
      <c r="L984" s="164"/>
      <c r="M984" s="164"/>
      <c r="N984" s="164"/>
      <c r="O984" s="164"/>
    </row>
    <row r="985" spans="1:15" ht="14.5" x14ac:dyDescent="0.35">
      <c r="A985" s="164"/>
      <c r="B985" s="164"/>
      <c r="C985" s="164"/>
      <c r="D985" s="164"/>
      <c r="E985" s="164"/>
      <c r="F985" s="164"/>
      <c r="G985" s="164"/>
      <c r="H985" s="164"/>
      <c r="I985" s="164"/>
      <c r="J985" s="164"/>
      <c r="K985" s="164"/>
      <c r="L985" s="164"/>
      <c r="M985" s="164"/>
      <c r="N985" s="164"/>
      <c r="O985" s="164"/>
    </row>
    <row r="986" spans="1:15" ht="14.5" x14ac:dyDescent="0.35">
      <c r="A986" s="164"/>
      <c r="B986" s="164"/>
      <c r="C986" s="164"/>
      <c r="D986" s="164"/>
      <c r="E986" s="164"/>
      <c r="F986" s="164"/>
      <c r="G986" s="164"/>
      <c r="H986" s="164"/>
      <c r="I986" s="164"/>
      <c r="J986" s="164"/>
      <c r="K986" s="164"/>
      <c r="L986" s="164"/>
      <c r="M986" s="164"/>
      <c r="N986" s="164"/>
      <c r="O986" s="164"/>
    </row>
    <row r="987" spans="1:15" ht="14.5" x14ac:dyDescent="0.35">
      <c r="A987" s="164"/>
      <c r="B987" s="164"/>
      <c r="C987" s="164"/>
      <c r="D987" s="164"/>
      <c r="E987" s="164"/>
      <c r="F987" s="164"/>
      <c r="G987" s="164"/>
      <c r="H987" s="164"/>
      <c r="I987" s="164"/>
      <c r="J987" s="164"/>
      <c r="K987" s="164"/>
      <c r="L987" s="164"/>
      <c r="M987" s="164"/>
      <c r="N987" s="164"/>
      <c r="O987" s="164"/>
    </row>
    <row r="988" spans="1:15" ht="14.5" x14ac:dyDescent="0.35">
      <c r="A988" s="164"/>
      <c r="B988" s="164"/>
      <c r="C988" s="164"/>
      <c r="D988" s="164"/>
      <c r="E988" s="164"/>
      <c r="F988" s="164"/>
      <c r="G988" s="164"/>
      <c r="H988" s="164"/>
      <c r="I988" s="164"/>
      <c r="J988" s="164"/>
      <c r="K988" s="164"/>
      <c r="L988" s="164"/>
      <c r="M988" s="164"/>
      <c r="N988" s="164"/>
      <c r="O988" s="164"/>
    </row>
    <row r="989" spans="1:15" ht="14.5" x14ac:dyDescent="0.35">
      <c r="A989" s="164"/>
      <c r="B989" s="164"/>
      <c r="C989" s="164"/>
      <c r="D989" s="164"/>
      <c r="E989" s="164"/>
      <c r="F989" s="164"/>
      <c r="G989" s="164"/>
      <c r="H989" s="164"/>
      <c r="I989" s="164"/>
      <c r="J989" s="164"/>
      <c r="K989" s="164"/>
      <c r="L989" s="164"/>
      <c r="M989" s="164"/>
      <c r="N989" s="164"/>
      <c r="O989" s="164"/>
    </row>
    <row r="990" spans="1:15" ht="14.5" x14ac:dyDescent="0.35">
      <c r="A990" s="164"/>
      <c r="B990" s="164"/>
      <c r="C990" s="164"/>
      <c r="D990" s="164"/>
      <c r="E990" s="164"/>
      <c r="F990" s="164"/>
      <c r="G990" s="164"/>
      <c r="H990" s="164"/>
      <c r="I990" s="164"/>
      <c r="J990" s="164"/>
      <c r="K990" s="164"/>
      <c r="L990" s="164"/>
      <c r="M990" s="164"/>
      <c r="N990" s="164"/>
      <c r="O990" s="164"/>
    </row>
    <row r="991" spans="1:15" ht="14.5" x14ac:dyDescent="0.35">
      <c r="A991" s="164"/>
      <c r="B991" s="164"/>
      <c r="C991" s="164"/>
      <c r="D991" s="164"/>
      <c r="E991" s="164"/>
      <c r="F991" s="164"/>
      <c r="G991" s="164"/>
      <c r="H991" s="164"/>
      <c r="I991" s="164"/>
      <c r="J991" s="164"/>
      <c r="K991" s="164"/>
      <c r="L991" s="164"/>
      <c r="M991" s="164"/>
      <c r="N991" s="164"/>
      <c r="O991" s="164"/>
    </row>
    <row r="992" spans="1:15" ht="14.5" x14ac:dyDescent="0.35">
      <c r="A992" s="164"/>
      <c r="B992" s="164"/>
      <c r="C992" s="164"/>
      <c r="D992" s="164"/>
      <c r="E992" s="164"/>
      <c r="F992" s="164"/>
      <c r="G992" s="164"/>
      <c r="H992" s="164"/>
      <c r="I992" s="164"/>
      <c r="J992" s="164"/>
      <c r="K992" s="164"/>
      <c r="L992" s="164"/>
      <c r="M992" s="164"/>
      <c r="N992" s="164"/>
      <c r="O992" s="164"/>
    </row>
    <row r="993" spans="1:15" ht="14.5" x14ac:dyDescent="0.35">
      <c r="A993" s="164"/>
      <c r="B993" s="164"/>
      <c r="C993" s="164"/>
      <c r="D993" s="164"/>
      <c r="E993" s="164"/>
      <c r="F993" s="164"/>
      <c r="G993" s="164"/>
      <c r="H993" s="164"/>
      <c r="I993" s="164"/>
      <c r="J993" s="164"/>
      <c r="K993" s="164"/>
      <c r="L993" s="164"/>
      <c r="M993" s="164"/>
      <c r="N993" s="164"/>
      <c r="O993" s="164"/>
    </row>
    <row r="994" spans="1:15" ht="14.5" x14ac:dyDescent="0.35">
      <c r="A994" s="164"/>
      <c r="B994" s="164"/>
      <c r="C994" s="164"/>
      <c r="D994" s="164"/>
      <c r="E994" s="164"/>
      <c r="F994" s="164"/>
      <c r="G994" s="164"/>
      <c r="H994" s="164"/>
      <c r="I994" s="164"/>
      <c r="J994" s="164"/>
      <c r="K994" s="164"/>
      <c r="L994" s="164"/>
      <c r="M994" s="164"/>
      <c r="N994" s="164"/>
      <c r="O994" s="164"/>
    </row>
    <row r="995" spans="1:15" ht="14.5" x14ac:dyDescent="0.35">
      <c r="A995" s="164"/>
      <c r="B995" s="164"/>
      <c r="C995" s="164"/>
      <c r="D995" s="164"/>
      <c r="E995" s="164"/>
      <c r="F995" s="164"/>
      <c r="G995" s="164"/>
      <c r="H995" s="164"/>
      <c r="I995" s="164"/>
      <c r="J995" s="164"/>
      <c r="K995" s="164"/>
      <c r="L995" s="164"/>
      <c r="M995" s="164"/>
      <c r="N995" s="164"/>
      <c r="O995" s="164"/>
    </row>
    <row r="996" spans="1:15" ht="14.5" x14ac:dyDescent="0.35">
      <c r="A996" s="164"/>
      <c r="B996" s="164"/>
      <c r="C996" s="164"/>
      <c r="D996" s="164"/>
      <c r="E996" s="164"/>
      <c r="F996" s="164"/>
      <c r="G996" s="164"/>
      <c r="H996" s="164"/>
      <c r="I996" s="164"/>
      <c r="J996" s="164"/>
      <c r="K996" s="164"/>
      <c r="L996" s="164"/>
      <c r="M996" s="164"/>
      <c r="N996" s="164"/>
      <c r="O996" s="164"/>
    </row>
    <row r="997" spans="1:15" ht="14.5" x14ac:dyDescent="0.35">
      <c r="A997" s="164"/>
      <c r="B997" s="164"/>
      <c r="C997" s="164"/>
      <c r="D997" s="164"/>
      <c r="E997" s="164"/>
      <c r="F997" s="164"/>
      <c r="G997" s="164"/>
      <c r="H997" s="164"/>
      <c r="I997" s="164"/>
      <c r="J997" s="164"/>
      <c r="K997" s="164"/>
      <c r="L997" s="164"/>
      <c r="M997" s="164"/>
      <c r="N997" s="164"/>
      <c r="O997" s="164"/>
    </row>
    <row r="998" spans="1:15" ht="14.5" x14ac:dyDescent="0.35">
      <c r="A998" s="164"/>
      <c r="B998" s="164"/>
      <c r="C998" s="164"/>
      <c r="D998" s="164"/>
      <c r="E998" s="164"/>
      <c r="F998" s="164"/>
      <c r="G998" s="164"/>
      <c r="H998" s="164"/>
      <c r="I998" s="164"/>
      <c r="J998" s="164"/>
      <c r="K998" s="164"/>
      <c r="L998" s="164"/>
      <c r="M998" s="164"/>
      <c r="N998" s="164"/>
      <c r="O998" s="164"/>
    </row>
    <row r="999" spans="1:15" ht="14.5" x14ac:dyDescent="0.35">
      <c r="A999" s="164"/>
      <c r="B999" s="164"/>
      <c r="C999" s="164"/>
      <c r="D999" s="164"/>
      <c r="E999" s="164"/>
      <c r="F999" s="164"/>
      <c r="G999" s="164"/>
      <c r="H999" s="164"/>
      <c r="I999" s="164"/>
      <c r="J999" s="164"/>
      <c r="K999" s="164"/>
      <c r="L999" s="164"/>
      <c r="M999" s="164"/>
      <c r="N999" s="164"/>
      <c r="O999" s="164"/>
    </row>
    <row r="1000" spans="1:15" ht="14.5" x14ac:dyDescent="0.35">
      <c r="A1000" s="164"/>
      <c r="B1000" s="164"/>
      <c r="C1000" s="164"/>
      <c r="D1000" s="164"/>
      <c r="E1000" s="164"/>
      <c r="F1000" s="164"/>
      <c r="G1000" s="164"/>
      <c r="H1000" s="164"/>
      <c r="I1000" s="164"/>
      <c r="J1000" s="164"/>
      <c r="K1000" s="164"/>
      <c r="L1000" s="164"/>
      <c r="M1000" s="164"/>
      <c r="N1000" s="164"/>
      <c r="O1000" s="164"/>
    </row>
    <row r="1001" spans="1:15" ht="14.5" x14ac:dyDescent="0.35">
      <c r="A1001" s="164"/>
      <c r="B1001" s="164"/>
      <c r="C1001" s="164"/>
      <c r="D1001" s="164"/>
      <c r="E1001" s="164"/>
      <c r="F1001" s="164"/>
      <c r="G1001" s="164"/>
      <c r="H1001" s="164"/>
      <c r="I1001" s="164"/>
      <c r="J1001" s="164"/>
      <c r="K1001" s="164"/>
      <c r="L1001" s="164"/>
      <c r="M1001" s="164"/>
      <c r="N1001" s="164"/>
      <c r="O1001" s="164"/>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E56B9-F84A-48BE-B8BD-8340D78612B9}">
  <dimension ref="A1:O1003"/>
  <sheetViews>
    <sheetView showGridLines="0" view="pageBreakPreview" zoomScaleNormal="150" zoomScaleSheetLayoutView="100" workbookViewId="0">
      <selection activeCell="A54" sqref="A54"/>
    </sheetView>
  </sheetViews>
  <sheetFormatPr defaultColWidth="14.453125" defaultRowHeight="15" customHeight="1" x14ac:dyDescent="0.35"/>
  <cols>
    <col min="1" max="1" width="85.81640625" style="382" customWidth="1"/>
    <col min="2" max="2" width="20.453125" style="382" customWidth="1"/>
    <col min="3" max="3" width="19.81640625" style="382" customWidth="1"/>
    <col min="4" max="15" width="9.1796875" style="382" customWidth="1"/>
    <col min="16" max="16384" width="14.453125" style="382"/>
  </cols>
  <sheetData>
    <row r="1" spans="1:15" ht="14.5" x14ac:dyDescent="0.35">
      <c r="A1" s="163" t="str">
        <f>SOCE!A1</f>
        <v>L&amp;T ELECTROLYSERS LIMITED</v>
      </c>
      <c r="B1" s="164"/>
      <c r="C1" s="164"/>
      <c r="D1" s="164"/>
      <c r="E1" s="164"/>
      <c r="F1" s="164"/>
      <c r="G1" s="164"/>
      <c r="H1" s="164"/>
      <c r="I1" s="164"/>
      <c r="J1" s="164"/>
      <c r="K1" s="164"/>
      <c r="L1" s="164"/>
      <c r="M1" s="164"/>
      <c r="N1" s="164"/>
      <c r="O1" s="164"/>
    </row>
    <row r="2" spans="1:15" ht="14.5" x14ac:dyDescent="0.35">
      <c r="A2" s="163" t="str">
        <f>'22'!A2</f>
        <v>Notes forming part of financial statement</v>
      </c>
      <c r="B2" s="164"/>
      <c r="C2" s="164"/>
      <c r="D2" s="164"/>
      <c r="E2" s="164"/>
      <c r="F2" s="164"/>
      <c r="G2" s="164"/>
      <c r="H2" s="164"/>
      <c r="I2" s="164"/>
      <c r="J2" s="164"/>
      <c r="K2" s="164"/>
      <c r="L2" s="164"/>
      <c r="M2" s="164"/>
      <c r="N2" s="164"/>
      <c r="O2" s="164"/>
    </row>
    <row r="3" spans="1:15" ht="14.5" x14ac:dyDescent="0.35">
      <c r="A3" s="164"/>
      <c r="B3" s="164"/>
      <c r="C3" s="164"/>
      <c r="D3" s="164"/>
      <c r="E3" s="164"/>
      <c r="F3" s="164"/>
      <c r="G3" s="164"/>
      <c r="H3" s="164"/>
      <c r="I3" s="164"/>
      <c r="J3" s="164"/>
      <c r="K3" s="164"/>
      <c r="L3" s="164"/>
      <c r="M3" s="164"/>
      <c r="N3" s="164"/>
      <c r="O3" s="164"/>
    </row>
    <row r="4" spans="1:15" ht="14.5" x14ac:dyDescent="0.35">
      <c r="A4" s="285" t="s">
        <v>460</v>
      </c>
      <c r="B4" s="164"/>
      <c r="C4" s="164"/>
      <c r="D4" s="164"/>
      <c r="E4" s="164"/>
      <c r="F4" s="164"/>
      <c r="G4" s="164"/>
      <c r="H4" s="164"/>
      <c r="I4" s="164"/>
      <c r="J4" s="164"/>
      <c r="K4" s="164"/>
      <c r="L4" s="164"/>
      <c r="M4" s="164"/>
      <c r="N4" s="164"/>
      <c r="O4" s="164"/>
    </row>
    <row r="5" spans="1:15" ht="14.5" x14ac:dyDescent="0.35">
      <c r="A5" s="285"/>
      <c r="B5" s="164"/>
      <c r="C5" s="412" t="str">
        <f>'24'!C5</f>
        <v>( Amt in Rs.)</v>
      </c>
      <c r="D5" s="164"/>
      <c r="E5" s="164"/>
      <c r="F5" s="164"/>
      <c r="G5" s="164"/>
      <c r="H5" s="164"/>
      <c r="I5" s="164"/>
      <c r="J5" s="164"/>
      <c r="K5" s="164"/>
      <c r="L5" s="164"/>
      <c r="M5" s="164"/>
      <c r="N5" s="164"/>
      <c r="O5" s="164"/>
    </row>
    <row r="6" spans="1:15" s="388" customFormat="1" ht="46.75" customHeight="1" x14ac:dyDescent="0.35">
      <c r="A6" s="413" t="s">
        <v>3</v>
      </c>
      <c r="B6" s="414" t="str">
        <f>'24'!B6</f>
        <v>For the year ended 
March 31, 2026</v>
      </c>
      <c r="C6" s="414" t="str">
        <f>'24'!C6</f>
        <v>For the year ended March 31, 2025</v>
      </c>
      <c r="D6" s="171"/>
      <c r="E6" s="171"/>
      <c r="F6" s="171"/>
      <c r="G6" s="171"/>
      <c r="H6" s="171"/>
      <c r="I6" s="171"/>
      <c r="J6" s="171"/>
      <c r="K6" s="171"/>
      <c r="L6" s="171"/>
      <c r="M6" s="171"/>
      <c r="N6" s="171"/>
      <c r="O6" s="171"/>
    </row>
    <row r="7" spans="1:15" s="388" customFormat="1" ht="14.5" x14ac:dyDescent="0.35">
      <c r="A7" s="574"/>
      <c r="B7" s="445"/>
      <c r="C7" s="445"/>
      <c r="D7" s="171"/>
      <c r="E7" s="171"/>
      <c r="F7" s="171"/>
      <c r="G7" s="171"/>
      <c r="H7" s="171"/>
      <c r="I7" s="171"/>
      <c r="J7" s="171"/>
      <c r="K7" s="171"/>
      <c r="L7" s="171"/>
      <c r="M7" s="171"/>
      <c r="N7" s="171"/>
      <c r="O7" s="171"/>
    </row>
    <row r="8" spans="1:15" ht="14.5" x14ac:dyDescent="0.35">
      <c r="A8" s="430" t="s">
        <v>461</v>
      </c>
      <c r="B8" s="421"/>
      <c r="C8" s="609"/>
      <c r="D8" s="164"/>
      <c r="E8" s="164"/>
      <c r="F8" s="164"/>
      <c r="G8" s="164"/>
      <c r="H8" s="164"/>
      <c r="I8" s="164"/>
      <c r="J8" s="164"/>
      <c r="K8" s="164"/>
      <c r="L8" s="164"/>
      <c r="M8" s="164"/>
      <c r="N8" s="164"/>
      <c r="O8" s="164"/>
    </row>
    <row r="9" spans="1:15" ht="14.5" x14ac:dyDescent="0.35">
      <c r="A9" s="430" t="s">
        <v>462</v>
      </c>
      <c r="B9" s="421"/>
      <c r="C9" s="609"/>
      <c r="D9" s="164"/>
      <c r="E9" s="164"/>
      <c r="F9" s="164"/>
      <c r="G9" s="164"/>
      <c r="H9" s="164"/>
      <c r="I9" s="164"/>
      <c r="J9" s="164"/>
      <c r="K9" s="164"/>
      <c r="L9" s="164"/>
      <c r="M9" s="164"/>
      <c r="N9" s="164"/>
      <c r="O9" s="164"/>
    </row>
    <row r="10" spans="1:15" ht="14.5" x14ac:dyDescent="0.35">
      <c r="A10" s="615" t="s">
        <v>463</v>
      </c>
      <c r="B10" s="421"/>
      <c r="C10" s="609"/>
      <c r="D10" s="164"/>
      <c r="E10" s="164"/>
      <c r="F10" s="164"/>
      <c r="G10" s="164"/>
      <c r="H10" s="164"/>
      <c r="I10" s="164"/>
      <c r="J10" s="164"/>
      <c r="K10" s="164"/>
      <c r="L10" s="164"/>
      <c r="M10" s="164"/>
      <c r="N10" s="164"/>
      <c r="O10" s="164"/>
    </row>
    <row r="11" spans="1:15" ht="14.5" x14ac:dyDescent="0.35">
      <c r="A11" s="437"/>
      <c r="B11" s="609"/>
      <c r="C11" s="609"/>
      <c r="D11" s="164"/>
      <c r="E11" s="164"/>
      <c r="F11" s="164"/>
      <c r="G11" s="164"/>
      <c r="H11" s="164"/>
      <c r="I11" s="164"/>
      <c r="J11" s="164"/>
      <c r="K11" s="164"/>
      <c r="L11" s="164"/>
      <c r="M11" s="164"/>
      <c r="N11" s="164"/>
      <c r="O11" s="164"/>
    </row>
    <row r="12" spans="1:15" ht="14.5" x14ac:dyDescent="0.35">
      <c r="A12" s="525" t="str">
        <f>'24'!A14</f>
        <v xml:space="preserve">Total </v>
      </c>
      <c r="B12" s="448">
        <f>SUM(B8:B10)</f>
        <v>0</v>
      </c>
      <c r="C12" s="449">
        <f t="shared" ref="C12" si="0">SUM(C8:C9)</f>
        <v>0</v>
      </c>
      <c r="D12" s="164"/>
      <c r="E12" s="164"/>
      <c r="F12" s="164"/>
      <c r="G12" s="164"/>
      <c r="H12" s="164"/>
      <c r="I12" s="164"/>
      <c r="J12" s="164"/>
      <c r="K12" s="164"/>
      <c r="L12" s="164"/>
      <c r="M12" s="164"/>
      <c r="N12" s="164"/>
      <c r="O12" s="164"/>
    </row>
    <row r="13" spans="1:15" ht="14.5" x14ac:dyDescent="0.35">
      <c r="A13" s="164"/>
      <c r="B13" s="164"/>
      <c r="C13" s="164"/>
      <c r="D13" s="164"/>
      <c r="E13" s="164"/>
      <c r="F13" s="164"/>
      <c r="G13" s="164"/>
      <c r="H13" s="164"/>
      <c r="I13" s="164"/>
      <c r="J13" s="164"/>
      <c r="K13" s="164"/>
      <c r="L13" s="164"/>
      <c r="M13" s="164"/>
      <c r="N13" s="164"/>
      <c r="O13" s="164"/>
    </row>
    <row r="14" spans="1:15" ht="14.5" x14ac:dyDescent="0.35">
      <c r="A14" s="164"/>
      <c r="B14" s="164"/>
      <c r="C14" s="164"/>
      <c r="D14" s="164"/>
      <c r="E14" s="164"/>
      <c r="F14" s="164"/>
      <c r="G14" s="164"/>
      <c r="H14" s="164"/>
      <c r="I14" s="164"/>
      <c r="J14" s="164"/>
      <c r="K14" s="164"/>
      <c r="L14" s="164"/>
      <c r="M14" s="164"/>
      <c r="N14" s="164"/>
      <c r="O14" s="164"/>
    </row>
    <row r="15" spans="1:15" ht="14.5" x14ac:dyDescent="0.35">
      <c r="A15" s="164"/>
      <c r="B15" s="164"/>
      <c r="C15" s="164"/>
      <c r="D15" s="164"/>
      <c r="E15" s="164"/>
      <c r="F15" s="164"/>
      <c r="G15" s="164"/>
      <c r="H15" s="164"/>
      <c r="I15" s="164"/>
      <c r="J15" s="164"/>
      <c r="K15" s="164"/>
      <c r="L15" s="164"/>
      <c r="M15" s="164"/>
      <c r="N15" s="164"/>
      <c r="O15" s="164"/>
    </row>
    <row r="16" spans="1:15" ht="14.5" x14ac:dyDescent="0.35">
      <c r="A16" s="164"/>
      <c r="B16" s="164"/>
      <c r="C16" s="164"/>
      <c r="D16" s="164"/>
      <c r="E16" s="164"/>
      <c r="F16" s="164"/>
      <c r="G16" s="164"/>
      <c r="H16" s="164"/>
      <c r="I16" s="164"/>
      <c r="J16" s="164"/>
      <c r="K16" s="164"/>
      <c r="L16" s="164"/>
      <c r="M16" s="164"/>
      <c r="N16" s="164"/>
      <c r="O16" s="164"/>
    </row>
    <row r="17" spans="1:15" ht="14.5" x14ac:dyDescent="0.35">
      <c r="A17" s="164"/>
      <c r="B17" s="164"/>
      <c r="C17" s="164"/>
      <c r="D17" s="164"/>
      <c r="E17" s="164"/>
      <c r="F17" s="164"/>
      <c r="G17" s="164"/>
      <c r="H17" s="164"/>
      <c r="I17" s="164"/>
      <c r="J17" s="164"/>
      <c r="K17" s="164"/>
      <c r="L17" s="164"/>
      <c r="M17" s="164"/>
      <c r="N17" s="164"/>
      <c r="O17" s="164"/>
    </row>
    <row r="18" spans="1:15" ht="14.5" x14ac:dyDescent="0.35">
      <c r="A18" s="164"/>
      <c r="B18" s="164"/>
      <c r="C18" s="164"/>
      <c r="D18" s="164"/>
      <c r="E18" s="164"/>
      <c r="F18" s="164"/>
      <c r="G18" s="164"/>
      <c r="H18" s="164"/>
      <c r="I18" s="164"/>
      <c r="J18" s="164"/>
      <c r="K18" s="164"/>
      <c r="L18" s="164"/>
      <c r="M18" s="164"/>
      <c r="N18" s="164"/>
      <c r="O18" s="164"/>
    </row>
    <row r="19" spans="1:15" ht="14.5" x14ac:dyDescent="0.35">
      <c r="A19" s="164"/>
      <c r="B19" s="164"/>
      <c r="C19" s="164"/>
      <c r="D19" s="164"/>
      <c r="E19" s="164"/>
      <c r="F19" s="164"/>
      <c r="G19" s="164"/>
      <c r="H19" s="164"/>
      <c r="I19" s="164"/>
      <c r="J19" s="164"/>
      <c r="K19" s="164"/>
      <c r="L19" s="164"/>
      <c r="M19" s="164"/>
      <c r="N19" s="164"/>
      <c r="O19" s="164"/>
    </row>
    <row r="20" spans="1:15" ht="14.5" x14ac:dyDescent="0.35">
      <c r="A20" s="164"/>
      <c r="B20" s="164"/>
      <c r="C20" s="164"/>
      <c r="D20" s="164"/>
      <c r="E20" s="164"/>
      <c r="F20" s="164"/>
      <c r="G20" s="164"/>
      <c r="H20" s="164"/>
      <c r="I20" s="164"/>
      <c r="J20" s="164"/>
      <c r="K20" s="164"/>
      <c r="L20" s="164"/>
      <c r="M20" s="164"/>
      <c r="N20" s="164"/>
      <c r="O20" s="164"/>
    </row>
    <row r="21" spans="1:15" ht="14.5" x14ac:dyDescent="0.35">
      <c r="A21" s="164"/>
      <c r="B21" s="164"/>
      <c r="C21" s="164"/>
      <c r="D21" s="164"/>
      <c r="E21" s="164"/>
      <c r="F21" s="164"/>
      <c r="G21" s="164"/>
      <c r="H21" s="164"/>
      <c r="I21" s="164"/>
      <c r="J21" s="164"/>
      <c r="K21" s="164"/>
      <c r="L21" s="164"/>
      <c r="M21" s="164"/>
      <c r="N21" s="164"/>
      <c r="O21" s="164"/>
    </row>
    <row r="22" spans="1:15" ht="14.5" x14ac:dyDescent="0.35">
      <c r="A22" s="164"/>
      <c r="B22" s="164"/>
      <c r="C22" s="164"/>
      <c r="D22" s="164"/>
      <c r="E22" s="164"/>
      <c r="F22" s="164"/>
      <c r="G22" s="164"/>
      <c r="H22" s="164"/>
      <c r="I22" s="164"/>
      <c r="J22" s="164"/>
      <c r="K22" s="164"/>
      <c r="L22" s="164"/>
      <c r="M22" s="164"/>
      <c r="N22" s="164"/>
      <c r="O22" s="164"/>
    </row>
    <row r="23" spans="1:15" ht="14.5" x14ac:dyDescent="0.35">
      <c r="A23" s="164"/>
      <c r="B23" s="164"/>
      <c r="C23" s="164"/>
      <c r="D23" s="164"/>
      <c r="E23" s="164"/>
      <c r="F23" s="164"/>
      <c r="G23" s="164"/>
      <c r="H23" s="164"/>
      <c r="I23" s="164"/>
      <c r="J23" s="164"/>
      <c r="K23" s="164"/>
      <c r="L23" s="164"/>
      <c r="M23" s="164"/>
      <c r="N23" s="164"/>
      <c r="O23" s="164"/>
    </row>
    <row r="24" spans="1:15" ht="14.5" x14ac:dyDescent="0.35">
      <c r="A24" s="164"/>
      <c r="B24" s="164"/>
      <c r="C24" s="164"/>
      <c r="D24" s="164"/>
      <c r="E24" s="164"/>
      <c r="F24" s="164"/>
      <c r="G24" s="164"/>
      <c r="H24" s="164"/>
      <c r="I24" s="164"/>
      <c r="J24" s="164"/>
      <c r="K24" s="164"/>
      <c r="L24" s="164"/>
      <c r="M24" s="164"/>
      <c r="N24" s="164"/>
      <c r="O24" s="164"/>
    </row>
    <row r="25" spans="1:15" ht="14.5" x14ac:dyDescent="0.35">
      <c r="A25" s="164"/>
      <c r="B25" s="164"/>
      <c r="C25" s="164"/>
      <c r="D25" s="164"/>
      <c r="E25" s="164"/>
      <c r="F25" s="164"/>
      <c r="G25" s="164"/>
      <c r="H25" s="164"/>
      <c r="I25" s="164"/>
      <c r="J25" s="164"/>
      <c r="K25" s="164"/>
      <c r="L25" s="164"/>
      <c r="M25" s="164"/>
      <c r="N25" s="164"/>
      <c r="O25" s="164"/>
    </row>
    <row r="26" spans="1:15" ht="14.5" x14ac:dyDescent="0.35">
      <c r="A26" s="164"/>
      <c r="B26" s="164"/>
      <c r="C26" s="164"/>
      <c r="D26" s="164"/>
      <c r="E26" s="164"/>
      <c r="F26" s="164"/>
      <c r="G26" s="164"/>
      <c r="H26" s="164"/>
      <c r="I26" s="164"/>
      <c r="J26" s="164"/>
      <c r="K26" s="164"/>
      <c r="L26" s="164"/>
      <c r="M26" s="164"/>
      <c r="N26" s="164"/>
      <c r="O26" s="164"/>
    </row>
    <row r="27" spans="1:15" ht="14.5" x14ac:dyDescent="0.35">
      <c r="A27" s="164"/>
      <c r="B27" s="164"/>
      <c r="C27" s="164"/>
      <c r="D27" s="164"/>
      <c r="E27" s="164"/>
      <c r="F27" s="164"/>
      <c r="G27" s="164"/>
      <c r="H27" s="164"/>
      <c r="I27" s="164"/>
      <c r="J27" s="164"/>
      <c r="K27" s="164"/>
      <c r="L27" s="164"/>
      <c r="M27" s="164"/>
      <c r="N27" s="164"/>
      <c r="O27" s="164"/>
    </row>
    <row r="28" spans="1:15" ht="14.5" x14ac:dyDescent="0.35">
      <c r="A28" s="164"/>
      <c r="B28" s="164"/>
      <c r="C28" s="164"/>
      <c r="D28" s="164"/>
      <c r="E28" s="164"/>
      <c r="F28" s="164"/>
      <c r="G28" s="164"/>
      <c r="H28" s="164"/>
      <c r="I28" s="164"/>
      <c r="J28" s="164"/>
      <c r="K28" s="164"/>
      <c r="L28" s="164"/>
      <c r="M28" s="164"/>
      <c r="N28" s="164"/>
      <c r="O28" s="164"/>
    </row>
    <row r="29" spans="1:15" ht="14.5" x14ac:dyDescent="0.35">
      <c r="A29" s="164"/>
      <c r="B29" s="164"/>
      <c r="C29" s="164"/>
      <c r="D29" s="164"/>
      <c r="E29" s="164"/>
      <c r="F29" s="164"/>
      <c r="G29" s="164"/>
      <c r="H29" s="164"/>
      <c r="I29" s="164"/>
      <c r="J29" s="164"/>
      <c r="K29" s="164"/>
      <c r="L29" s="164"/>
      <c r="M29" s="164"/>
      <c r="N29" s="164"/>
      <c r="O29" s="164"/>
    </row>
    <row r="30" spans="1:15" ht="14.5" x14ac:dyDescent="0.35">
      <c r="A30" s="164"/>
      <c r="B30" s="164"/>
      <c r="C30" s="164"/>
      <c r="D30" s="164"/>
      <c r="E30" s="164"/>
      <c r="F30" s="164"/>
      <c r="G30" s="164"/>
      <c r="H30" s="164"/>
      <c r="I30" s="164"/>
      <c r="J30" s="164"/>
      <c r="K30" s="164"/>
      <c r="L30" s="164"/>
      <c r="M30" s="164"/>
      <c r="N30" s="164"/>
      <c r="O30" s="164"/>
    </row>
    <row r="31" spans="1:15" ht="14.5" x14ac:dyDescent="0.35">
      <c r="A31" s="164"/>
      <c r="B31" s="164"/>
      <c r="C31" s="164"/>
      <c r="D31" s="164"/>
      <c r="E31" s="164"/>
      <c r="F31" s="164"/>
      <c r="G31" s="164"/>
      <c r="H31" s="164"/>
      <c r="I31" s="164"/>
      <c r="J31" s="164"/>
      <c r="K31" s="164"/>
      <c r="L31" s="164"/>
      <c r="M31" s="164"/>
      <c r="N31" s="164"/>
      <c r="O31" s="164"/>
    </row>
    <row r="32" spans="1:15" ht="14.5" x14ac:dyDescent="0.35">
      <c r="A32" s="164"/>
      <c r="B32" s="164"/>
      <c r="C32" s="164"/>
      <c r="D32" s="164"/>
      <c r="E32" s="164"/>
      <c r="F32" s="164"/>
      <c r="G32" s="164"/>
      <c r="H32" s="164"/>
      <c r="I32" s="164"/>
      <c r="J32" s="164"/>
      <c r="K32" s="164"/>
      <c r="L32" s="164"/>
      <c r="M32" s="164"/>
      <c r="N32" s="164"/>
      <c r="O32" s="164"/>
    </row>
    <row r="33" spans="1:15" ht="14.5" x14ac:dyDescent="0.35">
      <c r="A33" s="164"/>
      <c r="B33" s="164"/>
      <c r="C33" s="164"/>
      <c r="D33" s="164"/>
      <c r="E33" s="164"/>
      <c r="F33" s="164"/>
      <c r="G33" s="164"/>
      <c r="H33" s="164"/>
      <c r="I33" s="164"/>
      <c r="J33" s="164"/>
      <c r="K33" s="164"/>
      <c r="L33" s="164"/>
      <c r="M33" s="164"/>
      <c r="N33" s="164"/>
      <c r="O33" s="164"/>
    </row>
    <row r="34" spans="1:15" ht="14.5" x14ac:dyDescent="0.35">
      <c r="A34" s="164"/>
      <c r="B34" s="164"/>
      <c r="C34" s="164"/>
      <c r="D34" s="164"/>
      <c r="E34" s="164"/>
      <c r="F34" s="164"/>
      <c r="G34" s="164"/>
      <c r="H34" s="164"/>
      <c r="I34" s="164"/>
      <c r="J34" s="164"/>
      <c r="K34" s="164"/>
      <c r="L34" s="164"/>
      <c r="M34" s="164"/>
      <c r="N34" s="164"/>
      <c r="O34" s="164"/>
    </row>
    <row r="35" spans="1:15" ht="14.5" x14ac:dyDescent="0.35">
      <c r="A35" s="164"/>
      <c r="B35" s="164"/>
      <c r="C35" s="164"/>
      <c r="D35" s="164"/>
      <c r="E35" s="164"/>
      <c r="F35" s="164"/>
      <c r="G35" s="164"/>
      <c r="H35" s="164"/>
      <c r="I35" s="164"/>
      <c r="J35" s="164"/>
      <c r="K35" s="164"/>
      <c r="L35" s="164"/>
      <c r="M35" s="164"/>
      <c r="N35" s="164"/>
      <c r="O35" s="164"/>
    </row>
    <row r="36" spans="1:15" ht="14.5" x14ac:dyDescent="0.35">
      <c r="A36" s="164"/>
      <c r="B36" s="164"/>
      <c r="C36" s="164"/>
      <c r="D36" s="164"/>
      <c r="E36" s="164"/>
      <c r="F36" s="164"/>
      <c r="G36" s="164"/>
      <c r="H36" s="164"/>
      <c r="I36" s="164"/>
      <c r="J36" s="164"/>
      <c r="K36" s="164"/>
      <c r="L36" s="164"/>
      <c r="M36" s="164"/>
      <c r="N36" s="164"/>
      <c r="O36" s="164"/>
    </row>
    <row r="37" spans="1:15" ht="14.5" x14ac:dyDescent="0.35">
      <c r="A37" s="164"/>
      <c r="B37" s="164"/>
      <c r="C37" s="164"/>
      <c r="D37" s="164"/>
      <c r="E37" s="164"/>
      <c r="F37" s="164"/>
      <c r="G37" s="164"/>
      <c r="H37" s="164"/>
      <c r="I37" s="164"/>
      <c r="J37" s="164"/>
      <c r="K37" s="164"/>
      <c r="L37" s="164"/>
      <c r="M37" s="164"/>
      <c r="N37" s="164"/>
      <c r="O37" s="164"/>
    </row>
    <row r="38" spans="1:15" ht="14.5" x14ac:dyDescent="0.35">
      <c r="A38" s="164"/>
      <c r="B38" s="164"/>
      <c r="C38" s="164"/>
      <c r="D38" s="164"/>
      <c r="E38" s="164"/>
      <c r="F38" s="164"/>
      <c r="G38" s="164"/>
      <c r="H38" s="164"/>
      <c r="I38" s="164"/>
      <c r="J38" s="164"/>
      <c r="K38" s="164"/>
      <c r="L38" s="164"/>
      <c r="M38" s="164"/>
      <c r="N38" s="164"/>
      <c r="O38" s="164"/>
    </row>
    <row r="39" spans="1:15" ht="14.5" x14ac:dyDescent="0.35">
      <c r="A39" s="164"/>
      <c r="B39" s="164"/>
      <c r="C39" s="164"/>
      <c r="D39" s="164"/>
      <c r="E39" s="164"/>
      <c r="F39" s="164"/>
      <c r="G39" s="164"/>
      <c r="H39" s="164"/>
      <c r="I39" s="164"/>
      <c r="J39" s="164"/>
      <c r="K39" s="164"/>
      <c r="L39" s="164"/>
      <c r="M39" s="164"/>
      <c r="N39" s="164"/>
      <c r="O39" s="164"/>
    </row>
    <row r="40" spans="1:15" ht="14.5" x14ac:dyDescent="0.35">
      <c r="A40" s="164"/>
      <c r="B40" s="164"/>
      <c r="C40" s="164"/>
      <c r="D40" s="164"/>
      <c r="E40" s="164"/>
      <c r="F40" s="164"/>
      <c r="G40" s="164"/>
      <c r="H40" s="164"/>
      <c r="I40" s="164"/>
      <c r="J40" s="164"/>
      <c r="K40" s="164"/>
      <c r="L40" s="164"/>
      <c r="M40" s="164"/>
      <c r="N40" s="164"/>
      <c r="O40" s="164"/>
    </row>
    <row r="41" spans="1:15" ht="14.5" x14ac:dyDescent="0.35">
      <c r="A41" s="164"/>
      <c r="B41" s="164"/>
      <c r="C41" s="164"/>
      <c r="D41" s="164"/>
      <c r="E41" s="164"/>
      <c r="F41" s="164"/>
      <c r="G41" s="164"/>
      <c r="H41" s="164"/>
      <c r="I41" s="164"/>
      <c r="J41" s="164"/>
      <c r="K41" s="164"/>
      <c r="L41" s="164"/>
      <c r="M41" s="164"/>
      <c r="N41" s="164"/>
      <c r="O41" s="164"/>
    </row>
    <row r="42" spans="1:15" ht="14.5" x14ac:dyDescent="0.35">
      <c r="A42" s="164"/>
      <c r="B42" s="164"/>
      <c r="C42" s="164"/>
      <c r="D42" s="164"/>
      <c r="E42" s="164"/>
      <c r="F42" s="164"/>
      <c r="G42" s="164"/>
      <c r="H42" s="164"/>
      <c r="I42" s="164"/>
      <c r="J42" s="164"/>
      <c r="K42" s="164"/>
      <c r="L42" s="164"/>
      <c r="M42" s="164"/>
      <c r="N42" s="164"/>
      <c r="O42" s="164"/>
    </row>
    <row r="43" spans="1:15" ht="14.5" x14ac:dyDescent="0.35">
      <c r="A43" s="164"/>
      <c r="B43" s="164"/>
      <c r="C43" s="164"/>
      <c r="D43" s="164"/>
      <c r="E43" s="164"/>
      <c r="F43" s="164"/>
      <c r="G43" s="164"/>
      <c r="H43" s="164"/>
      <c r="I43" s="164"/>
      <c r="J43" s="164"/>
      <c r="K43" s="164"/>
      <c r="L43" s="164"/>
      <c r="M43" s="164"/>
      <c r="N43" s="164"/>
      <c r="O43" s="164"/>
    </row>
    <row r="44" spans="1:15" ht="14.5" x14ac:dyDescent="0.35">
      <c r="A44" s="164"/>
      <c r="B44" s="164"/>
      <c r="C44" s="164"/>
      <c r="D44" s="164"/>
      <c r="E44" s="164"/>
      <c r="F44" s="164"/>
      <c r="G44" s="164"/>
      <c r="H44" s="164"/>
      <c r="I44" s="164"/>
      <c r="J44" s="164"/>
      <c r="K44" s="164"/>
      <c r="L44" s="164"/>
      <c r="M44" s="164"/>
      <c r="N44" s="164"/>
      <c r="O44" s="164"/>
    </row>
    <row r="45" spans="1:15" ht="14.5" x14ac:dyDescent="0.35">
      <c r="A45" s="164"/>
      <c r="B45" s="164"/>
      <c r="C45" s="164"/>
      <c r="D45" s="164"/>
      <c r="E45" s="164"/>
      <c r="F45" s="164"/>
      <c r="G45" s="164"/>
      <c r="H45" s="164"/>
      <c r="I45" s="164"/>
      <c r="J45" s="164"/>
      <c r="K45" s="164"/>
      <c r="L45" s="164"/>
      <c r="M45" s="164"/>
      <c r="N45" s="164"/>
      <c r="O45" s="164"/>
    </row>
    <row r="46" spans="1:15" ht="14.5" x14ac:dyDescent="0.35">
      <c r="A46" s="164"/>
      <c r="B46" s="164"/>
      <c r="C46" s="164"/>
      <c r="D46" s="164"/>
      <c r="E46" s="164"/>
      <c r="F46" s="164"/>
      <c r="G46" s="164"/>
      <c r="H46" s="164"/>
      <c r="I46" s="164"/>
      <c r="J46" s="164"/>
      <c r="K46" s="164"/>
      <c r="L46" s="164"/>
      <c r="M46" s="164"/>
      <c r="N46" s="164"/>
      <c r="O46" s="164"/>
    </row>
    <row r="47" spans="1:15" ht="14.5" x14ac:dyDescent="0.35">
      <c r="A47" s="164"/>
      <c r="B47" s="164"/>
      <c r="C47" s="164"/>
      <c r="D47" s="164"/>
      <c r="E47" s="164"/>
      <c r="F47" s="164"/>
      <c r="G47" s="164"/>
      <c r="H47" s="164"/>
      <c r="I47" s="164"/>
      <c r="J47" s="164"/>
      <c r="K47" s="164"/>
      <c r="L47" s="164"/>
      <c r="M47" s="164"/>
      <c r="N47" s="164"/>
      <c r="O47" s="164"/>
    </row>
    <row r="48" spans="1:15" ht="14.5" x14ac:dyDescent="0.35">
      <c r="A48" s="164"/>
      <c r="B48" s="164"/>
      <c r="C48" s="164"/>
      <c r="D48" s="164"/>
      <c r="E48" s="164"/>
      <c r="F48" s="164"/>
      <c r="G48" s="164"/>
      <c r="H48" s="164"/>
      <c r="I48" s="164"/>
      <c r="J48" s="164"/>
      <c r="K48" s="164"/>
      <c r="L48" s="164"/>
      <c r="M48" s="164"/>
      <c r="N48" s="164"/>
      <c r="O48" s="164"/>
    </row>
    <row r="49" spans="1:15" ht="14.5" x14ac:dyDescent="0.35">
      <c r="A49" s="164"/>
      <c r="B49" s="164"/>
      <c r="C49" s="164"/>
      <c r="D49" s="164"/>
      <c r="E49" s="164"/>
      <c r="F49" s="164"/>
      <c r="G49" s="164"/>
      <c r="H49" s="164"/>
      <c r="I49" s="164"/>
      <c r="J49" s="164"/>
      <c r="K49" s="164"/>
      <c r="L49" s="164"/>
      <c r="M49" s="164"/>
      <c r="N49" s="164"/>
      <c r="O49" s="164"/>
    </row>
    <row r="50" spans="1:15" ht="14.5" x14ac:dyDescent="0.35">
      <c r="A50" s="164"/>
      <c r="B50" s="164"/>
      <c r="C50" s="164"/>
      <c r="D50" s="164"/>
      <c r="E50" s="164"/>
      <c r="F50" s="164"/>
      <c r="G50" s="164"/>
      <c r="H50" s="164"/>
      <c r="I50" s="164"/>
      <c r="J50" s="164"/>
      <c r="K50" s="164"/>
      <c r="L50" s="164"/>
      <c r="M50" s="164"/>
      <c r="N50" s="164"/>
      <c r="O50" s="164"/>
    </row>
    <row r="51" spans="1:15" ht="14.5" x14ac:dyDescent="0.35">
      <c r="A51" s="164"/>
      <c r="B51" s="164"/>
      <c r="C51" s="164"/>
      <c r="D51" s="164"/>
      <c r="E51" s="164"/>
      <c r="F51" s="164"/>
      <c r="G51" s="164"/>
      <c r="H51" s="164"/>
      <c r="I51" s="164"/>
      <c r="J51" s="164"/>
      <c r="K51" s="164"/>
      <c r="L51" s="164"/>
      <c r="M51" s="164"/>
      <c r="N51" s="164"/>
      <c r="O51" s="164"/>
    </row>
    <row r="52" spans="1:15" ht="14.5" x14ac:dyDescent="0.35">
      <c r="A52" s="164"/>
      <c r="B52" s="164"/>
      <c r="C52" s="164"/>
      <c r="D52" s="164"/>
      <c r="E52" s="164"/>
      <c r="F52" s="164"/>
      <c r="G52" s="164"/>
      <c r="H52" s="164"/>
      <c r="I52" s="164"/>
      <c r="J52" s="164"/>
      <c r="K52" s="164"/>
      <c r="L52" s="164"/>
      <c r="M52" s="164"/>
      <c r="N52" s="164"/>
      <c r="O52" s="164"/>
    </row>
    <row r="53" spans="1:15" ht="14.5" x14ac:dyDescent="0.35">
      <c r="A53" s="164"/>
      <c r="B53" s="164"/>
      <c r="C53" s="164"/>
      <c r="D53" s="164"/>
      <c r="E53" s="164"/>
      <c r="F53" s="164"/>
      <c r="G53" s="164"/>
      <c r="H53" s="164"/>
      <c r="I53" s="164"/>
      <c r="J53" s="164"/>
      <c r="K53" s="164"/>
      <c r="L53" s="164"/>
      <c r="M53" s="164"/>
      <c r="N53" s="164"/>
      <c r="O53" s="164"/>
    </row>
    <row r="54" spans="1:15" ht="14.5" x14ac:dyDescent="0.35">
      <c r="A54" s="164"/>
      <c r="B54" s="164"/>
      <c r="C54" s="164"/>
      <c r="D54" s="164"/>
      <c r="E54" s="164"/>
      <c r="F54" s="164"/>
      <c r="G54" s="164"/>
      <c r="H54" s="164"/>
      <c r="I54" s="164"/>
      <c r="J54" s="164"/>
      <c r="K54" s="164"/>
      <c r="L54" s="164"/>
      <c r="M54" s="164"/>
      <c r="N54" s="164"/>
      <c r="O54" s="164"/>
    </row>
    <row r="55" spans="1:15" ht="14.5" x14ac:dyDescent="0.35">
      <c r="A55" s="164"/>
      <c r="B55" s="164"/>
      <c r="C55" s="164"/>
      <c r="D55" s="164"/>
      <c r="E55" s="164"/>
      <c r="F55" s="164"/>
      <c r="G55" s="164"/>
      <c r="H55" s="164"/>
      <c r="I55" s="164"/>
      <c r="J55" s="164"/>
      <c r="K55" s="164"/>
      <c r="L55" s="164"/>
      <c r="M55" s="164"/>
      <c r="N55" s="164"/>
      <c r="O55" s="164"/>
    </row>
    <row r="56" spans="1:15" ht="14.5" x14ac:dyDescent="0.35">
      <c r="A56" s="164"/>
      <c r="B56" s="164"/>
      <c r="C56" s="164"/>
      <c r="D56" s="164"/>
      <c r="E56" s="164"/>
      <c r="F56" s="164"/>
      <c r="G56" s="164"/>
      <c r="H56" s="164"/>
      <c r="I56" s="164"/>
      <c r="J56" s="164"/>
      <c r="K56" s="164"/>
      <c r="L56" s="164"/>
      <c r="M56" s="164"/>
      <c r="N56" s="164"/>
      <c r="O56" s="164"/>
    </row>
    <row r="57" spans="1:15" ht="14.5" x14ac:dyDescent="0.35">
      <c r="A57" s="164"/>
      <c r="B57" s="164"/>
      <c r="C57" s="164"/>
      <c r="D57" s="164"/>
      <c r="E57" s="164"/>
      <c r="F57" s="164"/>
      <c r="G57" s="164"/>
      <c r="H57" s="164"/>
      <c r="I57" s="164"/>
      <c r="J57" s="164"/>
      <c r="K57" s="164"/>
      <c r="L57" s="164"/>
      <c r="M57" s="164"/>
      <c r="N57" s="164"/>
      <c r="O57" s="164"/>
    </row>
    <row r="58" spans="1:15" ht="14.5" x14ac:dyDescent="0.35">
      <c r="A58" s="164"/>
      <c r="B58" s="164"/>
      <c r="C58" s="164"/>
      <c r="D58" s="164"/>
      <c r="E58" s="164"/>
      <c r="F58" s="164"/>
      <c r="G58" s="164"/>
      <c r="H58" s="164"/>
      <c r="I58" s="164"/>
      <c r="J58" s="164"/>
      <c r="K58" s="164"/>
      <c r="L58" s="164"/>
      <c r="M58" s="164"/>
      <c r="N58" s="164"/>
      <c r="O58" s="164"/>
    </row>
    <row r="59" spans="1:15" ht="14.5" x14ac:dyDescent="0.35">
      <c r="A59" s="164"/>
      <c r="B59" s="164"/>
      <c r="C59" s="164"/>
      <c r="D59" s="164"/>
      <c r="E59" s="164"/>
      <c r="F59" s="164"/>
      <c r="G59" s="164"/>
      <c r="H59" s="164"/>
      <c r="I59" s="164"/>
      <c r="J59" s="164"/>
      <c r="K59" s="164"/>
      <c r="L59" s="164"/>
      <c r="M59" s="164"/>
      <c r="N59" s="164"/>
      <c r="O59" s="164"/>
    </row>
    <row r="60" spans="1:15" ht="14.5" x14ac:dyDescent="0.35">
      <c r="A60" s="164"/>
      <c r="B60" s="164"/>
      <c r="C60" s="164"/>
      <c r="D60" s="164"/>
      <c r="E60" s="164"/>
      <c r="F60" s="164"/>
      <c r="G60" s="164"/>
      <c r="H60" s="164"/>
      <c r="I60" s="164"/>
      <c r="J60" s="164"/>
      <c r="K60" s="164"/>
      <c r="L60" s="164"/>
      <c r="M60" s="164"/>
      <c r="N60" s="164"/>
      <c r="O60" s="164"/>
    </row>
    <row r="61" spans="1:15" ht="14.5" x14ac:dyDescent="0.35">
      <c r="A61" s="164"/>
      <c r="B61" s="164"/>
      <c r="C61" s="164"/>
      <c r="D61" s="164"/>
      <c r="E61" s="164"/>
      <c r="F61" s="164"/>
      <c r="G61" s="164"/>
      <c r="H61" s="164"/>
      <c r="I61" s="164"/>
      <c r="J61" s="164"/>
      <c r="K61" s="164"/>
      <c r="L61" s="164"/>
      <c r="M61" s="164"/>
      <c r="N61" s="164"/>
      <c r="O61" s="164"/>
    </row>
    <row r="62" spans="1:15" ht="14.5" x14ac:dyDescent="0.35">
      <c r="A62" s="164"/>
      <c r="B62" s="164"/>
      <c r="C62" s="164"/>
      <c r="D62" s="164"/>
      <c r="E62" s="164"/>
      <c r="F62" s="164"/>
      <c r="G62" s="164"/>
      <c r="H62" s="164"/>
      <c r="I62" s="164"/>
      <c r="J62" s="164"/>
      <c r="K62" s="164"/>
      <c r="L62" s="164"/>
      <c r="M62" s="164"/>
      <c r="N62" s="164"/>
      <c r="O62" s="164"/>
    </row>
    <row r="63" spans="1:15" ht="14.5" x14ac:dyDescent="0.35">
      <c r="A63" s="164"/>
      <c r="B63" s="164"/>
      <c r="C63" s="164"/>
      <c r="D63" s="164"/>
      <c r="E63" s="164"/>
      <c r="F63" s="164"/>
      <c r="G63" s="164"/>
      <c r="H63" s="164"/>
      <c r="I63" s="164"/>
      <c r="J63" s="164"/>
      <c r="K63" s="164"/>
      <c r="L63" s="164"/>
      <c r="M63" s="164"/>
      <c r="N63" s="164"/>
      <c r="O63" s="164"/>
    </row>
    <row r="64" spans="1:15" ht="14.5" x14ac:dyDescent="0.35">
      <c r="A64" s="164"/>
      <c r="B64" s="164"/>
      <c r="C64" s="164"/>
      <c r="D64" s="164"/>
      <c r="E64" s="164"/>
      <c r="F64" s="164"/>
      <c r="G64" s="164"/>
      <c r="H64" s="164"/>
      <c r="I64" s="164"/>
      <c r="J64" s="164"/>
      <c r="K64" s="164"/>
      <c r="L64" s="164"/>
      <c r="M64" s="164"/>
      <c r="N64" s="164"/>
      <c r="O64" s="164"/>
    </row>
    <row r="65" spans="1:15" ht="14.5" x14ac:dyDescent="0.35">
      <c r="A65" s="164"/>
      <c r="B65" s="164"/>
      <c r="C65" s="164"/>
      <c r="D65" s="164"/>
      <c r="E65" s="164"/>
      <c r="F65" s="164"/>
      <c r="G65" s="164"/>
      <c r="H65" s="164"/>
      <c r="I65" s="164"/>
      <c r="J65" s="164"/>
      <c r="K65" s="164"/>
      <c r="L65" s="164"/>
      <c r="M65" s="164"/>
      <c r="N65" s="164"/>
      <c r="O65" s="164"/>
    </row>
    <row r="66" spans="1:15" ht="14.5" x14ac:dyDescent="0.35">
      <c r="A66" s="164"/>
      <c r="B66" s="164"/>
      <c r="C66" s="164"/>
      <c r="D66" s="164"/>
      <c r="E66" s="164"/>
      <c r="F66" s="164"/>
      <c r="G66" s="164"/>
      <c r="H66" s="164"/>
      <c r="I66" s="164"/>
      <c r="J66" s="164"/>
      <c r="K66" s="164"/>
      <c r="L66" s="164"/>
      <c r="M66" s="164"/>
      <c r="N66" s="164"/>
      <c r="O66" s="164"/>
    </row>
    <row r="67" spans="1:15" ht="14.5" x14ac:dyDescent="0.35">
      <c r="A67" s="164"/>
      <c r="B67" s="164"/>
      <c r="C67" s="164"/>
      <c r="D67" s="164"/>
      <c r="E67" s="164"/>
      <c r="F67" s="164"/>
      <c r="G67" s="164"/>
      <c r="H67" s="164"/>
      <c r="I67" s="164"/>
      <c r="J67" s="164"/>
      <c r="K67" s="164"/>
      <c r="L67" s="164"/>
      <c r="M67" s="164"/>
      <c r="N67" s="164"/>
      <c r="O67" s="164"/>
    </row>
    <row r="68" spans="1:15" ht="14.5" x14ac:dyDescent="0.35">
      <c r="A68" s="164"/>
      <c r="B68" s="164"/>
      <c r="C68" s="164"/>
      <c r="D68" s="164"/>
      <c r="E68" s="164"/>
      <c r="F68" s="164"/>
      <c r="G68" s="164"/>
      <c r="H68" s="164"/>
      <c r="I68" s="164"/>
      <c r="J68" s="164"/>
      <c r="K68" s="164"/>
      <c r="L68" s="164"/>
      <c r="M68" s="164"/>
      <c r="N68" s="164"/>
      <c r="O68" s="164"/>
    </row>
    <row r="69" spans="1:15" ht="14.5" x14ac:dyDescent="0.35">
      <c r="A69" s="164"/>
      <c r="B69" s="164"/>
      <c r="C69" s="164"/>
      <c r="D69" s="164"/>
      <c r="E69" s="164"/>
      <c r="F69" s="164"/>
      <c r="G69" s="164"/>
      <c r="H69" s="164"/>
      <c r="I69" s="164"/>
      <c r="J69" s="164"/>
      <c r="K69" s="164"/>
      <c r="L69" s="164"/>
      <c r="M69" s="164"/>
      <c r="N69" s="164"/>
      <c r="O69" s="164"/>
    </row>
    <row r="70" spans="1:15" ht="14.5" x14ac:dyDescent="0.35">
      <c r="A70" s="164"/>
      <c r="B70" s="164"/>
      <c r="C70" s="164"/>
      <c r="D70" s="164"/>
      <c r="E70" s="164"/>
      <c r="F70" s="164"/>
      <c r="G70" s="164"/>
      <c r="H70" s="164"/>
      <c r="I70" s="164"/>
      <c r="J70" s="164"/>
      <c r="K70" s="164"/>
      <c r="L70" s="164"/>
      <c r="M70" s="164"/>
      <c r="N70" s="164"/>
      <c r="O70" s="164"/>
    </row>
    <row r="71" spans="1:15" ht="14.5" x14ac:dyDescent="0.35">
      <c r="A71" s="164"/>
      <c r="B71" s="164"/>
      <c r="C71" s="164"/>
      <c r="D71" s="164"/>
      <c r="E71" s="164"/>
      <c r="F71" s="164"/>
      <c r="G71" s="164"/>
      <c r="H71" s="164"/>
      <c r="I71" s="164"/>
      <c r="J71" s="164"/>
      <c r="K71" s="164"/>
      <c r="L71" s="164"/>
      <c r="M71" s="164"/>
      <c r="N71" s="164"/>
      <c r="O71" s="164"/>
    </row>
    <row r="72" spans="1:15" ht="14.5" x14ac:dyDescent="0.35">
      <c r="A72" s="164"/>
      <c r="B72" s="164"/>
      <c r="C72" s="164"/>
      <c r="D72" s="164"/>
      <c r="E72" s="164"/>
      <c r="F72" s="164"/>
      <c r="G72" s="164"/>
      <c r="H72" s="164"/>
      <c r="I72" s="164"/>
      <c r="J72" s="164"/>
      <c r="K72" s="164"/>
      <c r="L72" s="164"/>
      <c r="M72" s="164"/>
      <c r="N72" s="164"/>
      <c r="O72" s="164"/>
    </row>
    <row r="73" spans="1:15" ht="14.5" x14ac:dyDescent="0.35">
      <c r="A73" s="164"/>
      <c r="B73" s="164"/>
      <c r="C73" s="164"/>
      <c r="D73" s="164"/>
      <c r="E73" s="164"/>
      <c r="F73" s="164"/>
      <c r="G73" s="164"/>
      <c r="H73" s="164"/>
      <c r="I73" s="164"/>
      <c r="J73" s="164"/>
      <c r="K73" s="164"/>
      <c r="L73" s="164"/>
      <c r="M73" s="164"/>
      <c r="N73" s="164"/>
      <c r="O73" s="164"/>
    </row>
    <row r="74" spans="1:15" ht="14.5" x14ac:dyDescent="0.35">
      <c r="A74" s="164"/>
      <c r="B74" s="164"/>
      <c r="C74" s="164"/>
      <c r="D74" s="164"/>
      <c r="E74" s="164"/>
      <c r="F74" s="164"/>
      <c r="G74" s="164"/>
      <c r="H74" s="164"/>
      <c r="I74" s="164"/>
      <c r="J74" s="164"/>
      <c r="K74" s="164"/>
      <c r="L74" s="164"/>
      <c r="M74" s="164"/>
      <c r="N74" s="164"/>
      <c r="O74" s="164"/>
    </row>
    <row r="75" spans="1:15" ht="14.5" x14ac:dyDescent="0.35">
      <c r="A75" s="164"/>
      <c r="B75" s="164"/>
      <c r="C75" s="164"/>
      <c r="D75" s="164"/>
      <c r="E75" s="164"/>
      <c r="F75" s="164"/>
      <c r="G75" s="164"/>
      <c r="H75" s="164"/>
      <c r="I75" s="164"/>
      <c r="J75" s="164"/>
      <c r="K75" s="164"/>
      <c r="L75" s="164"/>
      <c r="M75" s="164"/>
      <c r="N75" s="164"/>
      <c r="O75" s="164"/>
    </row>
    <row r="76" spans="1:15" ht="14.5" x14ac:dyDescent="0.35">
      <c r="A76" s="164"/>
      <c r="B76" s="164"/>
      <c r="C76" s="164"/>
      <c r="D76" s="164"/>
      <c r="E76" s="164"/>
      <c r="F76" s="164"/>
      <c r="G76" s="164"/>
      <c r="H76" s="164"/>
      <c r="I76" s="164"/>
      <c r="J76" s="164"/>
      <c r="K76" s="164"/>
      <c r="L76" s="164"/>
      <c r="M76" s="164"/>
      <c r="N76" s="164"/>
      <c r="O76" s="164"/>
    </row>
    <row r="77" spans="1:15" ht="14.5" x14ac:dyDescent="0.35">
      <c r="A77" s="164"/>
      <c r="B77" s="164"/>
      <c r="C77" s="164"/>
      <c r="D77" s="164"/>
      <c r="E77" s="164"/>
      <c r="F77" s="164"/>
      <c r="G77" s="164"/>
      <c r="H77" s="164"/>
      <c r="I77" s="164"/>
      <c r="J77" s="164"/>
      <c r="K77" s="164"/>
      <c r="L77" s="164"/>
      <c r="M77" s="164"/>
      <c r="N77" s="164"/>
      <c r="O77" s="164"/>
    </row>
    <row r="78" spans="1:15" ht="14.5" x14ac:dyDescent="0.35">
      <c r="A78" s="164"/>
      <c r="B78" s="164"/>
      <c r="C78" s="164"/>
      <c r="D78" s="164"/>
      <c r="E78" s="164"/>
      <c r="F78" s="164"/>
      <c r="G78" s="164"/>
      <c r="H78" s="164"/>
      <c r="I78" s="164"/>
      <c r="J78" s="164"/>
      <c r="K78" s="164"/>
      <c r="L78" s="164"/>
      <c r="M78" s="164"/>
      <c r="N78" s="164"/>
      <c r="O78" s="164"/>
    </row>
    <row r="79" spans="1:15" ht="14.5" x14ac:dyDescent="0.35">
      <c r="A79" s="164"/>
      <c r="B79" s="164"/>
      <c r="C79" s="164"/>
      <c r="D79" s="164"/>
      <c r="E79" s="164"/>
      <c r="F79" s="164"/>
      <c r="G79" s="164"/>
      <c r="H79" s="164"/>
      <c r="I79" s="164"/>
      <c r="J79" s="164"/>
      <c r="K79" s="164"/>
      <c r="L79" s="164"/>
      <c r="M79" s="164"/>
      <c r="N79" s="164"/>
      <c r="O79" s="164"/>
    </row>
    <row r="80" spans="1:15" ht="14.5" x14ac:dyDescent="0.35">
      <c r="A80" s="164"/>
      <c r="B80" s="164"/>
      <c r="C80" s="164"/>
      <c r="D80" s="164"/>
      <c r="E80" s="164"/>
      <c r="F80" s="164"/>
      <c r="G80" s="164"/>
      <c r="H80" s="164"/>
      <c r="I80" s="164"/>
      <c r="J80" s="164"/>
      <c r="K80" s="164"/>
      <c r="L80" s="164"/>
      <c r="M80" s="164"/>
      <c r="N80" s="164"/>
      <c r="O80" s="164"/>
    </row>
    <row r="81" spans="1:15" ht="14.5" x14ac:dyDescent="0.35">
      <c r="A81" s="164"/>
      <c r="B81" s="164"/>
      <c r="C81" s="164"/>
      <c r="D81" s="164"/>
      <c r="E81" s="164"/>
      <c r="F81" s="164"/>
      <c r="G81" s="164"/>
      <c r="H81" s="164"/>
      <c r="I81" s="164"/>
      <c r="J81" s="164"/>
      <c r="K81" s="164"/>
      <c r="L81" s="164"/>
      <c r="M81" s="164"/>
      <c r="N81" s="164"/>
      <c r="O81" s="164"/>
    </row>
    <row r="82" spans="1:15" ht="14.5" x14ac:dyDescent="0.35">
      <c r="A82" s="164"/>
      <c r="B82" s="164"/>
      <c r="C82" s="164"/>
      <c r="D82" s="164"/>
      <c r="E82" s="164"/>
      <c r="F82" s="164"/>
      <c r="G82" s="164"/>
      <c r="H82" s="164"/>
      <c r="I82" s="164"/>
      <c r="J82" s="164"/>
      <c r="K82" s="164"/>
      <c r="L82" s="164"/>
      <c r="M82" s="164"/>
      <c r="N82" s="164"/>
      <c r="O82" s="164"/>
    </row>
    <row r="83" spans="1:15" ht="14.5" x14ac:dyDescent="0.35">
      <c r="A83" s="164"/>
      <c r="B83" s="164"/>
      <c r="C83" s="164"/>
      <c r="D83" s="164"/>
      <c r="E83" s="164"/>
      <c r="F83" s="164"/>
      <c r="G83" s="164"/>
      <c r="H83" s="164"/>
      <c r="I83" s="164"/>
      <c r="J83" s="164"/>
      <c r="K83" s="164"/>
      <c r="L83" s="164"/>
      <c r="M83" s="164"/>
      <c r="N83" s="164"/>
      <c r="O83" s="164"/>
    </row>
    <row r="84" spans="1:15" ht="14.5" x14ac:dyDescent="0.35">
      <c r="A84" s="164"/>
      <c r="B84" s="164"/>
      <c r="C84" s="164"/>
      <c r="D84" s="164"/>
      <c r="E84" s="164"/>
      <c r="F84" s="164"/>
      <c r="G84" s="164"/>
      <c r="H84" s="164"/>
      <c r="I84" s="164"/>
      <c r="J84" s="164"/>
      <c r="K84" s="164"/>
      <c r="L84" s="164"/>
      <c r="M84" s="164"/>
      <c r="N84" s="164"/>
      <c r="O84" s="164"/>
    </row>
    <row r="85" spans="1:15" ht="14.5" x14ac:dyDescent="0.35">
      <c r="A85" s="164"/>
      <c r="B85" s="164"/>
      <c r="C85" s="164"/>
      <c r="D85" s="164"/>
      <c r="E85" s="164"/>
      <c r="F85" s="164"/>
      <c r="G85" s="164"/>
      <c r="H85" s="164"/>
      <c r="I85" s="164"/>
      <c r="J85" s="164"/>
      <c r="K85" s="164"/>
      <c r="L85" s="164"/>
      <c r="M85" s="164"/>
      <c r="N85" s="164"/>
      <c r="O85" s="164"/>
    </row>
    <row r="86" spans="1:15" ht="14.5" x14ac:dyDescent="0.35">
      <c r="A86" s="164"/>
      <c r="B86" s="164"/>
      <c r="C86" s="164"/>
      <c r="D86" s="164"/>
      <c r="E86" s="164"/>
      <c r="F86" s="164"/>
      <c r="G86" s="164"/>
      <c r="H86" s="164"/>
      <c r="I86" s="164"/>
      <c r="J86" s="164"/>
      <c r="K86" s="164"/>
      <c r="L86" s="164"/>
      <c r="M86" s="164"/>
      <c r="N86" s="164"/>
      <c r="O86" s="164"/>
    </row>
    <row r="87" spans="1:15" ht="14.5" x14ac:dyDescent="0.35">
      <c r="A87" s="164"/>
      <c r="B87" s="164"/>
      <c r="C87" s="164"/>
      <c r="D87" s="164"/>
      <c r="E87" s="164"/>
      <c r="F87" s="164"/>
      <c r="G87" s="164"/>
      <c r="H87" s="164"/>
      <c r="I87" s="164"/>
      <c r="J87" s="164"/>
      <c r="K87" s="164"/>
      <c r="L87" s="164"/>
      <c r="M87" s="164"/>
      <c r="N87" s="164"/>
      <c r="O87" s="164"/>
    </row>
    <row r="88" spans="1:15" ht="14.5" x14ac:dyDescent="0.35">
      <c r="A88" s="164"/>
      <c r="B88" s="164"/>
      <c r="C88" s="164"/>
      <c r="D88" s="164"/>
      <c r="E88" s="164"/>
      <c r="F88" s="164"/>
      <c r="G88" s="164"/>
      <c r="H88" s="164"/>
      <c r="I88" s="164"/>
      <c r="J88" s="164"/>
      <c r="K88" s="164"/>
      <c r="L88" s="164"/>
      <c r="M88" s="164"/>
      <c r="N88" s="164"/>
      <c r="O88" s="164"/>
    </row>
    <row r="89" spans="1:15" ht="14.5" x14ac:dyDescent="0.35">
      <c r="A89" s="164"/>
      <c r="B89" s="164"/>
      <c r="C89" s="164"/>
      <c r="D89" s="164"/>
      <c r="E89" s="164"/>
      <c r="F89" s="164"/>
      <c r="G89" s="164"/>
      <c r="H89" s="164"/>
      <c r="I89" s="164"/>
      <c r="J89" s="164"/>
      <c r="K89" s="164"/>
      <c r="L89" s="164"/>
      <c r="M89" s="164"/>
      <c r="N89" s="164"/>
      <c r="O89" s="164"/>
    </row>
    <row r="90" spans="1:15" ht="14.5" x14ac:dyDescent="0.35">
      <c r="A90" s="164"/>
      <c r="B90" s="164"/>
      <c r="C90" s="164"/>
      <c r="D90" s="164"/>
      <c r="E90" s="164"/>
      <c r="F90" s="164"/>
      <c r="G90" s="164"/>
      <c r="H90" s="164"/>
      <c r="I90" s="164"/>
      <c r="J90" s="164"/>
      <c r="K90" s="164"/>
      <c r="L90" s="164"/>
      <c r="M90" s="164"/>
      <c r="N90" s="164"/>
      <c r="O90" s="164"/>
    </row>
    <row r="91" spans="1:15" ht="14.5" x14ac:dyDescent="0.35">
      <c r="A91" s="164"/>
      <c r="B91" s="164"/>
      <c r="C91" s="164"/>
      <c r="D91" s="164"/>
      <c r="E91" s="164"/>
      <c r="F91" s="164"/>
      <c r="G91" s="164"/>
      <c r="H91" s="164"/>
      <c r="I91" s="164"/>
      <c r="J91" s="164"/>
      <c r="K91" s="164"/>
      <c r="L91" s="164"/>
      <c r="M91" s="164"/>
      <c r="N91" s="164"/>
      <c r="O91" s="164"/>
    </row>
    <row r="92" spans="1:15" ht="14.5" x14ac:dyDescent="0.35">
      <c r="A92" s="164"/>
      <c r="B92" s="164"/>
      <c r="C92" s="164"/>
      <c r="D92" s="164"/>
      <c r="E92" s="164"/>
      <c r="F92" s="164"/>
      <c r="G92" s="164"/>
      <c r="H92" s="164"/>
      <c r="I92" s="164"/>
      <c r="J92" s="164"/>
      <c r="K92" s="164"/>
      <c r="L92" s="164"/>
      <c r="M92" s="164"/>
      <c r="N92" s="164"/>
      <c r="O92" s="164"/>
    </row>
    <row r="93" spans="1:15" ht="14.5" x14ac:dyDescent="0.35">
      <c r="A93" s="164"/>
      <c r="B93" s="164"/>
      <c r="C93" s="164"/>
      <c r="D93" s="164"/>
      <c r="E93" s="164"/>
      <c r="F93" s="164"/>
      <c r="G93" s="164"/>
      <c r="H93" s="164"/>
      <c r="I93" s="164"/>
      <c r="J93" s="164"/>
      <c r="K93" s="164"/>
      <c r="L93" s="164"/>
      <c r="M93" s="164"/>
      <c r="N93" s="164"/>
      <c r="O93" s="164"/>
    </row>
    <row r="94" spans="1:15" ht="14.5" x14ac:dyDescent="0.35">
      <c r="A94" s="164"/>
      <c r="B94" s="164"/>
      <c r="C94" s="164"/>
      <c r="D94" s="164"/>
      <c r="E94" s="164"/>
      <c r="F94" s="164"/>
      <c r="G94" s="164"/>
      <c r="H94" s="164"/>
      <c r="I94" s="164"/>
      <c r="J94" s="164"/>
      <c r="K94" s="164"/>
      <c r="L94" s="164"/>
      <c r="M94" s="164"/>
      <c r="N94" s="164"/>
      <c r="O94" s="164"/>
    </row>
    <row r="95" spans="1:15" ht="14.5" x14ac:dyDescent="0.35">
      <c r="A95" s="164"/>
      <c r="B95" s="164"/>
      <c r="C95" s="164"/>
      <c r="D95" s="164"/>
      <c r="E95" s="164"/>
      <c r="F95" s="164"/>
      <c r="G95" s="164"/>
      <c r="H95" s="164"/>
      <c r="I95" s="164"/>
      <c r="J95" s="164"/>
      <c r="K95" s="164"/>
      <c r="L95" s="164"/>
      <c r="M95" s="164"/>
      <c r="N95" s="164"/>
      <c r="O95" s="164"/>
    </row>
    <row r="96" spans="1:15" ht="14.5" x14ac:dyDescent="0.35">
      <c r="A96" s="164"/>
      <c r="B96" s="164"/>
      <c r="C96" s="164"/>
      <c r="D96" s="164"/>
      <c r="E96" s="164"/>
      <c r="F96" s="164"/>
      <c r="G96" s="164"/>
      <c r="H96" s="164"/>
      <c r="I96" s="164"/>
      <c r="J96" s="164"/>
      <c r="K96" s="164"/>
      <c r="L96" s="164"/>
      <c r="M96" s="164"/>
      <c r="N96" s="164"/>
      <c r="O96" s="164"/>
    </row>
    <row r="97" spans="1:15" ht="14.5" x14ac:dyDescent="0.35">
      <c r="A97" s="164"/>
      <c r="B97" s="164"/>
      <c r="C97" s="164"/>
      <c r="D97" s="164"/>
      <c r="E97" s="164"/>
      <c r="F97" s="164"/>
      <c r="G97" s="164"/>
      <c r="H97" s="164"/>
      <c r="I97" s="164"/>
      <c r="J97" s="164"/>
      <c r="K97" s="164"/>
      <c r="L97" s="164"/>
      <c r="M97" s="164"/>
      <c r="N97" s="164"/>
      <c r="O97" s="164"/>
    </row>
    <row r="98" spans="1:15" ht="14.5" x14ac:dyDescent="0.35">
      <c r="A98" s="164"/>
      <c r="B98" s="164"/>
      <c r="C98" s="164"/>
      <c r="D98" s="164"/>
      <c r="E98" s="164"/>
      <c r="F98" s="164"/>
      <c r="G98" s="164"/>
      <c r="H98" s="164"/>
      <c r="I98" s="164"/>
      <c r="J98" s="164"/>
      <c r="K98" s="164"/>
      <c r="L98" s="164"/>
      <c r="M98" s="164"/>
      <c r="N98" s="164"/>
      <c r="O98" s="164"/>
    </row>
    <row r="99" spans="1:15" ht="14.5" x14ac:dyDescent="0.35">
      <c r="A99" s="164"/>
      <c r="B99" s="164"/>
      <c r="C99" s="164"/>
      <c r="D99" s="164"/>
      <c r="E99" s="164"/>
      <c r="F99" s="164"/>
      <c r="G99" s="164"/>
      <c r="H99" s="164"/>
      <c r="I99" s="164"/>
      <c r="J99" s="164"/>
      <c r="K99" s="164"/>
      <c r="L99" s="164"/>
      <c r="M99" s="164"/>
      <c r="N99" s="164"/>
      <c r="O99" s="164"/>
    </row>
    <row r="100" spans="1:15" ht="14.5" x14ac:dyDescent="0.35">
      <c r="A100" s="164"/>
      <c r="B100" s="164"/>
      <c r="C100" s="164"/>
      <c r="D100" s="164"/>
      <c r="E100" s="164"/>
      <c r="F100" s="164"/>
      <c r="G100" s="164"/>
      <c r="H100" s="164"/>
      <c r="I100" s="164"/>
      <c r="J100" s="164"/>
      <c r="K100" s="164"/>
      <c r="L100" s="164"/>
      <c r="M100" s="164"/>
      <c r="N100" s="164"/>
      <c r="O100" s="164"/>
    </row>
    <row r="101" spans="1:15" ht="14.5" x14ac:dyDescent="0.35">
      <c r="A101" s="164"/>
      <c r="B101" s="164"/>
      <c r="C101" s="164"/>
      <c r="D101" s="164"/>
      <c r="E101" s="164"/>
      <c r="F101" s="164"/>
      <c r="G101" s="164"/>
      <c r="H101" s="164"/>
      <c r="I101" s="164"/>
      <c r="J101" s="164"/>
      <c r="K101" s="164"/>
      <c r="L101" s="164"/>
      <c r="M101" s="164"/>
      <c r="N101" s="164"/>
      <c r="O101" s="164"/>
    </row>
    <row r="102" spans="1:15" ht="14.5" x14ac:dyDescent="0.35">
      <c r="A102" s="164"/>
      <c r="B102" s="164"/>
      <c r="C102" s="164"/>
      <c r="D102" s="164"/>
      <c r="E102" s="164"/>
      <c r="F102" s="164"/>
      <c r="G102" s="164"/>
      <c r="H102" s="164"/>
      <c r="I102" s="164"/>
      <c r="J102" s="164"/>
      <c r="K102" s="164"/>
      <c r="L102" s="164"/>
      <c r="M102" s="164"/>
      <c r="N102" s="164"/>
      <c r="O102" s="164"/>
    </row>
    <row r="103" spans="1:15" ht="14.5" x14ac:dyDescent="0.35">
      <c r="A103" s="164"/>
      <c r="B103" s="164"/>
      <c r="C103" s="164"/>
      <c r="D103" s="164"/>
      <c r="E103" s="164"/>
      <c r="F103" s="164"/>
      <c r="G103" s="164"/>
      <c r="H103" s="164"/>
      <c r="I103" s="164"/>
      <c r="J103" s="164"/>
      <c r="K103" s="164"/>
      <c r="L103" s="164"/>
      <c r="M103" s="164"/>
      <c r="N103" s="164"/>
      <c r="O103" s="164"/>
    </row>
    <row r="104" spans="1:15" ht="14.5" x14ac:dyDescent="0.35">
      <c r="A104" s="164"/>
      <c r="B104" s="164"/>
      <c r="C104" s="164"/>
      <c r="D104" s="164"/>
      <c r="E104" s="164"/>
      <c r="F104" s="164"/>
      <c r="G104" s="164"/>
      <c r="H104" s="164"/>
      <c r="I104" s="164"/>
      <c r="J104" s="164"/>
      <c r="K104" s="164"/>
      <c r="L104" s="164"/>
      <c r="M104" s="164"/>
      <c r="N104" s="164"/>
      <c r="O104" s="164"/>
    </row>
    <row r="105" spans="1:15" ht="14.5" x14ac:dyDescent="0.35">
      <c r="A105" s="164"/>
      <c r="B105" s="164"/>
      <c r="C105" s="164"/>
      <c r="D105" s="164"/>
      <c r="E105" s="164"/>
      <c r="F105" s="164"/>
      <c r="G105" s="164"/>
      <c r="H105" s="164"/>
      <c r="I105" s="164"/>
      <c r="J105" s="164"/>
      <c r="K105" s="164"/>
      <c r="L105" s="164"/>
      <c r="M105" s="164"/>
      <c r="N105" s="164"/>
      <c r="O105" s="164"/>
    </row>
    <row r="106" spans="1:15" ht="14.5" x14ac:dyDescent="0.35">
      <c r="A106" s="164"/>
      <c r="B106" s="164"/>
      <c r="C106" s="164"/>
      <c r="D106" s="164"/>
      <c r="E106" s="164"/>
      <c r="F106" s="164"/>
      <c r="G106" s="164"/>
      <c r="H106" s="164"/>
      <c r="I106" s="164"/>
      <c r="J106" s="164"/>
      <c r="K106" s="164"/>
      <c r="L106" s="164"/>
      <c r="M106" s="164"/>
      <c r="N106" s="164"/>
      <c r="O106" s="164"/>
    </row>
    <row r="107" spans="1:15" ht="14.5" x14ac:dyDescent="0.35">
      <c r="A107" s="164"/>
      <c r="B107" s="164"/>
      <c r="C107" s="164"/>
      <c r="D107" s="164"/>
      <c r="E107" s="164"/>
      <c r="F107" s="164"/>
      <c r="G107" s="164"/>
      <c r="H107" s="164"/>
      <c r="I107" s="164"/>
      <c r="J107" s="164"/>
      <c r="K107" s="164"/>
      <c r="L107" s="164"/>
      <c r="M107" s="164"/>
      <c r="N107" s="164"/>
      <c r="O107" s="164"/>
    </row>
    <row r="108" spans="1:15" ht="14.5" x14ac:dyDescent="0.35">
      <c r="A108" s="164"/>
      <c r="B108" s="164"/>
      <c r="C108" s="164"/>
      <c r="D108" s="164"/>
      <c r="E108" s="164"/>
      <c r="F108" s="164"/>
      <c r="G108" s="164"/>
      <c r="H108" s="164"/>
      <c r="I108" s="164"/>
      <c r="J108" s="164"/>
      <c r="K108" s="164"/>
      <c r="L108" s="164"/>
      <c r="M108" s="164"/>
      <c r="N108" s="164"/>
      <c r="O108" s="164"/>
    </row>
    <row r="109" spans="1:15" ht="14.5" x14ac:dyDescent="0.35">
      <c r="A109" s="164"/>
      <c r="B109" s="164"/>
      <c r="C109" s="164"/>
      <c r="D109" s="164"/>
      <c r="E109" s="164"/>
      <c r="F109" s="164"/>
      <c r="G109" s="164"/>
      <c r="H109" s="164"/>
      <c r="I109" s="164"/>
      <c r="J109" s="164"/>
      <c r="K109" s="164"/>
      <c r="L109" s="164"/>
      <c r="M109" s="164"/>
      <c r="N109" s="164"/>
      <c r="O109" s="164"/>
    </row>
    <row r="110" spans="1:15" ht="14.5" x14ac:dyDescent="0.35">
      <c r="A110" s="164"/>
      <c r="B110" s="164"/>
      <c r="C110" s="164"/>
      <c r="D110" s="164"/>
      <c r="E110" s="164"/>
      <c r="F110" s="164"/>
      <c r="G110" s="164"/>
      <c r="H110" s="164"/>
      <c r="I110" s="164"/>
      <c r="J110" s="164"/>
      <c r="K110" s="164"/>
      <c r="L110" s="164"/>
      <c r="M110" s="164"/>
      <c r="N110" s="164"/>
      <c r="O110" s="164"/>
    </row>
    <row r="111" spans="1:15" ht="14.5" x14ac:dyDescent="0.35">
      <c r="A111" s="164"/>
      <c r="B111" s="164"/>
      <c r="C111" s="164"/>
      <c r="D111" s="164"/>
      <c r="E111" s="164"/>
      <c r="F111" s="164"/>
      <c r="G111" s="164"/>
      <c r="H111" s="164"/>
      <c r="I111" s="164"/>
      <c r="J111" s="164"/>
      <c r="K111" s="164"/>
      <c r="L111" s="164"/>
      <c r="M111" s="164"/>
      <c r="N111" s="164"/>
      <c r="O111" s="164"/>
    </row>
    <row r="112" spans="1:15" ht="14.5" x14ac:dyDescent="0.35">
      <c r="A112" s="164"/>
      <c r="B112" s="164"/>
      <c r="C112" s="164"/>
      <c r="D112" s="164"/>
      <c r="E112" s="164"/>
      <c r="F112" s="164"/>
      <c r="G112" s="164"/>
      <c r="H112" s="164"/>
      <c r="I112" s="164"/>
      <c r="J112" s="164"/>
      <c r="K112" s="164"/>
      <c r="L112" s="164"/>
      <c r="M112" s="164"/>
      <c r="N112" s="164"/>
      <c r="O112" s="164"/>
    </row>
    <row r="113" spans="1:15" ht="14.5" x14ac:dyDescent="0.35">
      <c r="A113" s="164"/>
      <c r="B113" s="164"/>
      <c r="C113" s="164"/>
      <c r="D113" s="164"/>
      <c r="E113" s="164"/>
      <c r="F113" s="164"/>
      <c r="G113" s="164"/>
      <c r="H113" s="164"/>
      <c r="I113" s="164"/>
      <c r="J113" s="164"/>
      <c r="K113" s="164"/>
      <c r="L113" s="164"/>
      <c r="M113" s="164"/>
      <c r="N113" s="164"/>
      <c r="O113" s="164"/>
    </row>
    <row r="114" spans="1:15" ht="14.5" x14ac:dyDescent="0.35">
      <c r="A114" s="164"/>
      <c r="B114" s="164"/>
      <c r="C114" s="164"/>
      <c r="D114" s="164"/>
      <c r="E114" s="164"/>
      <c r="F114" s="164"/>
      <c r="G114" s="164"/>
      <c r="H114" s="164"/>
      <c r="I114" s="164"/>
      <c r="J114" s="164"/>
      <c r="K114" s="164"/>
      <c r="L114" s="164"/>
      <c r="M114" s="164"/>
      <c r="N114" s="164"/>
      <c r="O114" s="164"/>
    </row>
    <row r="115" spans="1:15" ht="14.5" x14ac:dyDescent="0.35">
      <c r="A115" s="164"/>
      <c r="B115" s="164"/>
      <c r="C115" s="164"/>
      <c r="D115" s="164"/>
      <c r="E115" s="164"/>
      <c r="F115" s="164"/>
      <c r="G115" s="164"/>
      <c r="H115" s="164"/>
      <c r="I115" s="164"/>
      <c r="J115" s="164"/>
      <c r="K115" s="164"/>
      <c r="L115" s="164"/>
      <c r="M115" s="164"/>
      <c r="N115" s="164"/>
      <c r="O115" s="164"/>
    </row>
    <row r="116" spans="1:15" ht="14.5" x14ac:dyDescent="0.35">
      <c r="A116" s="164"/>
      <c r="B116" s="164"/>
      <c r="C116" s="164"/>
      <c r="D116" s="164"/>
      <c r="E116" s="164"/>
      <c r="F116" s="164"/>
      <c r="G116" s="164"/>
      <c r="H116" s="164"/>
      <c r="I116" s="164"/>
      <c r="J116" s="164"/>
      <c r="K116" s="164"/>
      <c r="L116" s="164"/>
      <c r="M116" s="164"/>
      <c r="N116" s="164"/>
      <c r="O116" s="164"/>
    </row>
    <row r="117" spans="1:15" ht="14.5" x14ac:dyDescent="0.35">
      <c r="A117" s="164"/>
      <c r="B117" s="164"/>
      <c r="C117" s="164"/>
      <c r="D117" s="164"/>
      <c r="E117" s="164"/>
      <c r="F117" s="164"/>
      <c r="G117" s="164"/>
      <c r="H117" s="164"/>
      <c r="I117" s="164"/>
      <c r="J117" s="164"/>
      <c r="K117" s="164"/>
      <c r="L117" s="164"/>
      <c r="M117" s="164"/>
      <c r="N117" s="164"/>
      <c r="O117" s="164"/>
    </row>
    <row r="118" spans="1:15" ht="14.5" x14ac:dyDescent="0.35">
      <c r="A118" s="164"/>
      <c r="B118" s="164"/>
      <c r="C118" s="164"/>
      <c r="D118" s="164"/>
      <c r="E118" s="164"/>
      <c r="F118" s="164"/>
      <c r="G118" s="164"/>
      <c r="H118" s="164"/>
      <c r="I118" s="164"/>
      <c r="J118" s="164"/>
      <c r="K118" s="164"/>
      <c r="L118" s="164"/>
      <c r="M118" s="164"/>
      <c r="N118" s="164"/>
      <c r="O118" s="164"/>
    </row>
    <row r="119" spans="1:15" ht="14.5" x14ac:dyDescent="0.35">
      <c r="A119" s="164"/>
      <c r="B119" s="164"/>
      <c r="C119" s="164"/>
      <c r="D119" s="164"/>
      <c r="E119" s="164"/>
      <c r="F119" s="164"/>
      <c r="G119" s="164"/>
      <c r="H119" s="164"/>
      <c r="I119" s="164"/>
      <c r="J119" s="164"/>
      <c r="K119" s="164"/>
      <c r="L119" s="164"/>
      <c r="M119" s="164"/>
      <c r="N119" s="164"/>
      <c r="O119" s="164"/>
    </row>
    <row r="120" spans="1:15" ht="14.5" x14ac:dyDescent="0.35">
      <c r="A120" s="164"/>
      <c r="B120" s="164"/>
      <c r="C120" s="164"/>
      <c r="D120" s="164"/>
      <c r="E120" s="164"/>
      <c r="F120" s="164"/>
      <c r="G120" s="164"/>
      <c r="H120" s="164"/>
      <c r="I120" s="164"/>
      <c r="J120" s="164"/>
      <c r="K120" s="164"/>
      <c r="L120" s="164"/>
      <c r="M120" s="164"/>
      <c r="N120" s="164"/>
      <c r="O120" s="164"/>
    </row>
    <row r="121" spans="1:15" ht="14.5" x14ac:dyDescent="0.35">
      <c r="A121" s="164"/>
      <c r="B121" s="164"/>
      <c r="C121" s="164"/>
      <c r="D121" s="164"/>
      <c r="E121" s="164"/>
      <c r="F121" s="164"/>
      <c r="G121" s="164"/>
      <c r="H121" s="164"/>
      <c r="I121" s="164"/>
      <c r="J121" s="164"/>
      <c r="K121" s="164"/>
      <c r="L121" s="164"/>
      <c r="M121" s="164"/>
      <c r="N121" s="164"/>
      <c r="O121" s="164"/>
    </row>
    <row r="122" spans="1:15" ht="14.5" x14ac:dyDescent="0.35">
      <c r="A122" s="164"/>
      <c r="B122" s="164"/>
      <c r="C122" s="164"/>
      <c r="D122" s="164"/>
      <c r="E122" s="164"/>
      <c r="F122" s="164"/>
      <c r="G122" s="164"/>
      <c r="H122" s="164"/>
      <c r="I122" s="164"/>
      <c r="J122" s="164"/>
      <c r="K122" s="164"/>
      <c r="L122" s="164"/>
      <c r="M122" s="164"/>
      <c r="N122" s="164"/>
      <c r="O122" s="164"/>
    </row>
    <row r="123" spans="1:15" ht="14.5" x14ac:dyDescent="0.35">
      <c r="A123" s="164"/>
      <c r="B123" s="164"/>
      <c r="C123" s="164"/>
      <c r="D123" s="164"/>
      <c r="E123" s="164"/>
      <c r="F123" s="164"/>
      <c r="G123" s="164"/>
      <c r="H123" s="164"/>
      <c r="I123" s="164"/>
      <c r="J123" s="164"/>
      <c r="K123" s="164"/>
      <c r="L123" s="164"/>
      <c r="M123" s="164"/>
      <c r="N123" s="164"/>
      <c r="O123" s="164"/>
    </row>
    <row r="124" spans="1:15" ht="14.5" x14ac:dyDescent="0.35">
      <c r="A124" s="164"/>
      <c r="B124" s="164"/>
      <c r="C124" s="164"/>
      <c r="D124" s="164"/>
      <c r="E124" s="164"/>
      <c r="F124" s="164"/>
      <c r="G124" s="164"/>
      <c r="H124" s="164"/>
      <c r="I124" s="164"/>
      <c r="J124" s="164"/>
      <c r="K124" s="164"/>
      <c r="L124" s="164"/>
      <c r="M124" s="164"/>
      <c r="N124" s="164"/>
      <c r="O124" s="164"/>
    </row>
    <row r="125" spans="1:15" ht="14.5" x14ac:dyDescent="0.35">
      <c r="A125" s="164"/>
      <c r="B125" s="164"/>
      <c r="C125" s="164"/>
      <c r="D125" s="164"/>
      <c r="E125" s="164"/>
      <c r="F125" s="164"/>
      <c r="G125" s="164"/>
      <c r="H125" s="164"/>
      <c r="I125" s="164"/>
      <c r="J125" s="164"/>
      <c r="K125" s="164"/>
      <c r="L125" s="164"/>
      <c r="M125" s="164"/>
      <c r="N125" s="164"/>
      <c r="O125" s="164"/>
    </row>
    <row r="126" spans="1:15" ht="14.5" x14ac:dyDescent="0.35">
      <c r="A126" s="164"/>
      <c r="B126" s="164"/>
      <c r="C126" s="164"/>
      <c r="D126" s="164"/>
      <c r="E126" s="164"/>
      <c r="F126" s="164"/>
      <c r="G126" s="164"/>
      <c r="H126" s="164"/>
      <c r="I126" s="164"/>
      <c r="J126" s="164"/>
      <c r="K126" s="164"/>
      <c r="L126" s="164"/>
      <c r="M126" s="164"/>
      <c r="N126" s="164"/>
      <c r="O126" s="164"/>
    </row>
    <row r="127" spans="1:15" ht="14.5" x14ac:dyDescent="0.35">
      <c r="A127" s="164"/>
      <c r="B127" s="164"/>
      <c r="C127" s="164"/>
      <c r="D127" s="164"/>
      <c r="E127" s="164"/>
      <c r="F127" s="164"/>
      <c r="G127" s="164"/>
      <c r="H127" s="164"/>
      <c r="I127" s="164"/>
      <c r="J127" s="164"/>
      <c r="K127" s="164"/>
      <c r="L127" s="164"/>
      <c r="M127" s="164"/>
      <c r="N127" s="164"/>
      <c r="O127" s="164"/>
    </row>
    <row r="128" spans="1:15" ht="14.5" x14ac:dyDescent="0.35">
      <c r="A128" s="164"/>
      <c r="B128" s="164"/>
      <c r="C128" s="164"/>
      <c r="D128" s="164"/>
      <c r="E128" s="164"/>
      <c r="F128" s="164"/>
      <c r="G128" s="164"/>
      <c r="H128" s="164"/>
      <c r="I128" s="164"/>
      <c r="J128" s="164"/>
      <c r="K128" s="164"/>
      <c r="L128" s="164"/>
      <c r="M128" s="164"/>
      <c r="N128" s="164"/>
      <c r="O128" s="164"/>
    </row>
    <row r="129" spans="1:15" ht="14.5" x14ac:dyDescent="0.35">
      <c r="A129" s="164"/>
      <c r="B129" s="164"/>
      <c r="C129" s="164"/>
      <c r="D129" s="164"/>
      <c r="E129" s="164"/>
      <c r="F129" s="164"/>
      <c r="G129" s="164"/>
      <c r="H129" s="164"/>
      <c r="I129" s="164"/>
      <c r="J129" s="164"/>
      <c r="K129" s="164"/>
      <c r="L129" s="164"/>
      <c r="M129" s="164"/>
      <c r="N129" s="164"/>
      <c r="O129" s="164"/>
    </row>
    <row r="130" spans="1:15" ht="14.5" x14ac:dyDescent="0.35">
      <c r="A130" s="164"/>
      <c r="B130" s="164"/>
      <c r="C130" s="164"/>
      <c r="D130" s="164"/>
      <c r="E130" s="164"/>
      <c r="F130" s="164"/>
      <c r="G130" s="164"/>
      <c r="H130" s="164"/>
      <c r="I130" s="164"/>
      <c r="J130" s="164"/>
      <c r="K130" s="164"/>
      <c r="L130" s="164"/>
      <c r="M130" s="164"/>
      <c r="N130" s="164"/>
      <c r="O130" s="164"/>
    </row>
    <row r="131" spans="1:15" ht="14.5" x14ac:dyDescent="0.35">
      <c r="A131" s="164"/>
      <c r="B131" s="164"/>
      <c r="C131" s="164"/>
      <c r="D131" s="164"/>
      <c r="E131" s="164"/>
      <c r="F131" s="164"/>
      <c r="G131" s="164"/>
      <c r="H131" s="164"/>
      <c r="I131" s="164"/>
      <c r="J131" s="164"/>
      <c r="K131" s="164"/>
      <c r="L131" s="164"/>
      <c r="M131" s="164"/>
      <c r="N131" s="164"/>
      <c r="O131" s="164"/>
    </row>
    <row r="132" spans="1:15" ht="14.5" x14ac:dyDescent="0.35">
      <c r="A132" s="164"/>
      <c r="B132" s="164"/>
      <c r="C132" s="164"/>
      <c r="D132" s="164"/>
      <c r="E132" s="164"/>
      <c r="F132" s="164"/>
      <c r="G132" s="164"/>
      <c r="H132" s="164"/>
      <c r="I132" s="164"/>
      <c r="J132" s="164"/>
      <c r="K132" s="164"/>
      <c r="L132" s="164"/>
      <c r="M132" s="164"/>
      <c r="N132" s="164"/>
      <c r="O132" s="164"/>
    </row>
    <row r="133" spans="1:15" ht="14.5" x14ac:dyDescent="0.35">
      <c r="A133" s="164"/>
      <c r="B133" s="164"/>
      <c r="C133" s="164"/>
      <c r="D133" s="164"/>
      <c r="E133" s="164"/>
      <c r="F133" s="164"/>
      <c r="G133" s="164"/>
      <c r="H133" s="164"/>
      <c r="I133" s="164"/>
      <c r="J133" s="164"/>
      <c r="K133" s="164"/>
      <c r="L133" s="164"/>
      <c r="M133" s="164"/>
      <c r="N133" s="164"/>
      <c r="O133" s="164"/>
    </row>
    <row r="134" spans="1:15" ht="14.5" x14ac:dyDescent="0.35">
      <c r="A134" s="164"/>
      <c r="B134" s="164"/>
      <c r="C134" s="164"/>
      <c r="D134" s="164"/>
      <c r="E134" s="164"/>
      <c r="F134" s="164"/>
      <c r="G134" s="164"/>
      <c r="H134" s="164"/>
      <c r="I134" s="164"/>
      <c r="J134" s="164"/>
      <c r="K134" s="164"/>
      <c r="L134" s="164"/>
      <c r="M134" s="164"/>
      <c r="N134" s="164"/>
      <c r="O134" s="164"/>
    </row>
    <row r="135" spans="1:15" ht="14.5" x14ac:dyDescent="0.35">
      <c r="A135" s="164"/>
      <c r="B135" s="164"/>
      <c r="C135" s="164"/>
      <c r="D135" s="164"/>
      <c r="E135" s="164"/>
      <c r="F135" s="164"/>
      <c r="G135" s="164"/>
      <c r="H135" s="164"/>
      <c r="I135" s="164"/>
      <c r="J135" s="164"/>
      <c r="K135" s="164"/>
      <c r="L135" s="164"/>
      <c r="M135" s="164"/>
      <c r="N135" s="164"/>
      <c r="O135" s="164"/>
    </row>
    <row r="136" spans="1:15" ht="14.5" x14ac:dyDescent="0.35">
      <c r="A136" s="164"/>
      <c r="B136" s="164"/>
      <c r="C136" s="164"/>
      <c r="D136" s="164"/>
      <c r="E136" s="164"/>
      <c r="F136" s="164"/>
      <c r="G136" s="164"/>
      <c r="H136" s="164"/>
      <c r="I136" s="164"/>
      <c r="J136" s="164"/>
      <c r="K136" s="164"/>
      <c r="L136" s="164"/>
      <c r="M136" s="164"/>
      <c r="N136" s="164"/>
      <c r="O136" s="164"/>
    </row>
    <row r="137" spans="1:15" ht="14.5" x14ac:dyDescent="0.35">
      <c r="A137" s="164"/>
      <c r="B137" s="164"/>
      <c r="C137" s="164"/>
      <c r="D137" s="164"/>
      <c r="E137" s="164"/>
      <c r="F137" s="164"/>
      <c r="G137" s="164"/>
      <c r="H137" s="164"/>
      <c r="I137" s="164"/>
      <c r="J137" s="164"/>
      <c r="K137" s="164"/>
      <c r="L137" s="164"/>
      <c r="M137" s="164"/>
      <c r="N137" s="164"/>
      <c r="O137" s="164"/>
    </row>
    <row r="138" spans="1:15" ht="14.5" x14ac:dyDescent="0.35">
      <c r="A138" s="164"/>
      <c r="B138" s="164"/>
      <c r="C138" s="164"/>
      <c r="D138" s="164"/>
      <c r="E138" s="164"/>
      <c r="F138" s="164"/>
      <c r="G138" s="164"/>
      <c r="H138" s="164"/>
      <c r="I138" s="164"/>
      <c r="J138" s="164"/>
      <c r="K138" s="164"/>
      <c r="L138" s="164"/>
      <c r="M138" s="164"/>
      <c r="N138" s="164"/>
      <c r="O138" s="164"/>
    </row>
    <row r="139" spans="1:15" ht="14.5" x14ac:dyDescent="0.35">
      <c r="A139" s="164"/>
      <c r="B139" s="164"/>
      <c r="C139" s="164"/>
      <c r="D139" s="164"/>
      <c r="E139" s="164"/>
      <c r="F139" s="164"/>
      <c r="G139" s="164"/>
      <c r="H139" s="164"/>
      <c r="I139" s="164"/>
      <c r="J139" s="164"/>
      <c r="K139" s="164"/>
      <c r="L139" s="164"/>
      <c r="M139" s="164"/>
      <c r="N139" s="164"/>
      <c r="O139" s="164"/>
    </row>
    <row r="140" spans="1:15" ht="14.5" x14ac:dyDescent="0.35">
      <c r="A140" s="164"/>
      <c r="B140" s="164"/>
      <c r="C140" s="164"/>
      <c r="D140" s="164"/>
      <c r="E140" s="164"/>
      <c r="F140" s="164"/>
      <c r="G140" s="164"/>
      <c r="H140" s="164"/>
      <c r="I140" s="164"/>
      <c r="J140" s="164"/>
      <c r="K140" s="164"/>
      <c r="L140" s="164"/>
      <c r="M140" s="164"/>
      <c r="N140" s="164"/>
      <c r="O140" s="164"/>
    </row>
    <row r="141" spans="1:15" ht="14.5" x14ac:dyDescent="0.35">
      <c r="A141" s="164"/>
      <c r="B141" s="164"/>
      <c r="C141" s="164"/>
      <c r="D141" s="164"/>
      <c r="E141" s="164"/>
      <c r="F141" s="164"/>
      <c r="G141" s="164"/>
      <c r="H141" s="164"/>
      <c r="I141" s="164"/>
      <c r="J141" s="164"/>
      <c r="K141" s="164"/>
      <c r="L141" s="164"/>
      <c r="M141" s="164"/>
      <c r="N141" s="164"/>
      <c r="O141" s="164"/>
    </row>
    <row r="142" spans="1:15" ht="14.5" x14ac:dyDescent="0.35">
      <c r="A142" s="164"/>
      <c r="B142" s="164"/>
      <c r="C142" s="164"/>
      <c r="D142" s="164"/>
      <c r="E142" s="164"/>
      <c r="F142" s="164"/>
      <c r="G142" s="164"/>
      <c r="H142" s="164"/>
      <c r="I142" s="164"/>
      <c r="J142" s="164"/>
      <c r="K142" s="164"/>
      <c r="L142" s="164"/>
      <c r="M142" s="164"/>
      <c r="N142" s="164"/>
      <c r="O142" s="164"/>
    </row>
    <row r="143" spans="1:15" ht="14.5" x14ac:dyDescent="0.35">
      <c r="A143" s="164"/>
      <c r="B143" s="164"/>
      <c r="C143" s="164"/>
      <c r="D143" s="164"/>
      <c r="E143" s="164"/>
      <c r="F143" s="164"/>
      <c r="G143" s="164"/>
      <c r="H143" s="164"/>
      <c r="I143" s="164"/>
      <c r="J143" s="164"/>
      <c r="K143" s="164"/>
      <c r="L143" s="164"/>
      <c r="M143" s="164"/>
      <c r="N143" s="164"/>
      <c r="O143" s="164"/>
    </row>
    <row r="144" spans="1:15" ht="14.5" x14ac:dyDescent="0.35">
      <c r="A144" s="164"/>
      <c r="B144" s="164"/>
      <c r="C144" s="164"/>
      <c r="D144" s="164"/>
      <c r="E144" s="164"/>
      <c r="F144" s="164"/>
      <c r="G144" s="164"/>
      <c r="H144" s="164"/>
      <c r="I144" s="164"/>
      <c r="J144" s="164"/>
      <c r="K144" s="164"/>
      <c r="L144" s="164"/>
      <c r="M144" s="164"/>
      <c r="N144" s="164"/>
      <c r="O144" s="164"/>
    </row>
    <row r="145" spans="1:15" ht="14.5" x14ac:dyDescent="0.35">
      <c r="A145" s="164"/>
      <c r="B145" s="164"/>
      <c r="C145" s="164"/>
      <c r="D145" s="164"/>
      <c r="E145" s="164"/>
      <c r="F145" s="164"/>
      <c r="G145" s="164"/>
      <c r="H145" s="164"/>
      <c r="I145" s="164"/>
      <c r="J145" s="164"/>
      <c r="K145" s="164"/>
      <c r="L145" s="164"/>
      <c r="M145" s="164"/>
      <c r="N145" s="164"/>
      <c r="O145" s="164"/>
    </row>
    <row r="146" spans="1:15" ht="14.5" x14ac:dyDescent="0.35">
      <c r="A146" s="164"/>
      <c r="B146" s="164"/>
      <c r="C146" s="164"/>
      <c r="D146" s="164"/>
      <c r="E146" s="164"/>
      <c r="F146" s="164"/>
      <c r="G146" s="164"/>
      <c r="H146" s="164"/>
      <c r="I146" s="164"/>
      <c r="J146" s="164"/>
      <c r="K146" s="164"/>
      <c r="L146" s="164"/>
      <c r="M146" s="164"/>
      <c r="N146" s="164"/>
      <c r="O146" s="164"/>
    </row>
    <row r="147" spans="1:15" ht="14.5" x14ac:dyDescent="0.35">
      <c r="A147" s="164"/>
      <c r="B147" s="164"/>
      <c r="C147" s="164"/>
      <c r="D147" s="164"/>
      <c r="E147" s="164"/>
      <c r="F147" s="164"/>
      <c r="G147" s="164"/>
      <c r="H147" s="164"/>
      <c r="I147" s="164"/>
      <c r="J147" s="164"/>
      <c r="K147" s="164"/>
      <c r="L147" s="164"/>
      <c r="M147" s="164"/>
      <c r="N147" s="164"/>
      <c r="O147" s="164"/>
    </row>
    <row r="148" spans="1:15" ht="14.5" x14ac:dyDescent="0.35">
      <c r="A148" s="164"/>
      <c r="B148" s="164"/>
      <c r="C148" s="164"/>
      <c r="D148" s="164"/>
      <c r="E148" s="164"/>
      <c r="F148" s="164"/>
      <c r="G148" s="164"/>
      <c r="H148" s="164"/>
      <c r="I148" s="164"/>
      <c r="J148" s="164"/>
      <c r="K148" s="164"/>
      <c r="L148" s="164"/>
      <c r="M148" s="164"/>
      <c r="N148" s="164"/>
      <c r="O148" s="164"/>
    </row>
    <row r="149" spans="1:15" ht="14.5" x14ac:dyDescent="0.35">
      <c r="A149" s="164"/>
      <c r="B149" s="164"/>
      <c r="C149" s="164"/>
      <c r="D149" s="164"/>
      <c r="E149" s="164"/>
      <c r="F149" s="164"/>
      <c r="G149" s="164"/>
      <c r="H149" s="164"/>
      <c r="I149" s="164"/>
      <c r="J149" s="164"/>
      <c r="K149" s="164"/>
      <c r="L149" s="164"/>
      <c r="M149" s="164"/>
      <c r="N149" s="164"/>
      <c r="O149" s="164"/>
    </row>
    <row r="150" spans="1:15" ht="14.5" x14ac:dyDescent="0.35">
      <c r="A150" s="164"/>
      <c r="B150" s="164"/>
      <c r="C150" s="164"/>
      <c r="D150" s="164"/>
      <c r="E150" s="164"/>
      <c r="F150" s="164"/>
      <c r="G150" s="164"/>
      <c r="H150" s="164"/>
      <c r="I150" s="164"/>
      <c r="J150" s="164"/>
      <c r="K150" s="164"/>
      <c r="L150" s="164"/>
      <c r="M150" s="164"/>
      <c r="N150" s="164"/>
      <c r="O150" s="164"/>
    </row>
    <row r="151" spans="1:15" ht="14.5" x14ac:dyDescent="0.35">
      <c r="A151" s="164"/>
      <c r="B151" s="164"/>
      <c r="C151" s="164"/>
      <c r="D151" s="164"/>
      <c r="E151" s="164"/>
      <c r="F151" s="164"/>
      <c r="G151" s="164"/>
      <c r="H151" s="164"/>
      <c r="I151" s="164"/>
      <c r="J151" s="164"/>
      <c r="K151" s="164"/>
      <c r="L151" s="164"/>
      <c r="M151" s="164"/>
      <c r="N151" s="164"/>
      <c r="O151" s="164"/>
    </row>
    <row r="152" spans="1:15" ht="14.5" x14ac:dyDescent="0.35">
      <c r="A152" s="164"/>
      <c r="B152" s="164"/>
      <c r="C152" s="164"/>
      <c r="D152" s="164"/>
      <c r="E152" s="164"/>
      <c r="F152" s="164"/>
      <c r="G152" s="164"/>
      <c r="H152" s="164"/>
      <c r="I152" s="164"/>
      <c r="J152" s="164"/>
      <c r="K152" s="164"/>
      <c r="L152" s="164"/>
      <c r="M152" s="164"/>
      <c r="N152" s="164"/>
      <c r="O152" s="164"/>
    </row>
    <row r="153" spans="1:15" ht="14.5" x14ac:dyDescent="0.35">
      <c r="A153" s="164"/>
      <c r="B153" s="164"/>
      <c r="C153" s="164"/>
      <c r="D153" s="164"/>
      <c r="E153" s="164"/>
      <c r="F153" s="164"/>
      <c r="G153" s="164"/>
      <c r="H153" s="164"/>
      <c r="I153" s="164"/>
      <c r="J153" s="164"/>
      <c r="K153" s="164"/>
      <c r="L153" s="164"/>
      <c r="M153" s="164"/>
      <c r="N153" s="164"/>
      <c r="O153" s="164"/>
    </row>
    <row r="154" spans="1:15" ht="14.5" x14ac:dyDescent="0.35">
      <c r="A154" s="164"/>
      <c r="B154" s="164"/>
      <c r="C154" s="164"/>
      <c r="D154" s="164"/>
      <c r="E154" s="164"/>
      <c r="F154" s="164"/>
      <c r="G154" s="164"/>
      <c r="H154" s="164"/>
      <c r="I154" s="164"/>
      <c r="J154" s="164"/>
      <c r="K154" s="164"/>
      <c r="L154" s="164"/>
      <c r="M154" s="164"/>
      <c r="N154" s="164"/>
      <c r="O154" s="164"/>
    </row>
    <row r="155" spans="1:15" ht="14.5" x14ac:dyDescent="0.35">
      <c r="A155" s="164"/>
      <c r="B155" s="164"/>
      <c r="C155" s="164"/>
      <c r="D155" s="164"/>
      <c r="E155" s="164"/>
      <c r="F155" s="164"/>
      <c r="G155" s="164"/>
      <c r="H155" s="164"/>
      <c r="I155" s="164"/>
      <c r="J155" s="164"/>
      <c r="K155" s="164"/>
      <c r="L155" s="164"/>
      <c r="M155" s="164"/>
      <c r="N155" s="164"/>
      <c r="O155" s="164"/>
    </row>
    <row r="156" spans="1:15" ht="14.5" x14ac:dyDescent="0.35">
      <c r="A156" s="164"/>
      <c r="B156" s="164"/>
      <c r="C156" s="164"/>
      <c r="D156" s="164"/>
      <c r="E156" s="164"/>
      <c r="F156" s="164"/>
      <c r="G156" s="164"/>
      <c r="H156" s="164"/>
      <c r="I156" s="164"/>
      <c r="J156" s="164"/>
      <c r="K156" s="164"/>
      <c r="L156" s="164"/>
      <c r="M156" s="164"/>
      <c r="N156" s="164"/>
      <c r="O156" s="164"/>
    </row>
    <row r="157" spans="1:15" ht="14.5" x14ac:dyDescent="0.35">
      <c r="A157" s="164"/>
      <c r="B157" s="164"/>
      <c r="C157" s="164"/>
      <c r="D157" s="164"/>
      <c r="E157" s="164"/>
      <c r="F157" s="164"/>
      <c r="G157" s="164"/>
      <c r="H157" s="164"/>
      <c r="I157" s="164"/>
      <c r="J157" s="164"/>
      <c r="K157" s="164"/>
      <c r="L157" s="164"/>
      <c r="M157" s="164"/>
      <c r="N157" s="164"/>
      <c r="O157" s="164"/>
    </row>
    <row r="158" spans="1:15" ht="14.5" x14ac:dyDescent="0.35">
      <c r="A158" s="164"/>
      <c r="B158" s="164"/>
      <c r="C158" s="164"/>
      <c r="D158" s="164"/>
      <c r="E158" s="164"/>
      <c r="F158" s="164"/>
      <c r="G158" s="164"/>
      <c r="H158" s="164"/>
      <c r="I158" s="164"/>
      <c r="J158" s="164"/>
      <c r="K158" s="164"/>
      <c r="L158" s="164"/>
      <c r="M158" s="164"/>
      <c r="N158" s="164"/>
      <c r="O158" s="164"/>
    </row>
    <row r="159" spans="1:15" ht="14.5" x14ac:dyDescent="0.35">
      <c r="A159" s="164"/>
      <c r="B159" s="164"/>
      <c r="C159" s="164"/>
      <c r="D159" s="164"/>
      <c r="E159" s="164"/>
      <c r="F159" s="164"/>
      <c r="G159" s="164"/>
      <c r="H159" s="164"/>
      <c r="I159" s="164"/>
      <c r="J159" s="164"/>
      <c r="K159" s="164"/>
      <c r="L159" s="164"/>
      <c r="M159" s="164"/>
      <c r="N159" s="164"/>
      <c r="O159" s="164"/>
    </row>
    <row r="160" spans="1:15" ht="14.5" x14ac:dyDescent="0.35">
      <c r="A160" s="164"/>
      <c r="B160" s="164"/>
      <c r="C160" s="164"/>
      <c r="D160" s="164"/>
      <c r="E160" s="164"/>
      <c r="F160" s="164"/>
      <c r="G160" s="164"/>
      <c r="H160" s="164"/>
      <c r="I160" s="164"/>
      <c r="J160" s="164"/>
      <c r="K160" s="164"/>
      <c r="L160" s="164"/>
      <c r="M160" s="164"/>
      <c r="N160" s="164"/>
      <c r="O160" s="164"/>
    </row>
    <row r="161" spans="1:15" ht="14.5" x14ac:dyDescent="0.35">
      <c r="A161" s="164"/>
      <c r="B161" s="164"/>
      <c r="C161" s="164"/>
      <c r="D161" s="164"/>
      <c r="E161" s="164"/>
      <c r="F161" s="164"/>
      <c r="G161" s="164"/>
      <c r="H161" s="164"/>
      <c r="I161" s="164"/>
      <c r="J161" s="164"/>
      <c r="K161" s="164"/>
      <c r="L161" s="164"/>
      <c r="M161" s="164"/>
      <c r="N161" s="164"/>
      <c r="O161" s="164"/>
    </row>
    <row r="162" spans="1:15" ht="14.5" x14ac:dyDescent="0.35">
      <c r="A162" s="164"/>
      <c r="B162" s="164"/>
      <c r="C162" s="164"/>
      <c r="D162" s="164"/>
      <c r="E162" s="164"/>
      <c r="F162" s="164"/>
      <c r="G162" s="164"/>
      <c r="H162" s="164"/>
      <c r="I162" s="164"/>
      <c r="J162" s="164"/>
      <c r="K162" s="164"/>
      <c r="L162" s="164"/>
      <c r="M162" s="164"/>
      <c r="N162" s="164"/>
      <c r="O162" s="164"/>
    </row>
    <row r="163" spans="1:15" ht="14.5" x14ac:dyDescent="0.35">
      <c r="A163" s="164"/>
      <c r="B163" s="164"/>
      <c r="C163" s="164"/>
      <c r="D163" s="164"/>
      <c r="E163" s="164"/>
      <c r="F163" s="164"/>
      <c r="G163" s="164"/>
      <c r="H163" s="164"/>
      <c r="I163" s="164"/>
      <c r="J163" s="164"/>
      <c r="K163" s="164"/>
      <c r="L163" s="164"/>
      <c r="M163" s="164"/>
      <c r="N163" s="164"/>
      <c r="O163" s="164"/>
    </row>
    <row r="164" spans="1:15" ht="14.5" x14ac:dyDescent="0.35">
      <c r="A164" s="164"/>
      <c r="B164" s="164"/>
      <c r="C164" s="164"/>
      <c r="D164" s="164"/>
      <c r="E164" s="164"/>
      <c r="F164" s="164"/>
      <c r="G164" s="164"/>
      <c r="H164" s="164"/>
      <c r="I164" s="164"/>
      <c r="J164" s="164"/>
      <c r="K164" s="164"/>
      <c r="L164" s="164"/>
      <c r="M164" s="164"/>
      <c r="N164" s="164"/>
      <c r="O164" s="164"/>
    </row>
    <row r="165" spans="1:15" ht="14.5" x14ac:dyDescent="0.35">
      <c r="A165" s="164"/>
      <c r="B165" s="164"/>
      <c r="C165" s="164"/>
      <c r="D165" s="164"/>
      <c r="E165" s="164"/>
      <c r="F165" s="164"/>
      <c r="G165" s="164"/>
      <c r="H165" s="164"/>
      <c r="I165" s="164"/>
      <c r="J165" s="164"/>
      <c r="K165" s="164"/>
      <c r="L165" s="164"/>
      <c r="M165" s="164"/>
      <c r="N165" s="164"/>
      <c r="O165" s="164"/>
    </row>
    <row r="166" spans="1:15" ht="14.5" x14ac:dyDescent="0.35">
      <c r="A166" s="164"/>
      <c r="B166" s="164"/>
      <c r="C166" s="164"/>
      <c r="D166" s="164"/>
      <c r="E166" s="164"/>
      <c r="F166" s="164"/>
      <c r="G166" s="164"/>
      <c r="H166" s="164"/>
      <c r="I166" s="164"/>
      <c r="J166" s="164"/>
      <c r="K166" s="164"/>
      <c r="L166" s="164"/>
      <c r="M166" s="164"/>
      <c r="N166" s="164"/>
      <c r="O166" s="164"/>
    </row>
    <row r="167" spans="1:15" ht="14.5" x14ac:dyDescent="0.35">
      <c r="A167" s="164"/>
      <c r="B167" s="164"/>
      <c r="C167" s="164"/>
      <c r="D167" s="164"/>
      <c r="E167" s="164"/>
      <c r="F167" s="164"/>
      <c r="G167" s="164"/>
      <c r="H167" s="164"/>
      <c r="I167" s="164"/>
      <c r="J167" s="164"/>
      <c r="K167" s="164"/>
      <c r="L167" s="164"/>
      <c r="M167" s="164"/>
      <c r="N167" s="164"/>
      <c r="O167" s="164"/>
    </row>
    <row r="168" spans="1:15" ht="14.5" x14ac:dyDescent="0.35">
      <c r="A168" s="164"/>
      <c r="B168" s="164"/>
      <c r="C168" s="164"/>
      <c r="D168" s="164"/>
      <c r="E168" s="164"/>
      <c r="F168" s="164"/>
      <c r="G168" s="164"/>
      <c r="H168" s="164"/>
      <c r="I168" s="164"/>
      <c r="J168" s="164"/>
      <c r="K168" s="164"/>
      <c r="L168" s="164"/>
      <c r="M168" s="164"/>
      <c r="N168" s="164"/>
      <c r="O168" s="164"/>
    </row>
    <row r="169" spans="1:15" ht="14.5" x14ac:dyDescent="0.35">
      <c r="A169" s="164"/>
      <c r="B169" s="164"/>
      <c r="C169" s="164"/>
      <c r="D169" s="164"/>
      <c r="E169" s="164"/>
      <c r="F169" s="164"/>
      <c r="G169" s="164"/>
      <c r="H169" s="164"/>
      <c r="I169" s="164"/>
      <c r="J169" s="164"/>
      <c r="K169" s="164"/>
      <c r="L169" s="164"/>
      <c r="M169" s="164"/>
      <c r="N169" s="164"/>
      <c r="O169" s="164"/>
    </row>
    <row r="170" spans="1:15" ht="14.5" x14ac:dyDescent="0.35">
      <c r="A170" s="164"/>
      <c r="B170" s="164"/>
      <c r="C170" s="164"/>
      <c r="D170" s="164"/>
      <c r="E170" s="164"/>
      <c r="F170" s="164"/>
      <c r="G170" s="164"/>
      <c r="H170" s="164"/>
      <c r="I170" s="164"/>
      <c r="J170" s="164"/>
      <c r="K170" s="164"/>
      <c r="L170" s="164"/>
      <c r="M170" s="164"/>
      <c r="N170" s="164"/>
      <c r="O170" s="164"/>
    </row>
    <row r="171" spans="1:15" ht="14.5" x14ac:dyDescent="0.35">
      <c r="A171" s="164"/>
      <c r="B171" s="164"/>
      <c r="C171" s="164"/>
      <c r="D171" s="164"/>
      <c r="E171" s="164"/>
      <c r="F171" s="164"/>
      <c r="G171" s="164"/>
      <c r="H171" s="164"/>
      <c r="I171" s="164"/>
      <c r="J171" s="164"/>
      <c r="K171" s="164"/>
      <c r="L171" s="164"/>
      <c r="M171" s="164"/>
      <c r="N171" s="164"/>
      <c r="O171" s="164"/>
    </row>
    <row r="172" spans="1:15" ht="14.5" x14ac:dyDescent="0.35">
      <c r="A172" s="164"/>
      <c r="B172" s="164"/>
      <c r="C172" s="164"/>
      <c r="D172" s="164"/>
      <c r="E172" s="164"/>
      <c r="F172" s="164"/>
      <c r="G172" s="164"/>
      <c r="H172" s="164"/>
      <c r="I172" s="164"/>
      <c r="J172" s="164"/>
      <c r="K172" s="164"/>
      <c r="L172" s="164"/>
      <c r="M172" s="164"/>
      <c r="N172" s="164"/>
      <c r="O172" s="164"/>
    </row>
    <row r="173" spans="1:15" ht="14.5" x14ac:dyDescent="0.35">
      <c r="A173" s="164"/>
      <c r="B173" s="164"/>
      <c r="C173" s="164"/>
      <c r="D173" s="164"/>
      <c r="E173" s="164"/>
      <c r="F173" s="164"/>
      <c r="G173" s="164"/>
      <c r="H173" s="164"/>
      <c r="I173" s="164"/>
      <c r="J173" s="164"/>
      <c r="K173" s="164"/>
      <c r="L173" s="164"/>
      <c r="M173" s="164"/>
      <c r="N173" s="164"/>
      <c r="O173" s="164"/>
    </row>
    <row r="174" spans="1:15" ht="14.5" x14ac:dyDescent="0.35">
      <c r="A174" s="164"/>
      <c r="B174" s="164"/>
      <c r="C174" s="164"/>
      <c r="D174" s="164"/>
      <c r="E174" s="164"/>
      <c r="F174" s="164"/>
      <c r="G174" s="164"/>
      <c r="H174" s="164"/>
      <c r="I174" s="164"/>
      <c r="J174" s="164"/>
      <c r="K174" s="164"/>
      <c r="L174" s="164"/>
      <c r="M174" s="164"/>
      <c r="N174" s="164"/>
      <c r="O174" s="164"/>
    </row>
    <row r="175" spans="1:15" ht="14.5" x14ac:dyDescent="0.35">
      <c r="A175" s="164"/>
      <c r="B175" s="164"/>
      <c r="C175" s="164"/>
      <c r="D175" s="164"/>
      <c r="E175" s="164"/>
      <c r="F175" s="164"/>
      <c r="G175" s="164"/>
      <c r="H175" s="164"/>
      <c r="I175" s="164"/>
      <c r="J175" s="164"/>
      <c r="K175" s="164"/>
      <c r="L175" s="164"/>
      <c r="M175" s="164"/>
      <c r="N175" s="164"/>
      <c r="O175" s="164"/>
    </row>
    <row r="176" spans="1:15" ht="14.5" x14ac:dyDescent="0.35">
      <c r="A176" s="164"/>
      <c r="B176" s="164"/>
      <c r="C176" s="164"/>
      <c r="D176" s="164"/>
      <c r="E176" s="164"/>
      <c r="F176" s="164"/>
      <c r="G176" s="164"/>
      <c r="H176" s="164"/>
      <c r="I176" s="164"/>
      <c r="J176" s="164"/>
      <c r="K176" s="164"/>
      <c r="L176" s="164"/>
      <c r="M176" s="164"/>
      <c r="N176" s="164"/>
      <c r="O176" s="164"/>
    </row>
    <row r="177" spans="1:15" ht="14.5" x14ac:dyDescent="0.35">
      <c r="A177" s="164"/>
      <c r="B177" s="164"/>
      <c r="C177" s="164"/>
      <c r="D177" s="164"/>
      <c r="E177" s="164"/>
      <c r="F177" s="164"/>
      <c r="G177" s="164"/>
      <c r="H177" s="164"/>
      <c r="I177" s="164"/>
      <c r="J177" s="164"/>
      <c r="K177" s="164"/>
      <c r="L177" s="164"/>
      <c r="M177" s="164"/>
      <c r="N177" s="164"/>
      <c r="O177" s="164"/>
    </row>
    <row r="178" spans="1:15" ht="14.5" x14ac:dyDescent="0.35">
      <c r="A178" s="164"/>
      <c r="B178" s="164"/>
      <c r="C178" s="164"/>
      <c r="D178" s="164"/>
      <c r="E178" s="164"/>
      <c r="F178" s="164"/>
      <c r="G178" s="164"/>
      <c r="H178" s="164"/>
      <c r="I178" s="164"/>
      <c r="J178" s="164"/>
      <c r="K178" s="164"/>
      <c r="L178" s="164"/>
      <c r="M178" s="164"/>
      <c r="N178" s="164"/>
      <c r="O178" s="164"/>
    </row>
    <row r="179" spans="1:15" ht="14.5" x14ac:dyDescent="0.35">
      <c r="A179" s="164"/>
      <c r="B179" s="164"/>
      <c r="C179" s="164"/>
      <c r="D179" s="164"/>
      <c r="E179" s="164"/>
      <c r="F179" s="164"/>
      <c r="G179" s="164"/>
      <c r="H179" s="164"/>
      <c r="I179" s="164"/>
      <c r="J179" s="164"/>
      <c r="K179" s="164"/>
      <c r="L179" s="164"/>
      <c r="M179" s="164"/>
      <c r="N179" s="164"/>
      <c r="O179" s="164"/>
    </row>
    <row r="180" spans="1:15" ht="14.5" x14ac:dyDescent="0.35">
      <c r="A180" s="164"/>
      <c r="B180" s="164"/>
      <c r="C180" s="164"/>
      <c r="D180" s="164"/>
      <c r="E180" s="164"/>
      <c r="F180" s="164"/>
      <c r="G180" s="164"/>
      <c r="H180" s="164"/>
      <c r="I180" s="164"/>
      <c r="J180" s="164"/>
      <c r="K180" s="164"/>
      <c r="L180" s="164"/>
      <c r="M180" s="164"/>
      <c r="N180" s="164"/>
      <c r="O180" s="164"/>
    </row>
    <row r="181" spans="1:15" ht="14.5" x14ac:dyDescent="0.35">
      <c r="A181" s="164"/>
      <c r="B181" s="164"/>
      <c r="C181" s="164"/>
      <c r="D181" s="164"/>
      <c r="E181" s="164"/>
      <c r="F181" s="164"/>
      <c r="G181" s="164"/>
      <c r="H181" s="164"/>
      <c r="I181" s="164"/>
      <c r="J181" s="164"/>
      <c r="K181" s="164"/>
      <c r="L181" s="164"/>
      <c r="M181" s="164"/>
      <c r="N181" s="164"/>
      <c r="O181" s="164"/>
    </row>
    <row r="182" spans="1:15" ht="14.5" x14ac:dyDescent="0.35">
      <c r="A182" s="164"/>
      <c r="B182" s="164"/>
      <c r="C182" s="164"/>
      <c r="D182" s="164"/>
      <c r="E182" s="164"/>
      <c r="F182" s="164"/>
      <c r="G182" s="164"/>
      <c r="H182" s="164"/>
      <c r="I182" s="164"/>
      <c r="J182" s="164"/>
      <c r="K182" s="164"/>
      <c r="L182" s="164"/>
      <c r="M182" s="164"/>
      <c r="N182" s="164"/>
      <c r="O182" s="164"/>
    </row>
    <row r="183" spans="1:15" ht="14.5" x14ac:dyDescent="0.35">
      <c r="A183" s="164"/>
      <c r="B183" s="164"/>
      <c r="C183" s="164"/>
      <c r="D183" s="164"/>
      <c r="E183" s="164"/>
      <c r="F183" s="164"/>
      <c r="G183" s="164"/>
      <c r="H183" s="164"/>
      <c r="I183" s="164"/>
      <c r="J183" s="164"/>
      <c r="K183" s="164"/>
      <c r="L183" s="164"/>
      <c r="M183" s="164"/>
      <c r="N183" s="164"/>
      <c r="O183" s="164"/>
    </row>
    <row r="184" spans="1:15" ht="14.5" x14ac:dyDescent="0.35">
      <c r="A184" s="164"/>
      <c r="B184" s="164"/>
      <c r="C184" s="164"/>
      <c r="D184" s="164"/>
      <c r="E184" s="164"/>
      <c r="F184" s="164"/>
      <c r="G184" s="164"/>
      <c r="H184" s="164"/>
      <c r="I184" s="164"/>
      <c r="J184" s="164"/>
      <c r="K184" s="164"/>
      <c r="L184" s="164"/>
      <c r="M184" s="164"/>
      <c r="N184" s="164"/>
      <c r="O184" s="164"/>
    </row>
    <row r="185" spans="1:15" ht="14.5" x14ac:dyDescent="0.35">
      <c r="A185" s="164"/>
      <c r="B185" s="164"/>
      <c r="C185" s="164"/>
      <c r="D185" s="164"/>
      <c r="E185" s="164"/>
      <c r="F185" s="164"/>
      <c r="G185" s="164"/>
      <c r="H185" s="164"/>
      <c r="I185" s="164"/>
      <c r="J185" s="164"/>
      <c r="K185" s="164"/>
      <c r="L185" s="164"/>
      <c r="M185" s="164"/>
      <c r="N185" s="164"/>
      <c r="O185" s="164"/>
    </row>
    <row r="186" spans="1:15" ht="14.5" x14ac:dyDescent="0.35">
      <c r="A186" s="164"/>
      <c r="B186" s="164"/>
      <c r="C186" s="164"/>
      <c r="D186" s="164"/>
      <c r="E186" s="164"/>
      <c r="F186" s="164"/>
      <c r="G186" s="164"/>
      <c r="H186" s="164"/>
      <c r="I186" s="164"/>
      <c r="J186" s="164"/>
      <c r="K186" s="164"/>
      <c r="L186" s="164"/>
      <c r="M186" s="164"/>
      <c r="N186" s="164"/>
      <c r="O186" s="164"/>
    </row>
    <row r="187" spans="1:15" ht="14.5" x14ac:dyDescent="0.35">
      <c r="A187" s="164"/>
      <c r="B187" s="164"/>
      <c r="C187" s="164"/>
      <c r="D187" s="164"/>
      <c r="E187" s="164"/>
      <c r="F187" s="164"/>
      <c r="G187" s="164"/>
      <c r="H187" s="164"/>
      <c r="I187" s="164"/>
      <c r="J187" s="164"/>
      <c r="K187" s="164"/>
      <c r="L187" s="164"/>
      <c r="M187" s="164"/>
      <c r="N187" s="164"/>
      <c r="O187" s="164"/>
    </row>
    <row r="188" spans="1:15" ht="14.5" x14ac:dyDescent="0.35">
      <c r="A188" s="164"/>
      <c r="B188" s="164"/>
      <c r="C188" s="164"/>
      <c r="D188" s="164"/>
      <c r="E188" s="164"/>
      <c r="F188" s="164"/>
      <c r="G188" s="164"/>
      <c r="H188" s="164"/>
      <c r="I188" s="164"/>
      <c r="J188" s="164"/>
      <c r="K188" s="164"/>
      <c r="L188" s="164"/>
      <c r="M188" s="164"/>
      <c r="N188" s="164"/>
      <c r="O188" s="164"/>
    </row>
    <row r="189" spans="1:15" ht="14.5" x14ac:dyDescent="0.35">
      <c r="A189" s="164"/>
      <c r="B189" s="164"/>
      <c r="C189" s="164"/>
      <c r="D189" s="164"/>
      <c r="E189" s="164"/>
      <c r="F189" s="164"/>
      <c r="G189" s="164"/>
      <c r="H189" s="164"/>
      <c r="I189" s="164"/>
      <c r="J189" s="164"/>
      <c r="K189" s="164"/>
      <c r="L189" s="164"/>
      <c r="M189" s="164"/>
      <c r="N189" s="164"/>
      <c r="O189" s="164"/>
    </row>
    <row r="190" spans="1:15" ht="14.5" x14ac:dyDescent="0.35">
      <c r="A190" s="164"/>
      <c r="B190" s="164"/>
      <c r="C190" s="164"/>
      <c r="D190" s="164"/>
      <c r="E190" s="164"/>
      <c r="F190" s="164"/>
      <c r="G190" s="164"/>
      <c r="H190" s="164"/>
      <c r="I190" s="164"/>
      <c r="J190" s="164"/>
      <c r="K190" s="164"/>
      <c r="L190" s="164"/>
      <c r="M190" s="164"/>
      <c r="N190" s="164"/>
      <c r="O190" s="164"/>
    </row>
    <row r="191" spans="1:15" ht="14.5" x14ac:dyDescent="0.35">
      <c r="A191" s="164"/>
      <c r="B191" s="164"/>
      <c r="C191" s="164"/>
      <c r="D191" s="164"/>
      <c r="E191" s="164"/>
      <c r="F191" s="164"/>
      <c r="G191" s="164"/>
      <c r="H191" s="164"/>
      <c r="I191" s="164"/>
      <c r="J191" s="164"/>
      <c r="K191" s="164"/>
      <c r="L191" s="164"/>
      <c r="M191" s="164"/>
      <c r="N191" s="164"/>
      <c r="O191" s="164"/>
    </row>
    <row r="192" spans="1:15" ht="14.5" x14ac:dyDescent="0.35">
      <c r="A192" s="164"/>
      <c r="B192" s="164"/>
      <c r="C192" s="164"/>
      <c r="D192" s="164"/>
      <c r="E192" s="164"/>
      <c r="F192" s="164"/>
      <c r="G192" s="164"/>
      <c r="H192" s="164"/>
      <c r="I192" s="164"/>
      <c r="J192" s="164"/>
      <c r="K192" s="164"/>
      <c r="L192" s="164"/>
      <c r="M192" s="164"/>
      <c r="N192" s="164"/>
      <c r="O192" s="164"/>
    </row>
    <row r="193" spans="1:15" ht="14.5" x14ac:dyDescent="0.35">
      <c r="A193" s="164"/>
      <c r="B193" s="164"/>
      <c r="C193" s="164"/>
      <c r="D193" s="164"/>
      <c r="E193" s="164"/>
      <c r="F193" s="164"/>
      <c r="G193" s="164"/>
      <c r="H193" s="164"/>
      <c r="I193" s="164"/>
      <c r="J193" s="164"/>
      <c r="K193" s="164"/>
      <c r="L193" s="164"/>
      <c r="M193" s="164"/>
      <c r="N193" s="164"/>
      <c r="O193" s="164"/>
    </row>
    <row r="194" spans="1:15" ht="14.5" x14ac:dyDescent="0.35">
      <c r="A194" s="164"/>
      <c r="B194" s="164"/>
      <c r="C194" s="164"/>
      <c r="D194" s="164"/>
      <c r="E194" s="164"/>
      <c r="F194" s="164"/>
      <c r="G194" s="164"/>
      <c r="H194" s="164"/>
      <c r="I194" s="164"/>
      <c r="J194" s="164"/>
      <c r="K194" s="164"/>
      <c r="L194" s="164"/>
      <c r="M194" s="164"/>
      <c r="N194" s="164"/>
      <c r="O194" s="164"/>
    </row>
    <row r="195" spans="1:15" ht="14.5" x14ac:dyDescent="0.35">
      <c r="A195" s="164"/>
      <c r="B195" s="164"/>
      <c r="C195" s="164"/>
      <c r="D195" s="164"/>
      <c r="E195" s="164"/>
      <c r="F195" s="164"/>
      <c r="G195" s="164"/>
      <c r="H195" s="164"/>
      <c r="I195" s="164"/>
      <c r="J195" s="164"/>
      <c r="K195" s="164"/>
      <c r="L195" s="164"/>
      <c r="M195" s="164"/>
      <c r="N195" s="164"/>
      <c r="O195" s="164"/>
    </row>
    <row r="196" spans="1:15" ht="14.5" x14ac:dyDescent="0.35">
      <c r="A196" s="164"/>
      <c r="B196" s="164"/>
      <c r="C196" s="164"/>
      <c r="D196" s="164"/>
      <c r="E196" s="164"/>
      <c r="F196" s="164"/>
      <c r="G196" s="164"/>
      <c r="H196" s="164"/>
      <c r="I196" s="164"/>
      <c r="J196" s="164"/>
      <c r="K196" s="164"/>
      <c r="L196" s="164"/>
      <c r="M196" s="164"/>
      <c r="N196" s="164"/>
      <c r="O196" s="164"/>
    </row>
    <row r="197" spans="1:15" ht="14.5" x14ac:dyDescent="0.35">
      <c r="A197" s="164"/>
      <c r="B197" s="164"/>
      <c r="C197" s="164"/>
      <c r="D197" s="164"/>
      <c r="E197" s="164"/>
      <c r="F197" s="164"/>
      <c r="G197" s="164"/>
      <c r="H197" s="164"/>
      <c r="I197" s="164"/>
      <c r="J197" s="164"/>
      <c r="K197" s="164"/>
      <c r="L197" s="164"/>
      <c r="M197" s="164"/>
      <c r="N197" s="164"/>
      <c r="O197" s="164"/>
    </row>
    <row r="198" spans="1:15" ht="14.5" x14ac:dyDescent="0.35">
      <c r="A198" s="164"/>
      <c r="B198" s="164"/>
      <c r="C198" s="164"/>
      <c r="D198" s="164"/>
      <c r="E198" s="164"/>
      <c r="F198" s="164"/>
      <c r="G198" s="164"/>
      <c r="H198" s="164"/>
      <c r="I198" s="164"/>
      <c r="J198" s="164"/>
      <c r="K198" s="164"/>
      <c r="L198" s="164"/>
      <c r="M198" s="164"/>
      <c r="N198" s="164"/>
      <c r="O198" s="164"/>
    </row>
    <row r="199" spans="1:15" ht="14.5" x14ac:dyDescent="0.35">
      <c r="A199" s="164"/>
      <c r="B199" s="164"/>
      <c r="C199" s="164"/>
      <c r="D199" s="164"/>
      <c r="E199" s="164"/>
      <c r="F199" s="164"/>
      <c r="G199" s="164"/>
      <c r="H199" s="164"/>
      <c r="I199" s="164"/>
      <c r="J199" s="164"/>
      <c r="K199" s="164"/>
      <c r="L199" s="164"/>
      <c r="M199" s="164"/>
      <c r="N199" s="164"/>
      <c r="O199" s="164"/>
    </row>
    <row r="200" spans="1:15" ht="14.5" x14ac:dyDescent="0.35">
      <c r="A200" s="164"/>
      <c r="B200" s="164"/>
      <c r="C200" s="164"/>
      <c r="D200" s="164"/>
      <c r="E200" s="164"/>
      <c r="F200" s="164"/>
      <c r="G200" s="164"/>
      <c r="H200" s="164"/>
      <c r="I200" s="164"/>
      <c r="J200" s="164"/>
      <c r="K200" s="164"/>
      <c r="L200" s="164"/>
      <c r="M200" s="164"/>
      <c r="N200" s="164"/>
      <c r="O200" s="164"/>
    </row>
    <row r="201" spans="1:15" ht="14.5" x14ac:dyDescent="0.35">
      <c r="A201" s="164"/>
      <c r="B201" s="164"/>
      <c r="C201" s="164"/>
      <c r="D201" s="164"/>
      <c r="E201" s="164"/>
      <c r="F201" s="164"/>
      <c r="G201" s="164"/>
      <c r="H201" s="164"/>
      <c r="I201" s="164"/>
      <c r="J201" s="164"/>
      <c r="K201" s="164"/>
      <c r="L201" s="164"/>
      <c r="M201" s="164"/>
      <c r="N201" s="164"/>
      <c r="O201" s="164"/>
    </row>
    <row r="202" spans="1:15" ht="14.5" x14ac:dyDescent="0.35">
      <c r="A202" s="164"/>
      <c r="B202" s="164"/>
      <c r="C202" s="164"/>
      <c r="D202" s="164"/>
      <c r="E202" s="164"/>
      <c r="F202" s="164"/>
      <c r="G202" s="164"/>
      <c r="H202" s="164"/>
      <c r="I202" s="164"/>
      <c r="J202" s="164"/>
      <c r="K202" s="164"/>
      <c r="L202" s="164"/>
      <c r="M202" s="164"/>
      <c r="N202" s="164"/>
      <c r="O202" s="164"/>
    </row>
    <row r="203" spans="1:15" ht="14.5" x14ac:dyDescent="0.35">
      <c r="A203" s="164"/>
      <c r="B203" s="164"/>
      <c r="C203" s="164"/>
      <c r="D203" s="164"/>
      <c r="E203" s="164"/>
      <c r="F203" s="164"/>
      <c r="G203" s="164"/>
      <c r="H203" s="164"/>
      <c r="I203" s="164"/>
      <c r="J203" s="164"/>
      <c r="K203" s="164"/>
      <c r="L203" s="164"/>
      <c r="M203" s="164"/>
      <c r="N203" s="164"/>
      <c r="O203" s="164"/>
    </row>
    <row r="204" spans="1:15" ht="14.5" x14ac:dyDescent="0.35">
      <c r="A204" s="164"/>
      <c r="B204" s="164"/>
      <c r="C204" s="164"/>
      <c r="D204" s="164"/>
      <c r="E204" s="164"/>
      <c r="F204" s="164"/>
      <c r="G204" s="164"/>
      <c r="H204" s="164"/>
      <c r="I204" s="164"/>
      <c r="J204" s="164"/>
      <c r="K204" s="164"/>
      <c r="L204" s="164"/>
      <c r="M204" s="164"/>
      <c r="N204" s="164"/>
      <c r="O204" s="164"/>
    </row>
    <row r="205" spans="1:15" ht="14.5" x14ac:dyDescent="0.35">
      <c r="A205" s="164"/>
      <c r="B205" s="164"/>
      <c r="C205" s="164"/>
      <c r="D205" s="164"/>
      <c r="E205" s="164"/>
      <c r="F205" s="164"/>
      <c r="G205" s="164"/>
      <c r="H205" s="164"/>
      <c r="I205" s="164"/>
      <c r="J205" s="164"/>
      <c r="K205" s="164"/>
      <c r="L205" s="164"/>
      <c r="M205" s="164"/>
      <c r="N205" s="164"/>
      <c r="O205" s="164"/>
    </row>
    <row r="206" spans="1:15" ht="14.5" x14ac:dyDescent="0.35">
      <c r="A206" s="164"/>
      <c r="B206" s="164"/>
      <c r="C206" s="164"/>
      <c r="D206" s="164"/>
      <c r="E206" s="164"/>
      <c r="F206" s="164"/>
      <c r="G206" s="164"/>
      <c r="H206" s="164"/>
      <c r="I206" s="164"/>
      <c r="J206" s="164"/>
      <c r="K206" s="164"/>
      <c r="L206" s="164"/>
      <c r="M206" s="164"/>
      <c r="N206" s="164"/>
      <c r="O206" s="164"/>
    </row>
    <row r="207" spans="1:15" ht="14.5" x14ac:dyDescent="0.35">
      <c r="A207" s="164"/>
      <c r="B207" s="164"/>
      <c r="C207" s="164"/>
      <c r="D207" s="164"/>
      <c r="E207" s="164"/>
      <c r="F207" s="164"/>
      <c r="G207" s="164"/>
      <c r="H207" s="164"/>
      <c r="I207" s="164"/>
      <c r="J207" s="164"/>
      <c r="K207" s="164"/>
      <c r="L207" s="164"/>
      <c r="M207" s="164"/>
      <c r="N207" s="164"/>
      <c r="O207" s="164"/>
    </row>
    <row r="208" spans="1:15" ht="14.5" x14ac:dyDescent="0.35">
      <c r="A208" s="164"/>
      <c r="B208" s="164"/>
      <c r="C208" s="164"/>
      <c r="D208" s="164"/>
      <c r="E208" s="164"/>
      <c r="F208" s="164"/>
      <c r="G208" s="164"/>
      <c r="H208" s="164"/>
      <c r="I208" s="164"/>
      <c r="J208" s="164"/>
      <c r="K208" s="164"/>
      <c r="L208" s="164"/>
      <c r="M208" s="164"/>
      <c r="N208" s="164"/>
      <c r="O208" s="164"/>
    </row>
    <row r="209" spans="1:15" ht="14.5" x14ac:dyDescent="0.35">
      <c r="A209" s="164"/>
      <c r="B209" s="164"/>
      <c r="C209" s="164"/>
      <c r="D209" s="164"/>
      <c r="E209" s="164"/>
      <c r="F209" s="164"/>
      <c r="G209" s="164"/>
      <c r="H209" s="164"/>
      <c r="I209" s="164"/>
      <c r="J209" s="164"/>
      <c r="K209" s="164"/>
      <c r="L209" s="164"/>
      <c r="M209" s="164"/>
      <c r="N209" s="164"/>
      <c r="O209" s="164"/>
    </row>
    <row r="210" spans="1:15" ht="14.5" x14ac:dyDescent="0.35">
      <c r="A210" s="164"/>
      <c r="B210" s="164"/>
      <c r="C210" s="164"/>
      <c r="D210" s="164"/>
      <c r="E210" s="164"/>
      <c r="F210" s="164"/>
      <c r="G210" s="164"/>
      <c r="H210" s="164"/>
      <c r="I210" s="164"/>
      <c r="J210" s="164"/>
      <c r="K210" s="164"/>
      <c r="L210" s="164"/>
      <c r="M210" s="164"/>
      <c r="N210" s="164"/>
      <c r="O210" s="164"/>
    </row>
    <row r="211" spans="1:15" ht="14.5" x14ac:dyDescent="0.35">
      <c r="A211" s="164"/>
      <c r="B211" s="164"/>
      <c r="C211" s="164"/>
      <c r="D211" s="164"/>
      <c r="E211" s="164"/>
      <c r="F211" s="164"/>
      <c r="G211" s="164"/>
      <c r="H211" s="164"/>
      <c r="I211" s="164"/>
      <c r="J211" s="164"/>
      <c r="K211" s="164"/>
      <c r="L211" s="164"/>
      <c r="M211" s="164"/>
      <c r="N211" s="164"/>
      <c r="O211" s="164"/>
    </row>
    <row r="212" spans="1:15" ht="14.5" x14ac:dyDescent="0.35">
      <c r="A212" s="164"/>
      <c r="B212" s="164"/>
      <c r="C212" s="164"/>
      <c r="D212" s="164"/>
      <c r="E212" s="164"/>
      <c r="F212" s="164"/>
      <c r="G212" s="164"/>
      <c r="H212" s="164"/>
      <c r="I212" s="164"/>
      <c r="J212" s="164"/>
      <c r="K212" s="164"/>
      <c r="L212" s="164"/>
      <c r="M212" s="164"/>
      <c r="N212" s="164"/>
      <c r="O212" s="164"/>
    </row>
    <row r="213" spans="1:15" ht="14.5" x14ac:dyDescent="0.35">
      <c r="A213" s="164"/>
      <c r="B213" s="164"/>
      <c r="C213" s="164"/>
      <c r="D213" s="164"/>
      <c r="E213" s="164"/>
      <c r="F213" s="164"/>
      <c r="G213" s="164"/>
      <c r="H213" s="164"/>
      <c r="I213" s="164"/>
      <c r="J213" s="164"/>
      <c r="K213" s="164"/>
      <c r="L213" s="164"/>
      <c r="M213" s="164"/>
      <c r="N213" s="164"/>
      <c r="O213" s="164"/>
    </row>
    <row r="214" spans="1:15" ht="14.5" x14ac:dyDescent="0.35">
      <c r="A214" s="164"/>
      <c r="B214" s="164"/>
      <c r="C214" s="164"/>
      <c r="D214" s="164"/>
      <c r="E214" s="164"/>
      <c r="F214" s="164"/>
      <c r="G214" s="164"/>
      <c r="H214" s="164"/>
      <c r="I214" s="164"/>
      <c r="J214" s="164"/>
      <c r="K214" s="164"/>
      <c r="L214" s="164"/>
      <c r="M214" s="164"/>
      <c r="N214" s="164"/>
      <c r="O214" s="164"/>
    </row>
    <row r="215" spans="1:15" ht="14.5" x14ac:dyDescent="0.35">
      <c r="A215" s="164"/>
      <c r="B215" s="164"/>
      <c r="C215" s="164"/>
      <c r="D215" s="164"/>
      <c r="E215" s="164"/>
      <c r="F215" s="164"/>
      <c r="G215" s="164"/>
      <c r="H215" s="164"/>
      <c r="I215" s="164"/>
      <c r="J215" s="164"/>
      <c r="K215" s="164"/>
      <c r="L215" s="164"/>
      <c r="M215" s="164"/>
      <c r="N215" s="164"/>
      <c r="O215" s="164"/>
    </row>
    <row r="216" spans="1:15" ht="14.5" x14ac:dyDescent="0.35">
      <c r="A216" s="164"/>
      <c r="B216" s="164"/>
      <c r="C216" s="164"/>
      <c r="D216" s="164"/>
      <c r="E216" s="164"/>
      <c r="F216" s="164"/>
      <c r="G216" s="164"/>
      <c r="H216" s="164"/>
      <c r="I216" s="164"/>
      <c r="J216" s="164"/>
      <c r="K216" s="164"/>
      <c r="L216" s="164"/>
      <c r="M216" s="164"/>
      <c r="N216" s="164"/>
      <c r="O216" s="164"/>
    </row>
    <row r="217" spans="1:15" ht="14.5" x14ac:dyDescent="0.35">
      <c r="A217" s="164"/>
      <c r="B217" s="164"/>
      <c r="C217" s="164"/>
      <c r="D217" s="164"/>
      <c r="E217" s="164"/>
      <c r="F217" s="164"/>
      <c r="G217" s="164"/>
      <c r="H217" s="164"/>
      <c r="I217" s="164"/>
      <c r="J217" s="164"/>
      <c r="K217" s="164"/>
      <c r="L217" s="164"/>
      <c r="M217" s="164"/>
      <c r="N217" s="164"/>
      <c r="O217" s="164"/>
    </row>
    <row r="218" spans="1:15" ht="14.5" x14ac:dyDescent="0.35">
      <c r="A218" s="164"/>
      <c r="B218" s="164"/>
      <c r="C218" s="164"/>
      <c r="D218" s="164"/>
      <c r="E218" s="164"/>
      <c r="F218" s="164"/>
      <c r="G218" s="164"/>
      <c r="H218" s="164"/>
      <c r="I218" s="164"/>
      <c r="J218" s="164"/>
      <c r="K218" s="164"/>
      <c r="L218" s="164"/>
      <c r="M218" s="164"/>
      <c r="N218" s="164"/>
      <c r="O218" s="164"/>
    </row>
    <row r="219" spans="1:15" ht="14.5" x14ac:dyDescent="0.35">
      <c r="A219" s="164"/>
      <c r="B219" s="164"/>
      <c r="C219" s="164"/>
      <c r="D219" s="164"/>
      <c r="E219" s="164"/>
      <c r="F219" s="164"/>
      <c r="G219" s="164"/>
      <c r="H219" s="164"/>
      <c r="I219" s="164"/>
      <c r="J219" s="164"/>
      <c r="K219" s="164"/>
      <c r="L219" s="164"/>
      <c r="M219" s="164"/>
      <c r="N219" s="164"/>
      <c r="O219" s="164"/>
    </row>
    <row r="220" spans="1:15" ht="14.5" x14ac:dyDescent="0.35">
      <c r="A220" s="164"/>
      <c r="B220" s="164"/>
      <c r="C220" s="164"/>
      <c r="D220" s="164"/>
      <c r="E220" s="164"/>
      <c r="F220" s="164"/>
      <c r="G220" s="164"/>
      <c r="H220" s="164"/>
      <c r="I220" s="164"/>
      <c r="J220" s="164"/>
      <c r="K220" s="164"/>
      <c r="L220" s="164"/>
      <c r="M220" s="164"/>
      <c r="N220" s="164"/>
      <c r="O220" s="164"/>
    </row>
    <row r="221" spans="1:15" ht="14.5" x14ac:dyDescent="0.35">
      <c r="A221" s="164"/>
      <c r="B221" s="164"/>
      <c r="C221" s="164"/>
      <c r="D221" s="164"/>
      <c r="E221" s="164"/>
      <c r="F221" s="164"/>
      <c r="G221" s="164"/>
      <c r="H221" s="164"/>
      <c r="I221" s="164"/>
      <c r="J221" s="164"/>
      <c r="K221" s="164"/>
      <c r="L221" s="164"/>
      <c r="M221" s="164"/>
      <c r="N221" s="164"/>
      <c r="O221" s="164"/>
    </row>
    <row r="222" spans="1:15" ht="14.5" x14ac:dyDescent="0.35">
      <c r="A222" s="164"/>
      <c r="B222" s="164"/>
      <c r="C222" s="164"/>
      <c r="D222" s="164"/>
      <c r="E222" s="164"/>
      <c r="F222" s="164"/>
      <c r="G222" s="164"/>
      <c r="H222" s="164"/>
      <c r="I222" s="164"/>
      <c r="J222" s="164"/>
      <c r="K222" s="164"/>
      <c r="L222" s="164"/>
      <c r="M222" s="164"/>
      <c r="N222" s="164"/>
      <c r="O222" s="164"/>
    </row>
    <row r="223" spans="1:15" ht="14.5" x14ac:dyDescent="0.35">
      <c r="A223" s="164"/>
      <c r="B223" s="164"/>
      <c r="C223" s="164"/>
      <c r="D223" s="164"/>
      <c r="E223" s="164"/>
      <c r="F223" s="164"/>
      <c r="G223" s="164"/>
      <c r="H223" s="164"/>
      <c r="I223" s="164"/>
      <c r="J223" s="164"/>
      <c r="K223" s="164"/>
      <c r="L223" s="164"/>
      <c r="M223" s="164"/>
      <c r="N223" s="164"/>
      <c r="O223" s="164"/>
    </row>
    <row r="224" spans="1:15" ht="14.5" x14ac:dyDescent="0.35">
      <c r="A224" s="164"/>
      <c r="B224" s="164"/>
      <c r="C224" s="164"/>
      <c r="D224" s="164"/>
      <c r="E224" s="164"/>
      <c r="F224" s="164"/>
      <c r="G224" s="164"/>
      <c r="H224" s="164"/>
      <c r="I224" s="164"/>
      <c r="J224" s="164"/>
      <c r="K224" s="164"/>
      <c r="L224" s="164"/>
      <c r="M224" s="164"/>
      <c r="N224" s="164"/>
      <c r="O224" s="164"/>
    </row>
    <row r="225" spans="1:15" ht="14.5" x14ac:dyDescent="0.35">
      <c r="A225" s="164"/>
      <c r="B225" s="164"/>
      <c r="C225" s="164"/>
      <c r="D225" s="164"/>
      <c r="E225" s="164"/>
      <c r="F225" s="164"/>
      <c r="G225" s="164"/>
      <c r="H225" s="164"/>
      <c r="I225" s="164"/>
      <c r="J225" s="164"/>
      <c r="K225" s="164"/>
      <c r="L225" s="164"/>
      <c r="M225" s="164"/>
      <c r="N225" s="164"/>
      <c r="O225" s="164"/>
    </row>
    <row r="226" spans="1:15" ht="14.5" x14ac:dyDescent="0.35">
      <c r="A226" s="164"/>
      <c r="B226" s="164"/>
      <c r="C226" s="164"/>
      <c r="D226" s="164"/>
      <c r="E226" s="164"/>
      <c r="F226" s="164"/>
      <c r="G226" s="164"/>
      <c r="H226" s="164"/>
      <c r="I226" s="164"/>
      <c r="J226" s="164"/>
      <c r="K226" s="164"/>
      <c r="L226" s="164"/>
      <c r="M226" s="164"/>
      <c r="N226" s="164"/>
      <c r="O226" s="164"/>
    </row>
    <row r="227" spans="1:15" ht="14.5" x14ac:dyDescent="0.35">
      <c r="A227" s="164"/>
      <c r="B227" s="164"/>
      <c r="C227" s="164"/>
      <c r="D227" s="164"/>
      <c r="E227" s="164"/>
      <c r="F227" s="164"/>
      <c r="G227" s="164"/>
      <c r="H227" s="164"/>
      <c r="I227" s="164"/>
      <c r="J227" s="164"/>
      <c r="K227" s="164"/>
      <c r="L227" s="164"/>
      <c r="M227" s="164"/>
      <c r="N227" s="164"/>
      <c r="O227" s="164"/>
    </row>
    <row r="228" spans="1:15" ht="14.5" x14ac:dyDescent="0.35">
      <c r="A228" s="164"/>
      <c r="B228" s="164"/>
      <c r="C228" s="164"/>
      <c r="D228" s="164"/>
      <c r="E228" s="164"/>
      <c r="F228" s="164"/>
      <c r="G228" s="164"/>
      <c r="H228" s="164"/>
      <c r="I228" s="164"/>
      <c r="J228" s="164"/>
      <c r="K228" s="164"/>
      <c r="L228" s="164"/>
      <c r="M228" s="164"/>
      <c r="N228" s="164"/>
      <c r="O228" s="164"/>
    </row>
    <row r="229" spans="1:15" ht="14.5" x14ac:dyDescent="0.35">
      <c r="A229" s="164"/>
      <c r="B229" s="164"/>
      <c r="C229" s="164"/>
      <c r="D229" s="164"/>
      <c r="E229" s="164"/>
      <c r="F229" s="164"/>
      <c r="G229" s="164"/>
      <c r="H229" s="164"/>
      <c r="I229" s="164"/>
      <c r="J229" s="164"/>
      <c r="K229" s="164"/>
      <c r="L229" s="164"/>
      <c r="M229" s="164"/>
      <c r="N229" s="164"/>
      <c r="O229" s="164"/>
    </row>
    <row r="230" spans="1:15" ht="14.5" x14ac:dyDescent="0.35">
      <c r="A230" s="164"/>
      <c r="B230" s="164"/>
      <c r="C230" s="164"/>
      <c r="D230" s="164"/>
      <c r="E230" s="164"/>
      <c r="F230" s="164"/>
      <c r="G230" s="164"/>
      <c r="H230" s="164"/>
      <c r="I230" s="164"/>
      <c r="J230" s="164"/>
      <c r="K230" s="164"/>
      <c r="L230" s="164"/>
      <c r="M230" s="164"/>
      <c r="N230" s="164"/>
      <c r="O230" s="164"/>
    </row>
    <row r="231" spans="1:15" ht="14.5" x14ac:dyDescent="0.35">
      <c r="A231" s="164"/>
      <c r="B231" s="164"/>
      <c r="C231" s="164"/>
      <c r="D231" s="164"/>
      <c r="E231" s="164"/>
      <c r="F231" s="164"/>
      <c r="G231" s="164"/>
      <c r="H231" s="164"/>
      <c r="I231" s="164"/>
      <c r="J231" s="164"/>
      <c r="K231" s="164"/>
      <c r="L231" s="164"/>
      <c r="M231" s="164"/>
      <c r="N231" s="164"/>
      <c r="O231" s="164"/>
    </row>
    <row r="232" spans="1:15" ht="14.5" x14ac:dyDescent="0.35">
      <c r="A232" s="164"/>
      <c r="B232" s="164"/>
      <c r="C232" s="164"/>
      <c r="D232" s="164"/>
      <c r="E232" s="164"/>
      <c r="F232" s="164"/>
      <c r="G232" s="164"/>
      <c r="H232" s="164"/>
      <c r="I232" s="164"/>
      <c r="J232" s="164"/>
      <c r="K232" s="164"/>
      <c r="L232" s="164"/>
      <c r="M232" s="164"/>
      <c r="N232" s="164"/>
      <c r="O232" s="164"/>
    </row>
    <row r="233" spans="1:15" ht="14.5" x14ac:dyDescent="0.35">
      <c r="A233" s="164"/>
      <c r="B233" s="164"/>
      <c r="C233" s="164"/>
      <c r="D233" s="164"/>
      <c r="E233" s="164"/>
      <c r="F233" s="164"/>
      <c r="G233" s="164"/>
      <c r="H233" s="164"/>
      <c r="I233" s="164"/>
      <c r="J233" s="164"/>
      <c r="K233" s="164"/>
      <c r="L233" s="164"/>
      <c r="M233" s="164"/>
      <c r="N233" s="164"/>
      <c r="O233" s="164"/>
    </row>
    <row r="234" spans="1:15" ht="14.5" x14ac:dyDescent="0.35">
      <c r="A234" s="164"/>
      <c r="B234" s="164"/>
      <c r="C234" s="164"/>
      <c r="D234" s="164"/>
      <c r="E234" s="164"/>
      <c r="F234" s="164"/>
      <c r="G234" s="164"/>
      <c r="H234" s="164"/>
      <c r="I234" s="164"/>
      <c r="J234" s="164"/>
      <c r="K234" s="164"/>
      <c r="L234" s="164"/>
      <c r="M234" s="164"/>
      <c r="N234" s="164"/>
      <c r="O234" s="164"/>
    </row>
    <row r="235" spans="1:15" ht="14.5" x14ac:dyDescent="0.35">
      <c r="A235" s="164"/>
      <c r="B235" s="164"/>
      <c r="C235" s="164"/>
      <c r="D235" s="164"/>
      <c r="E235" s="164"/>
      <c r="F235" s="164"/>
      <c r="G235" s="164"/>
      <c r="H235" s="164"/>
      <c r="I235" s="164"/>
      <c r="J235" s="164"/>
      <c r="K235" s="164"/>
      <c r="L235" s="164"/>
      <c r="M235" s="164"/>
      <c r="N235" s="164"/>
      <c r="O235" s="164"/>
    </row>
    <row r="236" spans="1:15" ht="14.5" x14ac:dyDescent="0.35">
      <c r="A236" s="164"/>
      <c r="B236" s="164"/>
      <c r="C236" s="164"/>
      <c r="D236" s="164"/>
      <c r="E236" s="164"/>
      <c r="F236" s="164"/>
      <c r="G236" s="164"/>
      <c r="H236" s="164"/>
      <c r="I236" s="164"/>
      <c r="J236" s="164"/>
      <c r="K236" s="164"/>
      <c r="L236" s="164"/>
      <c r="M236" s="164"/>
      <c r="N236" s="164"/>
      <c r="O236" s="164"/>
    </row>
    <row r="237" spans="1:15" ht="14.5" x14ac:dyDescent="0.35">
      <c r="A237" s="164"/>
      <c r="B237" s="164"/>
      <c r="C237" s="164"/>
      <c r="D237" s="164"/>
      <c r="E237" s="164"/>
      <c r="F237" s="164"/>
      <c r="G237" s="164"/>
      <c r="H237" s="164"/>
      <c r="I237" s="164"/>
      <c r="J237" s="164"/>
      <c r="K237" s="164"/>
      <c r="L237" s="164"/>
      <c r="M237" s="164"/>
      <c r="N237" s="164"/>
      <c r="O237" s="164"/>
    </row>
    <row r="238" spans="1:15" ht="14.5" x14ac:dyDescent="0.35">
      <c r="A238" s="164"/>
      <c r="B238" s="164"/>
      <c r="C238" s="164"/>
      <c r="D238" s="164"/>
      <c r="E238" s="164"/>
      <c r="F238" s="164"/>
      <c r="G238" s="164"/>
      <c r="H238" s="164"/>
      <c r="I238" s="164"/>
      <c r="J238" s="164"/>
      <c r="K238" s="164"/>
      <c r="L238" s="164"/>
      <c r="M238" s="164"/>
      <c r="N238" s="164"/>
      <c r="O238" s="164"/>
    </row>
    <row r="239" spans="1:15" ht="14.5" x14ac:dyDescent="0.35">
      <c r="A239" s="164"/>
      <c r="B239" s="164"/>
      <c r="C239" s="164"/>
      <c r="D239" s="164"/>
      <c r="E239" s="164"/>
      <c r="F239" s="164"/>
      <c r="G239" s="164"/>
      <c r="H239" s="164"/>
      <c r="I239" s="164"/>
      <c r="J239" s="164"/>
      <c r="K239" s="164"/>
      <c r="L239" s="164"/>
      <c r="M239" s="164"/>
      <c r="N239" s="164"/>
      <c r="O239" s="164"/>
    </row>
    <row r="240" spans="1:15" ht="14.5" x14ac:dyDescent="0.35">
      <c r="A240" s="164"/>
      <c r="B240" s="164"/>
      <c r="C240" s="164"/>
      <c r="D240" s="164"/>
      <c r="E240" s="164"/>
      <c r="F240" s="164"/>
      <c r="G240" s="164"/>
      <c r="H240" s="164"/>
      <c r="I240" s="164"/>
      <c r="J240" s="164"/>
      <c r="K240" s="164"/>
      <c r="L240" s="164"/>
      <c r="M240" s="164"/>
      <c r="N240" s="164"/>
      <c r="O240" s="164"/>
    </row>
    <row r="241" spans="1:15" ht="14.5" x14ac:dyDescent="0.35">
      <c r="A241" s="164"/>
      <c r="B241" s="164"/>
      <c r="C241" s="164"/>
      <c r="D241" s="164"/>
      <c r="E241" s="164"/>
      <c r="F241" s="164"/>
      <c r="G241" s="164"/>
      <c r="H241" s="164"/>
      <c r="I241" s="164"/>
      <c r="J241" s="164"/>
      <c r="K241" s="164"/>
      <c r="L241" s="164"/>
      <c r="M241" s="164"/>
      <c r="N241" s="164"/>
      <c r="O241" s="164"/>
    </row>
    <row r="242" spans="1:15" ht="14.5" x14ac:dyDescent="0.35">
      <c r="A242" s="164"/>
      <c r="B242" s="164"/>
      <c r="C242" s="164"/>
      <c r="D242" s="164"/>
      <c r="E242" s="164"/>
      <c r="F242" s="164"/>
      <c r="G242" s="164"/>
      <c r="H242" s="164"/>
      <c r="I242" s="164"/>
      <c r="J242" s="164"/>
      <c r="K242" s="164"/>
      <c r="L242" s="164"/>
      <c r="M242" s="164"/>
      <c r="N242" s="164"/>
      <c r="O242" s="164"/>
    </row>
    <row r="243" spans="1:15" ht="14.5" x14ac:dyDescent="0.35">
      <c r="A243" s="164"/>
      <c r="B243" s="164"/>
      <c r="C243" s="164"/>
      <c r="D243" s="164"/>
      <c r="E243" s="164"/>
      <c r="F243" s="164"/>
      <c r="G243" s="164"/>
      <c r="H243" s="164"/>
      <c r="I243" s="164"/>
      <c r="J243" s="164"/>
      <c r="K243" s="164"/>
      <c r="L243" s="164"/>
      <c r="M243" s="164"/>
      <c r="N243" s="164"/>
      <c r="O243" s="164"/>
    </row>
    <row r="244" spans="1:15" ht="14.5" x14ac:dyDescent="0.35">
      <c r="A244" s="164"/>
      <c r="B244" s="164"/>
      <c r="C244" s="164"/>
      <c r="D244" s="164"/>
      <c r="E244" s="164"/>
      <c r="F244" s="164"/>
      <c r="G244" s="164"/>
      <c r="H244" s="164"/>
      <c r="I244" s="164"/>
      <c r="J244" s="164"/>
      <c r="K244" s="164"/>
      <c r="L244" s="164"/>
      <c r="M244" s="164"/>
      <c r="N244" s="164"/>
      <c r="O244" s="164"/>
    </row>
    <row r="245" spans="1:15" ht="14.5" x14ac:dyDescent="0.35">
      <c r="A245" s="164"/>
      <c r="B245" s="164"/>
      <c r="C245" s="164"/>
      <c r="D245" s="164"/>
      <c r="E245" s="164"/>
      <c r="F245" s="164"/>
      <c r="G245" s="164"/>
      <c r="H245" s="164"/>
      <c r="I245" s="164"/>
      <c r="J245" s="164"/>
      <c r="K245" s="164"/>
      <c r="L245" s="164"/>
      <c r="M245" s="164"/>
      <c r="N245" s="164"/>
      <c r="O245" s="164"/>
    </row>
    <row r="246" spans="1:15" ht="14.5" x14ac:dyDescent="0.35">
      <c r="A246" s="164"/>
      <c r="B246" s="164"/>
      <c r="C246" s="164"/>
      <c r="D246" s="164"/>
      <c r="E246" s="164"/>
      <c r="F246" s="164"/>
      <c r="G246" s="164"/>
      <c r="H246" s="164"/>
      <c r="I246" s="164"/>
      <c r="J246" s="164"/>
      <c r="K246" s="164"/>
      <c r="L246" s="164"/>
      <c r="M246" s="164"/>
      <c r="N246" s="164"/>
      <c r="O246" s="164"/>
    </row>
    <row r="247" spans="1:15" ht="14.5" x14ac:dyDescent="0.35">
      <c r="A247" s="164"/>
      <c r="B247" s="164"/>
      <c r="C247" s="164"/>
      <c r="D247" s="164"/>
      <c r="E247" s="164"/>
      <c r="F247" s="164"/>
      <c r="G247" s="164"/>
      <c r="H247" s="164"/>
      <c r="I247" s="164"/>
      <c r="J247" s="164"/>
      <c r="K247" s="164"/>
      <c r="L247" s="164"/>
      <c r="M247" s="164"/>
      <c r="N247" s="164"/>
      <c r="O247" s="164"/>
    </row>
    <row r="248" spans="1:15" ht="14.5" x14ac:dyDescent="0.35">
      <c r="A248" s="164"/>
      <c r="B248" s="164"/>
      <c r="C248" s="164"/>
      <c r="D248" s="164"/>
      <c r="E248" s="164"/>
      <c r="F248" s="164"/>
      <c r="G248" s="164"/>
      <c r="H248" s="164"/>
      <c r="I248" s="164"/>
      <c r="J248" s="164"/>
      <c r="K248" s="164"/>
      <c r="L248" s="164"/>
      <c r="M248" s="164"/>
      <c r="N248" s="164"/>
      <c r="O248" s="164"/>
    </row>
    <row r="249" spans="1:15" ht="14.5" x14ac:dyDescent="0.35">
      <c r="A249" s="164"/>
      <c r="B249" s="164"/>
      <c r="C249" s="164"/>
      <c r="D249" s="164"/>
      <c r="E249" s="164"/>
      <c r="F249" s="164"/>
      <c r="G249" s="164"/>
      <c r="H249" s="164"/>
      <c r="I249" s="164"/>
      <c r="J249" s="164"/>
      <c r="K249" s="164"/>
      <c r="L249" s="164"/>
      <c r="M249" s="164"/>
      <c r="N249" s="164"/>
      <c r="O249" s="164"/>
    </row>
    <row r="250" spans="1:15" ht="14.5" x14ac:dyDescent="0.35">
      <c r="A250" s="164"/>
      <c r="B250" s="164"/>
      <c r="C250" s="164"/>
      <c r="D250" s="164"/>
      <c r="E250" s="164"/>
      <c r="F250" s="164"/>
      <c r="G250" s="164"/>
      <c r="H250" s="164"/>
      <c r="I250" s="164"/>
      <c r="J250" s="164"/>
      <c r="K250" s="164"/>
      <c r="L250" s="164"/>
      <c r="M250" s="164"/>
      <c r="N250" s="164"/>
      <c r="O250" s="164"/>
    </row>
    <row r="251" spans="1:15" ht="14.5" x14ac:dyDescent="0.35">
      <c r="A251" s="164"/>
      <c r="B251" s="164"/>
      <c r="C251" s="164"/>
      <c r="D251" s="164"/>
      <c r="E251" s="164"/>
      <c r="F251" s="164"/>
      <c r="G251" s="164"/>
      <c r="H251" s="164"/>
      <c r="I251" s="164"/>
      <c r="J251" s="164"/>
      <c r="K251" s="164"/>
      <c r="L251" s="164"/>
      <c r="M251" s="164"/>
      <c r="N251" s="164"/>
      <c r="O251" s="164"/>
    </row>
    <row r="252" spans="1:15" ht="14.5" x14ac:dyDescent="0.35">
      <c r="A252" s="164"/>
      <c r="B252" s="164"/>
      <c r="C252" s="164"/>
      <c r="D252" s="164"/>
      <c r="E252" s="164"/>
      <c r="F252" s="164"/>
      <c r="G252" s="164"/>
      <c r="H252" s="164"/>
      <c r="I252" s="164"/>
      <c r="J252" s="164"/>
      <c r="K252" s="164"/>
      <c r="L252" s="164"/>
      <c r="M252" s="164"/>
      <c r="N252" s="164"/>
      <c r="O252" s="164"/>
    </row>
    <row r="253" spans="1:15" ht="14.5" x14ac:dyDescent="0.35">
      <c r="A253" s="164"/>
      <c r="B253" s="164"/>
      <c r="C253" s="164"/>
      <c r="D253" s="164"/>
      <c r="E253" s="164"/>
      <c r="F253" s="164"/>
      <c r="G253" s="164"/>
      <c r="H253" s="164"/>
      <c r="I253" s="164"/>
      <c r="J253" s="164"/>
      <c r="K253" s="164"/>
      <c r="L253" s="164"/>
      <c r="M253" s="164"/>
      <c r="N253" s="164"/>
      <c r="O253" s="164"/>
    </row>
    <row r="254" spans="1:15" ht="14.5" x14ac:dyDescent="0.35">
      <c r="A254" s="164"/>
      <c r="B254" s="164"/>
      <c r="C254" s="164"/>
      <c r="D254" s="164"/>
      <c r="E254" s="164"/>
      <c r="F254" s="164"/>
      <c r="G254" s="164"/>
      <c r="H254" s="164"/>
      <c r="I254" s="164"/>
      <c r="J254" s="164"/>
      <c r="K254" s="164"/>
      <c r="L254" s="164"/>
      <c r="M254" s="164"/>
      <c r="N254" s="164"/>
      <c r="O254" s="164"/>
    </row>
    <row r="255" spans="1:15" ht="14.5" x14ac:dyDescent="0.35">
      <c r="A255" s="164"/>
      <c r="B255" s="164"/>
      <c r="C255" s="164"/>
      <c r="D255" s="164"/>
      <c r="E255" s="164"/>
      <c r="F255" s="164"/>
      <c r="G255" s="164"/>
      <c r="H255" s="164"/>
      <c r="I255" s="164"/>
      <c r="J255" s="164"/>
      <c r="K255" s="164"/>
      <c r="L255" s="164"/>
      <c r="M255" s="164"/>
      <c r="N255" s="164"/>
      <c r="O255" s="164"/>
    </row>
    <row r="256" spans="1:15" ht="14.5" x14ac:dyDescent="0.35">
      <c r="A256" s="164"/>
      <c r="B256" s="164"/>
      <c r="C256" s="164"/>
      <c r="D256" s="164"/>
      <c r="E256" s="164"/>
      <c r="F256" s="164"/>
      <c r="G256" s="164"/>
      <c r="H256" s="164"/>
      <c r="I256" s="164"/>
      <c r="J256" s="164"/>
      <c r="K256" s="164"/>
      <c r="L256" s="164"/>
      <c r="M256" s="164"/>
      <c r="N256" s="164"/>
      <c r="O256" s="164"/>
    </row>
    <row r="257" spans="1:15" ht="14.5" x14ac:dyDescent="0.35">
      <c r="A257" s="164"/>
      <c r="B257" s="164"/>
      <c r="C257" s="164"/>
      <c r="D257" s="164"/>
      <c r="E257" s="164"/>
      <c r="F257" s="164"/>
      <c r="G257" s="164"/>
      <c r="H257" s="164"/>
      <c r="I257" s="164"/>
      <c r="J257" s="164"/>
      <c r="K257" s="164"/>
      <c r="L257" s="164"/>
      <c r="M257" s="164"/>
      <c r="N257" s="164"/>
      <c r="O257" s="164"/>
    </row>
    <row r="258" spans="1:15" ht="14.5" x14ac:dyDescent="0.35">
      <c r="A258" s="164"/>
      <c r="B258" s="164"/>
      <c r="C258" s="164"/>
      <c r="D258" s="164"/>
      <c r="E258" s="164"/>
      <c r="F258" s="164"/>
      <c r="G258" s="164"/>
      <c r="H258" s="164"/>
      <c r="I258" s="164"/>
      <c r="J258" s="164"/>
      <c r="K258" s="164"/>
      <c r="L258" s="164"/>
      <c r="M258" s="164"/>
      <c r="N258" s="164"/>
      <c r="O258" s="164"/>
    </row>
    <row r="259" spans="1:15" ht="14.5" x14ac:dyDescent="0.35">
      <c r="A259" s="164"/>
      <c r="B259" s="164"/>
      <c r="C259" s="164"/>
      <c r="D259" s="164"/>
      <c r="E259" s="164"/>
      <c r="F259" s="164"/>
      <c r="G259" s="164"/>
      <c r="H259" s="164"/>
      <c r="I259" s="164"/>
      <c r="J259" s="164"/>
      <c r="K259" s="164"/>
      <c r="L259" s="164"/>
      <c r="M259" s="164"/>
      <c r="N259" s="164"/>
      <c r="O259" s="164"/>
    </row>
    <row r="260" spans="1:15" ht="14.5" x14ac:dyDescent="0.35">
      <c r="A260" s="164"/>
      <c r="B260" s="164"/>
      <c r="C260" s="164"/>
      <c r="D260" s="164"/>
      <c r="E260" s="164"/>
      <c r="F260" s="164"/>
      <c r="G260" s="164"/>
      <c r="H260" s="164"/>
      <c r="I260" s="164"/>
      <c r="J260" s="164"/>
      <c r="K260" s="164"/>
      <c r="L260" s="164"/>
      <c r="M260" s="164"/>
      <c r="N260" s="164"/>
      <c r="O260" s="164"/>
    </row>
    <row r="261" spans="1:15" ht="14.5" x14ac:dyDescent="0.35">
      <c r="A261" s="164"/>
      <c r="B261" s="164"/>
      <c r="C261" s="164"/>
      <c r="D261" s="164"/>
      <c r="E261" s="164"/>
      <c r="F261" s="164"/>
      <c r="G261" s="164"/>
      <c r="H261" s="164"/>
      <c r="I261" s="164"/>
      <c r="J261" s="164"/>
      <c r="K261" s="164"/>
      <c r="L261" s="164"/>
      <c r="M261" s="164"/>
      <c r="N261" s="164"/>
      <c r="O261" s="164"/>
    </row>
    <row r="262" spans="1:15" ht="14.5" x14ac:dyDescent="0.35">
      <c r="A262" s="164"/>
      <c r="B262" s="164"/>
      <c r="C262" s="164"/>
      <c r="D262" s="164"/>
      <c r="E262" s="164"/>
      <c r="F262" s="164"/>
      <c r="G262" s="164"/>
      <c r="H262" s="164"/>
      <c r="I262" s="164"/>
      <c r="J262" s="164"/>
      <c r="K262" s="164"/>
      <c r="L262" s="164"/>
      <c r="M262" s="164"/>
      <c r="N262" s="164"/>
      <c r="O262" s="164"/>
    </row>
    <row r="263" spans="1:15" ht="14.5" x14ac:dyDescent="0.35">
      <c r="A263" s="164"/>
      <c r="B263" s="164"/>
      <c r="C263" s="164"/>
      <c r="D263" s="164"/>
      <c r="E263" s="164"/>
      <c r="F263" s="164"/>
      <c r="G263" s="164"/>
      <c r="H263" s="164"/>
      <c r="I263" s="164"/>
      <c r="J263" s="164"/>
      <c r="K263" s="164"/>
      <c r="L263" s="164"/>
      <c r="M263" s="164"/>
      <c r="N263" s="164"/>
      <c r="O263" s="164"/>
    </row>
    <row r="264" spans="1:15" ht="14.5" x14ac:dyDescent="0.35">
      <c r="A264" s="164"/>
      <c r="B264" s="164"/>
      <c r="C264" s="164"/>
      <c r="D264" s="164"/>
      <c r="E264" s="164"/>
      <c r="F264" s="164"/>
      <c r="G264" s="164"/>
      <c r="H264" s="164"/>
      <c r="I264" s="164"/>
      <c r="J264" s="164"/>
      <c r="K264" s="164"/>
      <c r="L264" s="164"/>
      <c r="M264" s="164"/>
      <c r="N264" s="164"/>
      <c r="O264" s="164"/>
    </row>
    <row r="265" spans="1:15" ht="14.5" x14ac:dyDescent="0.35">
      <c r="A265" s="164"/>
      <c r="B265" s="164"/>
      <c r="C265" s="164"/>
      <c r="D265" s="164"/>
      <c r="E265" s="164"/>
      <c r="F265" s="164"/>
      <c r="G265" s="164"/>
      <c r="H265" s="164"/>
      <c r="I265" s="164"/>
      <c r="J265" s="164"/>
      <c r="K265" s="164"/>
      <c r="L265" s="164"/>
      <c r="M265" s="164"/>
      <c r="N265" s="164"/>
      <c r="O265" s="164"/>
    </row>
    <row r="266" spans="1:15" ht="14.5" x14ac:dyDescent="0.35">
      <c r="A266" s="164"/>
      <c r="B266" s="164"/>
      <c r="C266" s="164"/>
      <c r="D266" s="164"/>
      <c r="E266" s="164"/>
      <c r="F266" s="164"/>
      <c r="G266" s="164"/>
      <c r="H266" s="164"/>
      <c r="I266" s="164"/>
      <c r="J266" s="164"/>
      <c r="K266" s="164"/>
      <c r="L266" s="164"/>
      <c r="M266" s="164"/>
      <c r="N266" s="164"/>
      <c r="O266" s="164"/>
    </row>
    <row r="267" spans="1:15" ht="14.5" x14ac:dyDescent="0.35">
      <c r="A267" s="164"/>
      <c r="B267" s="164"/>
      <c r="C267" s="164"/>
      <c r="D267" s="164"/>
      <c r="E267" s="164"/>
      <c r="F267" s="164"/>
      <c r="G267" s="164"/>
      <c r="H267" s="164"/>
      <c r="I267" s="164"/>
      <c r="J267" s="164"/>
      <c r="K267" s="164"/>
      <c r="L267" s="164"/>
      <c r="M267" s="164"/>
      <c r="N267" s="164"/>
      <c r="O267" s="164"/>
    </row>
    <row r="268" spans="1:15" ht="14.5" x14ac:dyDescent="0.35">
      <c r="A268" s="164"/>
      <c r="B268" s="164"/>
      <c r="C268" s="164"/>
      <c r="D268" s="164"/>
      <c r="E268" s="164"/>
      <c r="F268" s="164"/>
      <c r="G268" s="164"/>
      <c r="H268" s="164"/>
      <c r="I268" s="164"/>
      <c r="J268" s="164"/>
      <c r="K268" s="164"/>
      <c r="L268" s="164"/>
      <c r="M268" s="164"/>
      <c r="N268" s="164"/>
      <c r="O268" s="164"/>
    </row>
    <row r="269" spans="1:15" ht="14.5" x14ac:dyDescent="0.35">
      <c r="A269" s="164"/>
      <c r="B269" s="164"/>
      <c r="C269" s="164"/>
      <c r="D269" s="164"/>
      <c r="E269" s="164"/>
      <c r="F269" s="164"/>
      <c r="G269" s="164"/>
      <c r="H269" s="164"/>
      <c r="I269" s="164"/>
      <c r="J269" s="164"/>
      <c r="K269" s="164"/>
      <c r="L269" s="164"/>
      <c r="M269" s="164"/>
      <c r="N269" s="164"/>
      <c r="O269" s="164"/>
    </row>
    <row r="270" spans="1:15" ht="14.5" x14ac:dyDescent="0.35">
      <c r="A270" s="164"/>
      <c r="B270" s="164"/>
      <c r="C270" s="164"/>
      <c r="D270" s="164"/>
      <c r="E270" s="164"/>
      <c r="F270" s="164"/>
      <c r="G270" s="164"/>
      <c r="H270" s="164"/>
      <c r="I270" s="164"/>
      <c r="J270" s="164"/>
      <c r="K270" s="164"/>
      <c r="L270" s="164"/>
      <c r="M270" s="164"/>
      <c r="N270" s="164"/>
      <c r="O270" s="164"/>
    </row>
    <row r="271" spans="1:15" ht="14.5" x14ac:dyDescent="0.35">
      <c r="A271" s="164"/>
      <c r="B271" s="164"/>
      <c r="C271" s="164"/>
      <c r="D271" s="164"/>
      <c r="E271" s="164"/>
      <c r="F271" s="164"/>
      <c r="G271" s="164"/>
      <c r="H271" s="164"/>
      <c r="I271" s="164"/>
      <c r="J271" s="164"/>
      <c r="K271" s="164"/>
      <c r="L271" s="164"/>
      <c r="M271" s="164"/>
      <c r="N271" s="164"/>
      <c r="O271" s="164"/>
    </row>
    <row r="272" spans="1:15" ht="14.5" x14ac:dyDescent="0.35">
      <c r="A272" s="164"/>
      <c r="B272" s="164"/>
      <c r="C272" s="164"/>
      <c r="D272" s="164"/>
      <c r="E272" s="164"/>
      <c r="F272" s="164"/>
      <c r="G272" s="164"/>
      <c r="H272" s="164"/>
      <c r="I272" s="164"/>
      <c r="J272" s="164"/>
      <c r="K272" s="164"/>
      <c r="L272" s="164"/>
      <c r="M272" s="164"/>
      <c r="N272" s="164"/>
      <c r="O272" s="164"/>
    </row>
    <row r="273" spans="1:15" ht="14.5" x14ac:dyDescent="0.35">
      <c r="A273" s="164"/>
      <c r="B273" s="164"/>
      <c r="C273" s="164"/>
      <c r="D273" s="164"/>
      <c r="E273" s="164"/>
      <c r="F273" s="164"/>
      <c r="G273" s="164"/>
      <c r="H273" s="164"/>
      <c r="I273" s="164"/>
      <c r="J273" s="164"/>
      <c r="K273" s="164"/>
      <c r="L273" s="164"/>
      <c r="M273" s="164"/>
      <c r="N273" s="164"/>
      <c r="O273" s="164"/>
    </row>
    <row r="274" spans="1:15" ht="14.5" x14ac:dyDescent="0.35">
      <c r="A274" s="164"/>
      <c r="B274" s="164"/>
      <c r="C274" s="164"/>
      <c r="D274" s="164"/>
      <c r="E274" s="164"/>
      <c r="F274" s="164"/>
      <c r="G274" s="164"/>
      <c r="H274" s="164"/>
      <c r="I274" s="164"/>
      <c r="J274" s="164"/>
      <c r="K274" s="164"/>
      <c r="L274" s="164"/>
      <c r="M274" s="164"/>
      <c r="N274" s="164"/>
      <c r="O274" s="164"/>
    </row>
    <row r="275" spans="1:15" ht="14.5" x14ac:dyDescent="0.35">
      <c r="A275" s="164"/>
      <c r="B275" s="164"/>
      <c r="C275" s="164"/>
      <c r="D275" s="164"/>
      <c r="E275" s="164"/>
      <c r="F275" s="164"/>
      <c r="G275" s="164"/>
      <c r="H275" s="164"/>
      <c r="I275" s="164"/>
      <c r="J275" s="164"/>
      <c r="K275" s="164"/>
      <c r="L275" s="164"/>
      <c r="M275" s="164"/>
      <c r="N275" s="164"/>
      <c r="O275" s="164"/>
    </row>
    <row r="276" spans="1:15" ht="14.5" x14ac:dyDescent="0.35">
      <c r="A276" s="164"/>
      <c r="B276" s="164"/>
      <c r="C276" s="164"/>
      <c r="D276" s="164"/>
      <c r="E276" s="164"/>
      <c r="F276" s="164"/>
      <c r="G276" s="164"/>
      <c r="H276" s="164"/>
      <c r="I276" s="164"/>
      <c r="J276" s="164"/>
      <c r="K276" s="164"/>
      <c r="L276" s="164"/>
      <c r="M276" s="164"/>
      <c r="N276" s="164"/>
      <c r="O276" s="164"/>
    </row>
    <row r="277" spans="1:15" ht="14.5" x14ac:dyDescent="0.35">
      <c r="A277" s="164"/>
      <c r="B277" s="164"/>
      <c r="C277" s="164"/>
      <c r="D277" s="164"/>
      <c r="E277" s="164"/>
      <c r="F277" s="164"/>
      <c r="G277" s="164"/>
      <c r="H277" s="164"/>
      <c r="I277" s="164"/>
      <c r="J277" s="164"/>
      <c r="K277" s="164"/>
      <c r="L277" s="164"/>
      <c r="M277" s="164"/>
      <c r="N277" s="164"/>
      <c r="O277" s="164"/>
    </row>
    <row r="278" spans="1:15" ht="14.5" x14ac:dyDescent="0.35">
      <c r="A278" s="164"/>
      <c r="B278" s="164"/>
      <c r="C278" s="164"/>
      <c r="D278" s="164"/>
      <c r="E278" s="164"/>
      <c r="F278" s="164"/>
      <c r="G278" s="164"/>
      <c r="H278" s="164"/>
      <c r="I278" s="164"/>
      <c r="J278" s="164"/>
      <c r="K278" s="164"/>
      <c r="L278" s="164"/>
      <c r="M278" s="164"/>
      <c r="N278" s="164"/>
      <c r="O278" s="164"/>
    </row>
    <row r="279" spans="1:15" ht="14.5" x14ac:dyDescent="0.35">
      <c r="A279" s="164"/>
      <c r="B279" s="164"/>
      <c r="C279" s="164"/>
      <c r="D279" s="164"/>
      <c r="E279" s="164"/>
      <c r="F279" s="164"/>
      <c r="G279" s="164"/>
      <c r="H279" s="164"/>
      <c r="I279" s="164"/>
      <c r="J279" s="164"/>
      <c r="K279" s="164"/>
      <c r="L279" s="164"/>
      <c r="M279" s="164"/>
      <c r="N279" s="164"/>
      <c r="O279" s="164"/>
    </row>
    <row r="280" spans="1:15" ht="14.5" x14ac:dyDescent="0.35">
      <c r="A280" s="164"/>
      <c r="B280" s="164"/>
      <c r="C280" s="164"/>
      <c r="D280" s="164"/>
      <c r="E280" s="164"/>
      <c r="F280" s="164"/>
      <c r="G280" s="164"/>
      <c r="H280" s="164"/>
      <c r="I280" s="164"/>
      <c r="J280" s="164"/>
      <c r="K280" s="164"/>
      <c r="L280" s="164"/>
      <c r="M280" s="164"/>
      <c r="N280" s="164"/>
      <c r="O280" s="164"/>
    </row>
    <row r="281" spans="1:15" ht="14.5" x14ac:dyDescent="0.35">
      <c r="A281" s="164"/>
      <c r="B281" s="164"/>
      <c r="C281" s="164"/>
      <c r="D281" s="164"/>
      <c r="E281" s="164"/>
      <c r="F281" s="164"/>
      <c r="G281" s="164"/>
      <c r="H281" s="164"/>
      <c r="I281" s="164"/>
      <c r="J281" s="164"/>
      <c r="K281" s="164"/>
      <c r="L281" s="164"/>
      <c r="M281" s="164"/>
      <c r="N281" s="164"/>
      <c r="O281" s="164"/>
    </row>
    <row r="282" spans="1:15" ht="14.5" x14ac:dyDescent="0.35">
      <c r="A282" s="164"/>
      <c r="B282" s="164"/>
      <c r="C282" s="164"/>
      <c r="D282" s="164"/>
      <c r="E282" s="164"/>
      <c r="F282" s="164"/>
      <c r="G282" s="164"/>
      <c r="H282" s="164"/>
      <c r="I282" s="164"/>
      <c r="J282" s="164"/>
      <c r="K282" s="164"/>
      <c r="L282" s="164"/>
      <c r="M282" s="164"/>
      <c r="N282" s="164"/>
      <c r="O282" s="164"/>
    </row>
    <row r="283" spans="1:15" ht="14.5" x14ac:dyDescent="0.35">
      <c r="A283" s="164"/>
      <c r="B283" s="164"/>
      <c r="C283" s="164"/>
      <c r="D283" s="164"/>
      <c r="E283" s="164"/>
      <c r="F283" s="164"/>
      <c r="G283" s="164"/>
      <c r="H283" s="164"/>
      <c r="I283" s="164"/>
      <c r="J283" s="164"/>
      <c r="K283" s="164"/>
      <c r="L283" s="164"/>
      <c r="M283" s="164"/>
      <c r="N283" s="164"/>
      <c r="O283" s="164"/>
    </row>
    <row r="284" spans="1:15" ht="14.5" x14ac:dyDescent="0.35">
      <c r="A284" s="164"/>
      <c r="B284" s="164"/>
      <c r="C284" s="164"/>
      <c r="D284" s="164"/>
      <c r="E284" s="164"/>
      <c r="F284" s="164"/>
      <c r="G284" s="164"/>
      <c r="H284" s="164"/>
      <c r="I284" s="164"/>
      <c r="J284" s="164"/>
      <c r="K284" s="164"/>
      <c r="L284" s="164"/>
      <c r="M284" s="164"/>
      <c r="N284" s="164"/>
      <c r="O284" s="164"/>
    </row>
    <row r="285" spans="1:15" ht="14.5" x14ac:dyDescent="0.35">
      <c r="A285" s="164"/>
      <c r="B285" s="164"/>
      <c r="C285" s="164"/>
      <c r="D285" s="164"/>
      <c r="E285" s="164"/>
      <c r="F285" s="164"/>
      <c r="G285" s="164"/>
      <c r="H285" s="164"/>
      <c r="I285" s="164"/>
      <c r="J285" s="164"/>
      <c r="K285" s="164"/>
      <c r="L285" s="164"/>
      <c r="M285" s="164"/>
      <c r="N285" s="164"/>
      <c r="O285" s="164"/>
    </row>
    <row r="286" spans="1:15" ht="14.5" x14ac:dyDescent="0.35">
      <c r="A286" s="164"/>
      <c r="B286" s="164"/>
      <c r="C286" s="164"/>
      <c r="D286" s="164"/>
      <c r="E286" s="164"/>
      <c r="F286" s="164"/>
      <c r="G286" s="164"/>
      <c r="H286" s="164"/>
      <c r="I286" s="164"/>
      <c r="J286" s="164"/>
      <c r="K286" s="164"/>
      <c r="L286" s="164"/>
      <c r="M286" s="164"/>
      <c r="N286" s="164"/>
      <c r="O286" s="164"/>
    </row>
    <row r="287" spans="1:15" ht="14.5" x14ac:dyDescent="0.35">
      <c r="A287" s="164"/>
      <c r="B287" s="164"/>
      <c r="C287" s="164"/>
      <c r="D287" s="164"/>
      <c r="E287" s="164"/>
      <c r="F287" s="164"/>
      <c r="G287" s="164"/>
      <c r="H287" s="164"/>
      <c r="I287" s="164"/>
      <c r="J287" s="164"/>
      <c r="K287" s="164"/>
      <c r="L287" s="164"/>
      <c r="M287" s="164"/>
      <c r="N287" s="164"/>
      <c r="O287" s="164"/>
    </row>
    <row r="288" spans="1:15" ht="14.5" x14ac:dyDescent="0.35">
      <c r="A288" s="164"/>
      <c r="B288" s="164"/>
      <c r="C288" s="164"/>
      <c r="D288" s="164"/>
      <c r="E288" s="164"/>
      <c r="F288" s="164"/>
      <c r="G288" s="164"/>
      <c r="H288" s="164"/>
      <c r="I288" s="164"/>
      <c r="J288" s="164"/>
      <c r="K288" s="164"/>
      <c r="L288" s="164"/>
      <c r="M288" s="164"/>
      <c r="N288" s="164"/>
      <c r="O288" s="164"/>
    </row>
    <row r="289" spans="1:15" ht="14.5" x14ac:dyDescent="0.35">
      <c r="A289" s="164"/>
      <c r="B289" s="164"/>
      <c r="C289" s="164"/>
      <c r="D289" s="164"/>
      <c r="E289" s="164"/>
      <c r="F289" s="164"/>
      <c r="G289" s="164"/>
      <c r="H289" s="164"/>
      <c r="I289" s="164"/>
      <c r="J289" s="164"/>
      <c r="K289" s="164"/>
      <c r="L289" s="164"/>
      <c r="M289" s="164"/>
      <c r="N289" s="164"/>
      <c r="O289" s="164"/>
    </row>
    <row r="290" spans="1:15" ht="14.5" x14ac:dyDescent="0.35">
      <c r="A290" s="164"/>
      <c r="B290" s="164"/>
      <c r="C290" s="164"/>
      <c r="D290" s="164"/>
      <c r="E290" s="164"/>
      <c r="F290" s="164"/>
      <c r="G290" s="164"/>
      <c r="H290" s="164"/>
      <c r="I290" s="164"/>
      <c r="J290" s="164"/>
      <c r="K290" s="164"/>
      <c r="L290" s="164"/>
      <c r="M290" s="164"/>
      <c r="N290" s="164"/>
      <c r="O290" s="164"/>
    </row>
    <row r="291" spans="1:15" ht="14.5" x14ac:dyDescent="0.35">
      <c r="A291" s="164"/>
      <c r="B291" s="164"/>
      <c r="C291" s="164"/>
      <c r="D291" s="164"/>
      <c r="E291" s="164"/>
      <c r="F291" s="164"/>
      <c r="G291" s="164"/>
      <c r="H291" s="164"/>
      <c r="I291" s="164"/>
      <c r="J291" s="164"/>
      <c r="K291" s="164"/>
      <c r="L291" s="164"/>
      <c r="M291" s="164"/>
      <c r="N291" s="164"/>
      <c r="O291" s="164"/>
    </row>
    <row r="292" spans="1:15" ht="14.5" x14ac:dyDescent="0.35">
      <c r="A292" s="164"/>
      <c r="B292" s="164"/>
      <c r="C292" s="164"/>
      <c r="D292" s="164"/>
      <c r="E292" s="164"/>
      <c r="F292" s="164"/>
      <c r="G292" s="164"/>
      <c r="H292" s="164"/>
      <c r="I292" s="164"/>
      <c r="J292" s="164"/>
      <c r="K292" s="164"/>
      <c r="L292" s="164"/>
      <c r="M292" s="164"/>
      <c r="N292" s="164"/>
      <c r="O292" s="164"/>
    </row>
    <row r="293" spans="1:15" ht="14.5" x14ac:dyDescent="0.35">
      <c r="A293" s="164"/>
      <c r="B293" s="164"/>
      <c r="C293" s="164"/>
      <c r="D293" s="164"/>
      <c r="E293" s="164"/>
      <c r="F293" s="164"/>
      <c r="G293" s="164"/>
      <c r="H293" s="164"/>
      <c r="I293" s="164"/>
      <c r="J293" s="164"/>
      <c r="K293" s="164"/>
      <c r="L293" s="164"/>
      <c r="M293" s="164"/>
      <c r="N293" s="164"/>
      <c r="O293" s="164"/>
    </row>
    <row r="294" spans="1:15" ht="14.5" x14ac:dyDescent="0.35">
      <c r="A294" s="164"/>
      <c r="B294" s="164"/>
      <c r="C294" s="164"/>
      <c r="D294" s="164"/>
      <c r="E294" s="164"/>
      <c r="F294" s="164"/>
      <c r="G294" s="164"/>
      <c r="H294" s="164"/>
      <c r="I294" s="164"/>
      <c r="J294" s="164"/>
      <c r="K294" s="164"/>
      <c r="L294" s="164"/>
      <c r="M294" s="164"/>
      <c r="N294" s="164"/>
      <c r="O294" s="164"/>
    </row>
    <row r="295" spans="1:15" ht="14.5" x14ac:dyDescent="0.35">
      <c r="A295" s="164"/>
      <c r="B295" s="164"/>
      <c r="C295" s="164"/>
      <c r="D295" s="164"/>
      <c r="E295" s="164"/>
      <c r="F295" s="164"/>
      <c r="G295" s="164"/>
      <c r="H295" s="164"/>
      <c r="I295" s="164"/>
      <c r="J295" s="164"/>
      <c r="K295" s="164"/>
      <c r="L295" s="164"/>
      <c r="M295" s="164"/>
      <c r="N295" s="164"/>
      <c r="O295" s="164"/>
    </row>
    <row r="296" spans="1:15" ht="14.5" x14ac:dyDescent="0.35">
      <c r="A296" s="164"/>
      <c r="B296" s="164"/>
      <c r="C296" s="164"/>
      <c r="D296" s="164"/>
      <c r="E296" s="164"/>
      <c r="F296" s="164"/>
      <c r="G296" s="164"/>
      <c r="H296" s="164"/>
      <c r="I296" s="164"/>
      <c r="J296" s="164"/>
      <c r="K296" s="164"/>
      <c r="L296" s="164"/>
      <c r="M296" s="164"/>
      <c r="N296" s="164"/>
      <c r="O296" s="164"/>
    </row>
    <row r="297" spans="1:15" ht="14.5" x14ac:dyDescent="0.35">
      <c r="A297" s="164"/>
      <c r="B297" s="164"/>
      <c r="C297" s="164"/>
      <c r="D297" s="164"/>
      <c r="E297" s="164"/>
      <c r="F297" s="164"/>
      <c r="G297" s="164"/>
      <c r="H297" s="164"/>
      <c r="I297" s="164"/>
      <c r="J297" s="164"/>
      <c r="K297" s="164"/>
      <c r="L297" s="164"/>
      <c r="M297" s="164"/>
      <c r="N297" s="164"/>
      <c r="O297" s="164"/>
    </row>
    <row r="298" spans="1:15" ht="14.5" x14ac:dyDescent="0.35">
      <c r="A298" s="164"/>
      <c r="B298" s="164"/>
      <c r="C298" s="164"/>
      <c r="D298" s="164"/>
      <c r="E298" s="164"/>
      <c r="F298" s="164"/>
      <c r="G298" s="164"/>
      <c r="H298" s="164"/>
      <c r="I298" s="164"/>
      <c r="J298" s="164"/>
      <c r="K298" s="164"/>
      <c r="L298" s="164"/>
      <c r="M298" s="164"/>
      <c r="N298" s="164"/>
      <c r="O298" s="164"/>
    </row>
    <row r="299" spans="1:15" ht="14.5" x14ac:dyDescent="0.35">
      <c r="A299" s="164"/>
      <c r="B299" s="164"/>
      <c r="C299" s="164"/>
      <c r="D299" s="164"/>
      <c r="E299" s="164"/>
      <c r="F299" s="164"/>
      <c r="G299" s="164"/>
      <c r="H299" s="164"/>
      <c r="I299" s="164"/>
      <c r="J299" s="164"/>
      <c r="K299" s="164"/>
      <c r="L299" s="164"/>
      <c r="M299" s="164"/>
      <c r="N299" s="164"/>
      <c r="O299" s="164"/>
    </row>
    <row r="300" spans="1:15" ht="14.5" x14ac:dyDescent="0.35">
      <c r="A300" s="164"/>
      <c r="B300" s="164"/>
      <c r="C300" s="164"/>
      <c r="D300" s="164"/>
      <c r="E300" s="164"/>
      <c r="F300" s="164"/>
      <c r="G300" s="164"/>
      <c r="H300" s="164"/>
      <c r="I300" s="164"/>
      <c r="J300" s="164"/>
      <c r="K300" s="164"/>
      <c r="L300" s="164"/>
      <c r="M300" s="164"/>
      <c r="N300" s="164"/>
      <c r="O300" s="164"/>
    </row>
    <row r="301" spans="1:15" ht="14.5" x14ac:dyDescent="0.35">
      <c r="A301" s="164"/>
      <c r="B301" s="164"/>
      <c r="C301" s="164"/>
      <c r="D301" s="164"/>
      <c r="E301" s="164"/>
      <c r="F301" s="164"/>
      <c r="G301" s="164"/>
      <c r="H301" s="164"/>
      <c r="I301" s="164"/>
      <c r="J301" s="164"/>
      <c r="K301" s="164"/>
      <c r="L301" s="164"/>
      <c r="M301" s="164"/>
      <c r="N301" s="164"/>
      <c r="O301" s="164"/>
    </row>
    <row r="302" spans="1:15" ht="14.5" x14ac:dyDescent="0.35">
      <c r="A302" s="164"/>
      <c r="B302" s="164"/>
      <c r="C302" s="164"/>
      <c r="D302" s="164"/>
      <c r="E302" s="164"/>
      <c r="F302" s="164"/>
      <c r="G302" s="164"/>
      <c r="H302" s="164"/>
      <c r="I302" s="164"/>
      <c r="J302" s="164"/>
      <c r="K302" s="164"/>
      <c r="L302" s="164"/>
      <c r="M302" s="164"/>
      <c r="N302" s="164"/>
      <c r="O302" s="164"/>
    </row>
    <row r="303" spans="1:15" ht="14.5" x14ac:dyDescent="0.35">
      <c r="A303" s="164"/>
      <c r="B303" s="164"/>
      <c r="C303" s="164"/>
      <c r="D303" s="164"/>
      <c r="E303" s="164"/>
      <c r="F303" s="164"/>
      <c r="G303" s="164"/>
      <c r="H303" s="164"/>
      <c r="I303" s="164"/>
      <c r="J303" s="164"/>
      <c r="K303" s="164"/>
      <c r="L303" s="164"/>
      <c r="M303" s="164"/>
      <c r="N303" s="164"/>
      <c r="O303" s="164"/>
    </row>
    <row r="304" spans="1:15" ht="14.5" x14ac:dyDescent="0.35">
      <c r="A304" s="164"/>
      <c r="B304" s="164"/>
      <c r="C304" s="164"/>
      <c r="D304" s="164"/>
      <c r="E304" s="164"/>
      <c r="F304" s="164"/>
      <c r="G304" s="164"/>
      <c r="H304" s="164"/>
      <c r="I304" s="164"/>
      <c r="J304" s="164"/>
      <c r="K304" s="164"/>
      <c r="L304" s="164"/>
      <c r="M304" s="164"/>
      <c r="N304" s="164"/>
      <c r="O304" s="164"/>
    </row>
    <row r="305" spans="1:15" ht="14.5" x14ac:dyDescent="0.35">
      <c r="A305" s="164"/>
      <c r="B305" s="164"/>
      <c r="C305" s="164"/>
      <c r="D305" s="164"/>
      <c r="E305" s="164"/>
      <c r="F305" s="164"/>
      <c r="G305" s="164"/>
      <c r="H305" s="164"/>
      <c r="I305" s="164"/>
      <c r="J305" s="164"/>
      <c r="K305" s="164"/>
      <c r="L305" s="164"/>
      <c r="M305" s="164"/>
      <c r="N305" s="164"/>
      <c r="O305" s="164"/>
    </row>
    <row r="306" spans="1:15" ht="14.5" x14ac:dyDescent="0.35">
      <c r="A306" s="164"/>
      <c r="B306" s="164"/>
      <c r="C306" s="164"/>
      <c r="D306" s="164"/>
      <c r="E306" s="164"/>
      <c r="F306" s="164"/>
      <c r="G306" s="164"/>
      <c r="H306" s="164"/>
      <c r="I306" s="164"/>
      <c r="J306" s="164"/>
      <c r="K306" s="164"/>
      <c r="L306" s="164"/>
      <c r="M306" s="164"/>
      <c r="N306" s="164"/>
      <c r="O306" s="164"/>
    </row>
    <row r="307" spans="1:15" ht="14.5" x14ac:dyDescent="0.35">
      <c r="A307" s="164"/>
      <c r="B307" s="164"/>
      <c r="C307" s="164"/>
      <c r="D307" s="164"/>
      <c r="E307" s="164"/>
      <c r="F307" s="164"/>
      <c r="G307" s="164"/>
      <c r="H307" s="164"/>
      <c r="I307" s="164"/>
      <c r="J307" s="164"/>
      <c r="K307" s="164"/>
      <c r="L307" s="164"/>
      <c r="M307" s="164"/>
      <c r="N307" s="164"/>
      <c r="O307" s="164"/>
    </row>
    <row r="308" spans="1:15" ht="14.5" x14ac:dyDescent="0.35">
      <c r="A308" s="164"/>
      <c r="B308" s="164"/>
      <c r="C308" s="164"/>
      <c r="D308" s="164"/>
      <c r="E308" s="164"/>
      <c r="F308" s="164"/>
      <c r="G308" s="164"/>
      <c r="H308" s="164"/>
      <c r="I308" s="164"/>
      <c r="J308" s="164"/>
      <c r="K308" s="164"/>
      <c r="L308" s="164"/>
      <c r="M308" s="164"/>
      <c r="N308" s="164"/>
      <c r="O308" s="164"/>
    </row>
    <row r="309" spans="1:15" ht="14.5" x14ac:dyDescent="0.35">
      <c r="A309" s="164"/>
      <c r="B309" s="164"/>
      <c r="C309" s="164"/>
      <c r="D309" s="164"/>
      <c r="E309" s="164"/>
      <c r="F309" s="164"/>
      <c r="G309" s="164"/>
      <c r="H309" s="164"/>
      <c r="I309" s="164"/>
      <c r="J309" s="164"/>
      <c r="K309" s="164"/>
      <c r="L309" s="164"/>
      <c r="M309" s="164"/>
      <c r="N309" s="164"/>
      <c r="O309" s="164"/>
    </row>
    <row r="310" spans="1:15" ht="14.5" x14ac:dyDescent="0.35">
      <c r="A310" s="164"/>
      <c r="B310" s="164"/>
      <c r="C310" s="164"/>
      <c r="D310" s="164"/>
      <c r="E310" s="164"/>
      <c r="F310" s="164"/>
      <c r="G310" s="164"/>
      <c r="H310" s="164"/>
      <c r="I310" s="164"/>
      <c r="J310" s="164"/>
      <c r="K310" s="164"/>
      <c r="L310" s="164"/>
      <c r="M310" s="164"/>
      <c r="N310" s="164"/>
      <c r="O310" s="164"/>
    </row>
    <row r="311" spans="1:15" ht="14.5" x14ac:dyDescent="0.35">
      <c r="A311" s="164"/>
      <c r="B311" s="164"/>
      <c r="C311" s="164"/>
      <c r="D311" s="164"/>
      <c r="E311" s="164"/>
      <c r="F311" s="164"/>
      <c r="G311" s="164"/>
      <c r="H311" s="164"/>
      <c r="I311" s="164"/>
      <c r="J311" s="164"/>
      <c r="K311" s="164"/>
      <c r="L311" s="164"/>
      <c r="M311" s="164"/>
      <c r="N311" s="164"/>
      <c r="O311" s="164"/>
    </row>
    <row r="312" spans="1:15" ht="14.5" x14ac:dyDescent="0.35">
      <c r="A312" s="164"/>
      <c r="B312" s="164"/>
      <c r="C312" s="164"/>
      <c r="D312" s="164"/>
      <c r="E312" s="164"/>
      <c r="F312" s="164"/>
      <c r="G312" s="164"/>
      <c r="H312" s="164"/>
      <c r="I312" s="164"/>
      <c r="J312" s="164"/>
      <c r="K312" s="164"/>
      <c r="L312" s="164"/>
      <c r="M312" s="164"/>
      <c r="N312" s="164"/>
      <c r="O312" s="164"/>
    </row>
    <row r="313" spans="1:15" ht="14.5" x14ac:dyDescent="0.35">
      <c r="A313" s="164"/>
      <c r="B313" s="164"/>
      <c r="C313" s="164"/>
      <c r="D313" s="164"/>
      <c r="E313" s="164"/>
      <c r="F313" s="164"/>
      <c r="G313" s="164"/>
      <c r="H313" s="164"/>
      <c r="I313" s="164"/>
      <c r="J313" s="164"/>
      <c r="K313" s="164"/>
      <c r="L313" s="164"/>
      <c r="M313" s="164"/>
      <c r="N313" s="164"/>
      <c r="O313" s="164"/>
    </row>
    <row r="314" spans="1:15" ht="14.5" x14ac:dyDescent="0.35">
      <c r="A314" s="164"/>
      <c r="B314" s="164"/>
      <c r="C314" s="164"/>
      <c r="D314" s="164"/>
      <c r="E314" s="164"/>
      <c r="F314" s="164"/>
      <c r="G314" s="164"/>
      <c r="H314" s="164"/>
      <c r="I314" s="164"/>
      <c r="J314" s="164"/>
      <c r="K314" s="164"/>
      <c r="L314" s="164"/>
      <c r="M314" s="164"/>
      <c r="N314" s="164"/>
      <c r="O314" s="164"/>
    </row>
    <row r="315" spans="1:15" ht="14.5" x14ac:dyDescent="0.35">
      <c r="A315" s="164"/>
      <c r="B315" s="164"/>
      <c r="C315" s="164"/>
      <c r="D315" s="164"/>
      <c r="E315" s="164"/>
      <c r="F315" s="164"/>
      <c r="G315" s="164"/>
      <c r="H315" s="164"/>
      <c r="I315" s="164"/>
      <c r="J315" s="164"/>
      <c r="K315" s="164"/>
      <c r="L315" s="164"/>
      <c r="M315" s="164"/>
      <c r="N315" s="164"/>
      <c r="O315" s="164"/>
    </row>
    <row r="316" spans="1:15" ht="14.5" x14ac:dyDescent="0.35">
      <c r="A316" s="164"/>
      <c r="B316" s="164"/>
      <c r="C316" s="164"/>
      <c r="D316" s="164"/>
      <c r="E316" s="164"/>
      <c r="F316" s="164"/>
      <c r="G316" s="164"/>
      <c r="H316" s="164"/>
      <c r="I316" s="164"/>
      <c r="J316" s="164"/>
      <c r="K316" s="164"/>
      <c r="L316" s="164"/>
      <c r="M316" s="164"/>
      <c r="N316" s="164"/>
      <c r="O316" s="164"/>
    </row>
    <row r="317" spans="1:15" ht="14.5" x14ac:dyDescent="0.35">
      <c r="A317" s="164"/>
      <c r="B317" s="164"/>
      <c r="C317" s="164"/>
      <c r="D317" s="164"/>
      <c r="E317" s="164"/>
      <c r="F317" s="164"/>
      <c r="G317" s="164"/>
      <c r="H317" s="164"/>
      <c r="I317" s="164"/>
      <c r="J317" s="164"/>
      <c r="K317" s="164"/>
      <c r="L317" s="164"/>
      <c r="M317" s="164"/>
      <c r="N317" s="164"/>
      <c r="O317" s="164"/>
    </row>
    <row r="318" spans="1:15" ht="14.5" x14ac:dyDescent="0.35">
      <c r="A318" s="164"/>
      <c r="B318" s="164"/>
      <c r="C318" s="164"/>
      <c r="D318" s="164"/>
      <c r="E318" s="164"/>
      <c r="F318" s="164"/>
      <c r="G318" s="164"/>
      <c r="H318" s="164"/>
      <c r="I318" s="164"/>
      <c r="J318" s="164"/>
      <c r="K318" s="164"/>
      <c r="L318" s="164"/>
      <c r="M318" s="164"/>
      <c r="N318" s="164"/>
      <c r="O318" s="164"/>
    </row>
    <row r="319" spans="1:15" ht="14.5" x14ac:dyDescent="0.35">
      <c r="A319" s="164"/>
      <c r="B319" s="164"/>
      <c r="C319" s="164"/>
      <c r="D319" s="164"/>
      <c r="E319" s="164"/>
      <c r="F319" s="164"/>
      <c r="G319" s="164"/>
      <c r="H319" s="164"/>
      <c r="I319" s="164"/>
      <c r="J319" s="164"/>
      <c r="K319" s="164"/>
      <c r="L319" s="164"/>
      <c r="M319" s="164"/>
      <c r="N319" s="164"/>
      <c r="O319" s="164"/>
    </row>
    <row r="320" spans="1:15" ht="14.5" x14ac:dyDescent="0.35">
      <c r="A320" s="164"/>
      <c r="B320" s="164"/>
      <c r="C320" s="164"/>
      <c r="D320" s="164"/>
      <c r="E320" s="164"/>
      <c r="F320" s="164"/>
      <c r="G320" s="164"/>
      <c r="H320" s="164"/>
      <c r="I320" s="164"/>
      <c r="J320" s="164"/>
      <c r="K320" s="164"/>
      <c r="L320" s="164"/>
      <c r="M320" s="164"/>
      <c r="N320" s="164"/>
      <c r="O320" s="164"/>
    </row>
    <row r="321" spans="1:15" ht="14.5" x14ac:dyDescent="0.35">
      <c r="A321" s="164"/>
      <c r="B321" s="164"/>
      <c r="C321" s="164"/>
      <c r="D321" s="164"/>
      <c r="E321" s="164"/>
      <c r="F321" s="164"/>
      <c r="G321" s="164"/>
      <c r="H321" s="164"/>
      <c r="I321" s="164"/>
      <c r="J321" s="164"/>
      <c r="K321" s="164"/>
      <c r="L321" s="164"/>
      <c r="M321" s="164"/>
      <c r="N321" s="164"/>
      <c r="O321" s="164"/>
    </row>
    <row r="322" spans="1:15" ht="14.5" x14ac:dyDescent="0.35">
      <c r="A322" s="164"/>
      <c r="B322" s="164"/>
      <c r="C322" s="164"/>
      <c r="D322" s="164"/>
      <c r="E322" s="164"/>
      <c r="F322" s="164"/>
      <c r="G322" s="164"/>
      <c r="H322" s="164"/>
      <c r="I322" s="164"/>
      <c r="J322" s="164"/>
      <c r="K322" s="164"/>
      <c r="L322" s="164"/>
      <c r="M322" s="164"/>
      <c r="N322" s="164"/>
      <c r="O322" s="164"/>
    </row>
    <row r="323" spans="1:15" ht="14.5" x14ac:dyDescent="0.35">
      <c r="A323" s="164"/>
      <c r="B323" s="164"/>
      <c r="C323" s="164"/>
      <c r="D323" s="164"/>
      <c r="E323" s="164"/>
      <c r="F323" s="164"/>
      <c r="G323" s="164"/>
      <c r="H323" s="164"/>
      <c r="I323" s="164"/>
      <c r="J323" s="164"/>
      <c r="K323" s="164"/>
      <c r="L323" s="164"/>
      <c r="M323" s="164"/>
      <c r="N323" s="164"/>
      <c r="O323" s="164"/>
    </row>
    <row r="324" spans="1:15" ht="14.5" x14ac:dyDescent="0.35">
      <c r="A324" s="164"/>
      <c r="B324" s="164"/>
      <c r="C324" s="164"/>
      <c r="D324" s="164"/>
      <c r="E324" s="164"/>
      <c r="F324" s="164"/>
      <c r="G324" s="164"/>
      <c r="H324" s="164"/>
      <c r="I324" s="164"/>
      <c r="J324" s="164"/>
      <c r="K324" s="164"/>
      <c r="L324" s="164"/>
      <c r="M324" s="164"/>
      <c r="N324" s="164"/>
      <c r="O324" s="164"/>
    </row>
    <row r="325" spans="1:15" ht="14.5" x14ac:dyDescent="0.35">
      <c r="A325" s="164"/>
      <c r="B325" s="164"/>
      <c r="C325" s="164"/>
      <c r="D325" s="164"/>
      <c r="E325" s="164"/>
      <c r="F325" s="164"/>
      <c r="G325" s="164"/>
      <c r="H325" s="164"/>
      <c r="I325" s="164"/>
      <c r="J325" s="164"/>
      <c r="K325" s="164"/>
      <c r="L325" s="164"/>
      <c r="M325" s="164"/>
      <c r="N325" s="164"/>
      <c r="O325" s="164"/>
    </row>
    <row r="326" spans="1:15" ht="14.5" x14ac:dyDescent="0.35">
      <c r="A326" s="164"/>
      <c r="B326" s="164"/>
      <c r="C326" s="164"/>
      <c r="D326" s="164"/>
      <c r="E326" s="164"/>
      <c r="F326" s="164"/>
      <c r="G326" s="164"/>
      <c r="H326" s="164"/>
      <c r="I326" s="164"/>
      <c r="J326" s="164"/>
      <c r="K326" s="164"/>
      <c r="L326" s="164"/>
      <c r="M326" s="164"/>
      <c r="N326" s="164"/>
      <c r="O326" s="164"/>
    </row>
    <row r="327" spans="1:15" ht="14.5" x14ac:dyDescent="0.35">
      <c r="A327" s="164"/>
      <c r="B327" s="164"/>
      <c r="C327" s="164"/>
      <c r="D327" s="164"/>
      <c r="E327" s="164"/>
      <c r="F327" s="164"/>
      <c r="G327" s="164"/>
      <c r="H327" s="164"/>
      <c r="I327" s="164"/>
      <c r="J327" s="164"/>
      <c r="K327" s="164"/>
      <c r="L327" s="164"/>
      <c r="M327" s="164"/>
      <c r="N327" s="164"/>
      <c r="O327" s="164"/>
    </row>
    <row r="328" spans="1:15" ht="14.5" x14ac:dyDescent="0.35">
      <c r="A328" s="164"/>
      <c r="B328" s="164"/>
      <c r="C328" s="164"/>
      <c r="D328" s="164"/>
      <c r="E328" s="164"/>
      <c r="F328" s="164"/>
      <c r="G328" s="164"/>
      <c r="H328" s="164"/>
      <c r="I328" s="164"/>
      <c r="J328" s="164"/>
      <c r="K328" s="164"/>
      <c r="L328" s="164"/>
      <c r="M328" s="164"/>
      <c r="N328" s="164"/>
      <c r="O328" s="164"/>
    </row>
    <row r="329" spans="1:15" ht="14.5" x14ac:dyDescent="0.35">
      <c r="A329" s="164"/>
      <c r="B329" s="164"/>
      <c r="C329" s="164"/>
      <c r="D329" s="164"/>
      <c r="E329" s="164"/>
      <c r="F329" s="164"/>
      <c r="G329" s="164"/>
      <c r="H329" s="164"/>
      <c r="I329" s="164"/>
      <c r="J329" s="164"/>
      <c r="K329" s="164"/>
      <c r="L329" s="164"/>
      <c r="M329" s="164"/>
      <c r="N329" s="164"/>
      <c r="O329" s="164"/>
    </row>
    <row r="330" spans="1:15" ht="14.5" x14ac:dyDescent="0.35">
      <c r="A330" s="164"/>
      <c r="B330" s="164"/>
      <c r="C330" s="164"/>
      <c r="D330" s="164"/>
      <c r="E330" s="164"/>
      <c r="F330" s="164"/>
      <c r="G330" s="164"/>
      <c r="H330" s="164"/>
      <c r="I330" s="164"/>
      <c r="J330" s="164"/>
      <c r="K330" s="164"/>
      <c r="L330" s="164"/>
      <c r="M330" s="164"/>
      <c r="N330" s="164"/>
      <c r="O330" s="164"/>
    </row>
    <row r="331" spans="1:15" ht="14.5" x14ac:dyDescent="0.35">
      <c r="A331" s="164"/>
      <c r="B331" s="164"/>
      <c r="C331" s="164"/>
      <c r="D331" s="164"/>
      <c r="E331" s="164"/>
      <c r="F331" s="164"/>
      <c r="G331" s="164"/>
      <c r="H331" s="164"/>
      <c r="I331" s="164"/>
      <c r="J331" s="164"/>
      <c r="K331" s="164"/>
      <c r="L331" s="164"/>
      <c r="M331" s="164"/>
      <c r="N331" s="164"/>
      <c r="O331" s="164"/>
    </row>
    <row r="332" spans="1:15" ht="14.5" x14ac:dyDescent="0.35">
      <c r="A332" s="164"/>
      <c r="B332" s="164"/>
      <c r="C332" s="164"/>
      <c r="D332" s="164"/>
      <c r="E332" s="164"/>
      <c r="F332" s="164"/>
      <c r="G332" s="164"/>
      <c r="H332" s="164"/>
      <c r="I332" s="164"/>
      <c r="J332" s="164"/>
      <c r="K332" s="164"/>
      <c r="L332" s="164"/>
      <c r="M332" s="164"/>
      <c r="N332" s="164"/>
      <c r="O332" s="164"/>
    </row>
    <row r="333" spans="1:15" ht="14.5" x14ac:dyDescent="0.35">
      <c r="A333" s="164"/>
      <c r="B333" s="164"/>
      <c r="C333" s="164"/>
      <c r="D333" s="164"/>
      <c r="E333" s="164"/>
      <c r="F333" s="164"/>
      <c r="G333" s="164"/>
      <c r="H333" s="164"/>
      <c r="I333" s="164"/>
      <c r="J333" s="164"/>
      <c r="K333" s="164"/>
      <c r="L333" s="164"/>
      <c r="M333" s="164"/>
      <c r="N333" s="164"/>
      <c r="O333" s="164"/>
    </row>
    <row r="334" spans="1:15" ht="14.5" x14ac:dyDescent="0.35">
      <c r="A334" s="164"/>
      <c r="B334" s="164"/>
      <c r="C334" s="164"/>
      <c r="D334" s="164"/>
      <c r="E334" s="164"/>
      <c r="F334" s="164"/>
      <c r="G334" s="164"/>
      <c r="H334" s="164"/>
      <c r="I334" s="164"/>
      <c r="J334" s="164"/>
      <c r="K334" s="164"/>
      <c r="L334" s="164"/>
      <c r="M334" s="164"/>
      <c r="N334" s="164"/>
      <c r="O334" s="164"/>
    </row>
    <row r="335" spans="1:15" ht="14.5" x14ac:dyDescent="0.35">
      <c r="A335" s="164"/>
      <c r="B335" s="164"/>
      <c r="C335" s="164"/>
      <c r="D335" s="164"/>
      <c r="E335" s="164"/>
      <c r="F335" s="164"/>
      <c r="G335" s="164"/>
      <c r="H335" s="164"/>
      <c r="I335" s="164"/>
      <c r="J335" s="164"/>
      <c r="K335" s="164"/>
      <c r="L335" s="164"/>
      <c r="M335" s="164"/>
      <c r="N335" s="164"/>
      <c r="O335" s="164"/>
    </row>
    <row r="336" spans="1:15" ht="14.5" x14ac:dyDescent="0.35">
      <c r="A336" s="164"/>
      <c r="B336" s="164"/>
      <c r="C336" s="164"/>
      <c r="D336" s="164"/>
      <c r="E336" s="164"/>
      <c r="F336" s="164"/>
      <c r="G336" s="164"/>
      <c r="H336" s="164"/>
      <c r="I336" s="164"/>
      <c r="J336" s="164"/>
      <c r="K336" s="164"/>
      <c r="L336" s="164"/>
      <c r="M336" s="164"/>
      <c r="N336" s="164"/>
      <c r="O336" s="164"/>
    </row>
    <row r="337" spans="1:15" ht="14.5" x14ac:dyDescent="0.35">
      <c r="A337" s="164"/>
      <c r="B337" s="164"/>
      <c r="C337" s="164"/>
      <c r="D337" s="164"/>
      <c r="E337" s="164"/>
      <c r="F337" s="164"/>
      <c r="G337" s="164"/>
      <c r="H337" s="164"/>
      <c r="I337" s="164"/>
      <c r="J337" s="164"/>
      <c r="K337" s="164"/>
      <c r="L337" s="164"/>
      <c r="M337" s="164"/>
      <c r="N337" s="164"/>
      <c r="O337" s="164"/>
    </row>
    <row r="338" spans="1:15" ht="14.5" x14ac:dyDescent="0.35">
      <c r="A338" s="164"/>
      <c r="B338" s="164"/>
      <c r="C338" s="164"/>
      <c r="D338" s="164"/>
      <c r="E338" s="164"/>
      <c r="F338" s="164"/>
      <c r="G338" s="164"/>
      <c r="H338" s="164"/>
      <c r="I338" s="164"/>
      <c r="J338" s="164"/>
      <c r="K338" s="164"/>
      <c r="L338" s="164"/>
      <c r="M338" s="164"/>
      <c r="N338" s="164"/>
      <c r="O338" s="164"/>
    </row>
    <row r="339" spans="1:15" ht="14.5" x14ac:dyDescent="0.35">
      <c r="A339" s="164"/>
      <c r="B339" s="164"/>
      <c r="C339" s="164"/>
      <c r="D339" s="164"/>
      <c r="E339" s="164"/>
      <c r="F339" s="164"/>
      <c r="G339" s="164"/>
      <c r="H339" s="164"/>
      <c r="I339" s="164"/>
      <c r="J339" s="164"/>
      <c r="K339" s="164"/>
      <c r="L339" s="164"/>
      <c r="M339" s="164"/>
      <c r="N339" s="164"/>
      <c r="O339" s="164"/>
    </row>
    <row r="340" spans="1:15" ht="14.5" x14ac:dyDescent="0.35">
      <c r="A340" s="164"/>
      <c r="B340" s="164"/>
      <c r="C340" s="164"/>
      <c r="D340" s="164"/>
      <c r="E340" s="164"/>
      <c r="F340" s="164"/>
      <c r="G340" s="164"/>
      <c r="H340" s="164"/>
      <c r="I340" s="164"/>
      <c r="J340" s="164"/>
      <c r="K340" s="164"/>
      <c r="L340" s="164"/>
      <c r="M340" s="164"/>
      <c r="N340" s="164"/>
      <c r="O340" s="164"/>
    </row>
    <row r="341" spans="1:15" ht="14.5" x14ac:dyDescent="0.35">
      <c r="A341" s="164"/>
      <c r="B341" s="164"/>
      <c r="C341" s="164"/>
      <c r="D341" s="164"/>
      <c r="E341" s="164"/>
      <c r="F341" s="164"/>
      <c r="G341" s="164"/>
      <c r="H341" s="164"/>
      <c r="I341" s="164"/>
      <c r="J341" s="164"/>
      <c r="K341" s="164"/>
      <c r="L341" s="164"/>
      <c r="M341" s="164"/>
      <c r="N341" s="164"/>
      <c r="O341" s="164"/>
    </row>
    <row r="342" spans="1:15" ht="14.5" x14ac:dyDescent="0.35">
      <c r="A342" s="164"/>
      <c r="B342" s="164"/>
      <c r="C342" s="164"/>
      <c r="D342" s="164"/>
      <c r="E342" s="164"/>
      <c r="F342" s="164"/>
      <c r="G342" s="164"/>
      <c r="H342" s="164"/>
      <c r="I342" s="164"/>
      <c r="J342" s="164"/>
      <c r="K342" s="164"/>
      <c r="L342" s="164"/>
      <c r="M342" s="164"/>
      <c r="N342" s="164"/>
      <c r="O342" s="164"/>
    </row>
    <row r="343" spans="1:15" ht="14.5" x14ac:dyDescent="0.35">
      <c r="A343" s="164"/>
      <c r="B343" s="164"/>
      <c r="C343" s="164"/>
      <c r="D343" s="164"/>
      <c r="E343" s="164"/>
      <c r="F343" s="164"/>
      <c r="G343" s="164"/>
      <c r="H343" s="164"/>
      <c r="I343" s="164"/>
      <c r="J343" s="164"/>
      <c r="K343" s="164"/>
      <c r="L343" s="164"/>
      <c r="M343" s="164"/>
      <c r="N343" s="164"/>
      <c r="O343" s="164"/>
    </row>
    <row r="344" spans="1:15" ht="14.5" x14ac:dyDescent="0.35">
      <c r="A344" s="164"/>
      <c r="B344" s="164"/>
      <c r="C344" s="164"/>
      <c r="D344" s="164"/>
      <c r="E344" s="164"/>
      <c r="F344" s="164"/>
      <c r="G344" s="164"/>
      <c r="H344" s="164"/>
      <c r="I344" s="164"/>
      <c r="J344" s="164"/>
      <c r="K344" s="164"/>
      <c r="L344" s="164"/>
      <c r="M344" s="164"/>
      <c r="N344" s="164"/>
      <c r="O344" s="164"/>
    </row>
    <row r="345" spans="1:15" ht="14.5" x14ac:dyDescent="0.35">
      <c r="A345" s="164"/>
      <c r="B345" s="164"/>
      <c r="C345" s="164"/>
      <c r="D345" s="164"/>
      <c r="E345" s="164"/>
      <c r="F345" s="164"/>
      <c r="G345" s="164"/>
      <c r="H345" s="164"/>
      <c r="I345" s="164"/>
      <c r="J345" s="164"/>
      <c r="K345" s="164"/>
      <c r="L345" s="164"/>
      <c r="M345" s="164"/>
      <c r="N345" s="164"/>
      <c r="O345" s="164"/>
    </row>
    <row r="346" spans="1:15" ht="14.5" x14ac:dyDescent="0.35">
      <c r="A346" s="164"/>
      <c r="B346" s="164"/>
      <c r="C346" s="164"/>
      <c r="D346" s="164"/>
      <c r="E346" s="164"/>
      <c r="F346" s="164"/>
      <c r="G346" s="164"/>
      <c r="H346" s="164"/>
      <c r="I346" s="164"/>
      <c r="J346" s="164"/>
      <c r="K346" s="164"/>
      <c r="L346" s="164"/>
      <c r="M346" s="164"/>
      <c r="N346" s="164"/>
      <c r="O346" s="164"/>
    </row>
    <row r="347" spans="1:15" ht="14.5" x14ac:dyDescent="0.35">
      <c r="A347" s="164"/>
      <c r="B347" s="164"/>
      <c r="C347" s="164"/>
      <c r="D347" s="164"/>
      <c r="E347" s="164"/>
      <c r="F347" s="164"/>
      <c r="G347" s="164"/>
      <c r="H347" s="164"/>
      <c r="I347" s="164"/>
      <c r="J347" s="164"/>
      <c r="K347" s="164"/>
      <c r="L347" s="164"/>
      <c r="M347" s="164"/>
      <c r="N347" s="164"/>
      <c r="O347" s="164"/>
    </row>
    <row r="348" spans="1:15" ht="14.5" x14ac:dyDescent="0.35">
      <c r="A348" s="164"/>
      <c r="B348" s="164"/>
      <c r="C348" s="164"/>
      <c r="D348" s="164"/>
      <c r="E348" s="164"/>
      <c r="F348" s="164"/>
      <c r="G348" s="164"/>
      <c r="H348" s="164"/>
      <c r="I348" s="164"/>
      <c r="J348" s="164"/>
      <c r="K348" s="164"/>
      <c r="L348" s="164"/>
      <c r="M348" s="164"/>
      <c r="N348" s="164"/>
      <c r="O348" s="164"/>
    </row>
    <row r="349" spans="1:15" ht="14.5" x14ac:dyDescent="0.35">
      <c r="A349" s="164"/>
      <c r="B349" s="164"/>
      <c r="C349" s="164"/>
      <c r="D349" s="164"/>
      <c r="E349" s="164"/>
      <c r="F349" s="164"/>
      <c r="G349" s="164"/>
      <c r="H349" s="164"/>
      <c r="I349" s="164"/>
      <c r="J349" s="164"/>
      <c r="K349" s="164"/>
      <c r="L349" s="164"/>
      <c r="M349" s="164"/>
      <c r="N349" s="164"/>
      <c r="O349" s="164"/>
    </row>
    <row r="350" spans="1:15" ht="14.5" x14ac:dyDescent="0.35">
      <c r="A350" s="164"/>
      <c r="B350" s="164"/>
      <c r="C350" s="164"/>
      <c r="D350" s="164"/>
      <c r="E350" s="164"/>
      <c r="F350" s="164"/>
      <c r="G350" s="164"/>
      <c r="H350" s="164"/>
      <c r="I350" s="164"/>
      <c r="J350" s="164"/>
      <c r="K350" s="164"/>
      <c r="L350" s="164"/>
      <c r="M350" s="164"/>
      <c r="N350" s="164"/>
      <c r="O350" s="164"/>
    </row>
    <row r="351" spans="1:15" ht="14.5" x14ac:dyDescent="0.35">
      <c r="A351" s="164"/>
      <c r="B351" s="164"/>
      <c r="C351" s="164"/>
      <c r="D351" s="164"/>
      <c r="E351" s="164"/>
      <c r="F351" s="164"/>
      <c r="G351" s="164"/>
      <c r="H351" s="164"/>
      <c r="I351" s="164"/>
      <c r="J351" s="164"/>
      <c r="K351" s="164"/>
      <c r="L351" s="164"/>
      <c r="M351" s="164"/>
      <c r="N351" s="164"/>
      <c r="O351" s="164"/>
    </row>
    <row r="352" spans="1:15" ht="14.5" x14ac:dyDescent="0.35">
      <c r="A352" s="164"/>
      <c r="B352" s="164"/>
      <c r="C352" s="164"/>
      <c r="D352" s="164"/>
      <c r="E352" s="164"/>
      <c r="F352" s="164"/>
      <c r="G352" s="164"/>
      <c r="H352" s="164"/>
      <c r="I352" s="164"/>
      <c r="J352" s="164"/>
      <c r="K352" s="164"/>
      <c r="L352" s="164"/>
      <c r="M352" s="164"/>
      <c r="N352" s="164"/>
      <c r="O352" s="164"/>
    </row>
    <row r="353" spans="1:15" ht="14.5" x14ac:dyDescent="0.35">
      <c r="A353" s="164"/>
      <c r="B353" s="164"/>
      <c r="C353" s="164"/>
      <c r="D353" s="164"/>
      <c r="E353" s="164"/>
      <c r="F353" s="164"/>
      <c r="G353" s="164"/>
      <c r="H353" s="164"/>
      <c r="I353" s="164"/>
      <c r="J353" s="164"/>
      <c r="K353" s="164"/>
      <c r="L353" s="164"/>
      <c r="M353" s="164"/>
      <c r="N353" s="164"/>
      <c r="O353" s="164"/>
    </row>
    <row r="354" spans="1:15" ht="14.5" x14ac:dyDescent="0.35">
      <c r="A354" s="164"/>
      <c r="B354" s="164"/>
      <c r="C354" s="164"/>
      <c r="D354" s="164"/>
      <c r="E354" s="164"/>
      <c r="F354" s="164"/>
      <c r="G354" s="164"/>
      <c r="H354" s="164"/>
      <c r="I354" s="164"/>
      <c r="J354" s="164"/>
      <c r="K354" s="164"/>
      <c r="L354" s="164"/>
      <c r="M354" s="164"/>
      <c r="N354" s="164"/>
      <c r="O354" s="164"/>
    </row>
    <row r="355" spans="1:15" ht="14.5" x14ac:dyDescent="0.35">
      <c r="A355" s="164"/>
      <c r="B355" s="164"/>
      <c r="C355" s="164"/>
      <c r="D355" s="164"/>
      <c r="E355" s="164"/>
      <c r="F355" s="164"/>
      <c r="G355" s="164"/>
      <c r="H355" s="164"/>
      <c r="I355" s="164"/>
      <c r="J355" s="164"/>
      <c r="K355" s="164"/>
      <c r="L355" s="164"/>
      <c r="M355" s="164"/>
      <c r="N355" s="164"/>
      <c r="O355" s="164"/>
    </row>
    <row r="356" spans="1:15" ht="14.5" x14ac:dyDescent="0.35">
      <c r="A356" s="164"/>
      <c r="B356" s="164"/>
      <c r="C356" s="164"/>
      <c r="D356" s="164"/>
      <c r="E356" s="164"/>
      <c r="F356" s="164"/>
      <c r="G356" s="164"/>
      <c r="H356" s="164"/>
      <c r="I356" s="164"/>
      <c r="J356" s="164"/>
      <c r="K356" s="164"/>
      <c r="L356" s="164"/>
      <c r="M356" s="164"/>
      <c r="N356" s="164"/>
      <c r="O356" s="164"/>
    </row>
    <row r="357" spans="1:15" ht="14.5" x14ac:dyDescent="0.35">
      <c r="A357" s="164"/>
      <c r="B357" s="164"/>
      <c r="C357" s="164"/>
      <c r="D357" s="164"/>
      <c r="E357" s="164"/>
      <c r="F357" s="164"/>
      <c r="G357" s="164"/>
      <c r="H357" s="164"/>
      <c r="I357" s="164"/>
      <c r="J357" s="164"/>
      <c r="K357" s="164"/>
      <c r="L357" s="164"/>
      <c r="M357" s="164"/>
      <c r="N357" s="164"/>
      <c r="O357" s="164"/>
    </row>
    <row r="358" spans="1:15" ht="14.5" x14ac:dyDescent="0.35">
      <c r="A358" s="164"/>
      <c r="B358" s="164"/>
      <c r="C358" s="164"/>
      <c r="D358" s="164"/>
      <c r="E358" s="164"/>
      <c r="F358" s="164"/>
      <c r="G358" s="164"/>
      <c r="H358" s="164"/>
      <c r="I358" s="164"/>
      <c r="J358" s="164"/>
      <c r="K358" s="164"/>
      <c r="L358" s="164"/>
      <c r="M358" s="164"/>
      <c r="N358" s="164"/>
      <c r="O358" s="164"/>
    </row>
    <row r="359" spans="1:15" ht="14.5" x14ac:dyDescent="0.35">
      <c r="A359" s="164"/>
      <c r="B359" s="164"/>
      <c r="C359" s="164"/>
      <c r="D359" s="164"/>
      <c r="E359" s="164"/>
      <c r="F359" s="164"/>
      <c r="G359" s="164"/>
      <c r="H359" s="164"/>
      <c r="I359" s="164"/>
      <c r="J359" s="164"/>
      <c r="K359" s="164"/>
      <c r="L359" s="164"/>
      <c r="M359" s="164"/>
      <c r="N359" s="164"/>
      <c r="O359" s="164"/>
    </row>
    <row r="360" spans="1:15" ht="14.5" x14ac:dyDescent="0.35">
      <c r="A360" s="164"/>
      <c r="B360" s="164"/>
      <c r="C360" s="164"/>
      <c r="D360" s="164"/>
      <c r="E360" s="164"/>
      <c r="F360" s="164"/>
      <c r="G360" s="164"/>
      <c r="H360" s="164"/>
      <c r="I360" s="164"/>
      <c r="J360" s="164"/>
      <c r="K360" s="164"/>
      <c r="L360" s="164"/>
      <c r="M360" s="164"/>
      <c r="N360" s="164"/>
      <c r="O360" s="164"/>
    </row>
    <row r="361" spans="1:15" ht="14.5" x14ac:dyDescent="0.35">
      <c r="A361" s="164"/>
      <c r="B361" s="164"/>
      <c r="C361" s="164"/>
      <c r="D361" s="164"/>
      <c r="E361" s="164"/>
      <c r="F361" s="164"/>
      <c r="G361" s="164"/>
      <c r="H361" s="164"/>
      <c r="I361" s="164"/>
      <c r="J361" s="164"/>
      <c r="K361" s="164"/>
      <c r="L361" s="164"/>
      <c r="M361" s="164"/>
      <c r="N361" s="164"/>
      <c r="O361" s="164"/>
    </row>
    <row r="362" spans="1:15" ht="14.5" x14ac:dyDescent="0.35">
      <c r="A362" s="164"/>
      <c r="B362" s="164"/>
      <c r="C362" s="164"/>
      <c r="D362" s="164"/>
      <c r="E362" s="164"/>
      <c r="F362" s="164"/>
      <c r="G362" s="164"/>
      <c r="H362" s="164"/>
      <c r="I362" s="164"/>
      <c r="J362" s="164"/>
      <c r="K362" s="164"/>
      <c r="L362" s="164"/>
      <c r="M362" s="164"/>
      <c r="N362" s="164"/>
      <c r="O362" s="164"/>
    </row>
    <row r="363" spans="1:15" ht="14.5" x14ac:dyDescent="0.35">
      <c r="A363" s="164"/>
      <c r="B363" s="164"/>
      <c r="C363" s="164"/>
      <c r="D363" s="164"/>
      <c r="E363" s="164"/>
      <c r="F363" s="164"/>
      <c r="G363" s="164"/>
      <c r="H363" s="164"/>
      <c r="I363" s="164"/>
      <c r="J363" s="164"/>
      <c r="K363" s="164"/>
      <c r="L363" s="164"/>
      <c r="M363" s="164"/>
      <c r="N363" s="164"/>
      <c r="O363" s="164"/>
    </row>
    <row r="364" spans="1:15" ht="14.5" x14ac:dyDescent="0.35">
      <c r="A364" s="164"/>
      <c r="B364" s="164"/>
      <c r="C364" s="164"/>
      <c r="D364" s="164"/>
      <c r="E364" s="164"/>
      <c r="F364" s="164"/>
      <c r="G364" s="164"/>
      <c r="H364" s="164"/>
      <c r="I364" s="164"/>
      <c r="J364" s="164"/>
      <c r="K364" s="164"/>
      <c r="L364" s="164"/>
      <c r="M364" s="164"/>
      <c r="N364" s="164"/>
      <c r="O364" s="164"/>
    </row>
    <row r="365" spans="1:15" ht="14.5" x14ac:dyDescent="0.35">
      <c r="A365" s="164"/>
      <c r="B365" s="164"/>
      <c r="C365" s="164"/>
      <c r="D365" s="164"/>
      <c r="E365" s="164"/>
      <c r="F365" s="164"/>
      <c r="G365" s="164"/>
      <c r="H365" s="164"/>
      <c r="I365" s="164"/>
      <c r="J365" s="164"/>
      <c r="K365" s="164"/>
      <c r="L365" s="164"/>
      <c r="M365" s="164"/>
      <c r="N365" s="164"/>
      <c r="O365" s="164"/>
    </row>
    <row r="366" spans="1:15" ht="14.5" x14ac:dyDescent="0.35">
      <c r="A366" s="164"/>
      <c r="B366" s="164"/>
      <c r="C366" s="164"/>
      <c r="D366" s="164"/>
      <c r="E366" s="164"/>
      <c r="F366" s="164"/>
      <c r="G366" s="164"/>
      <c r="H366" s="164"/>
      <c r="I366" s="164"/>
      <c r="J366" s="164"/>
      <c r="K366" s="164"/>
      <c r="L366" s="164"/>
      <c r="M366" s="164"/>
      <c r="N366" s="164"/>
      <c r="O366" s="164"/>
    </row>
    <row r="367" spans="1:15" ht="14.5" x14ac:dyDescent="0.35">
      <c r="A367" s="164"/>
      <c r="B367" s="164"/>
      <c r="C367" s="164"/>
      <c r="D367" s="164"/>
      <c r="E367" s="164"/>
      <c r="F367" s="164"/>
      <c r="G367" s="164"/>
      <c r="H367" s="164"/>
      <c r="I367" s="164"/>
      <c r="J367" s="164"/>
      <c r="K367" s="164"/>
      <c r="L367" s="164"/>
      <c r="M367" s="164"/>
      <c r="N367" s="164"/>
      <c r="O367" s="164"/>
    </row>
    <row r="368" spans="1:15" ht="14.5" x14ac:dyDescent="0.35">
      <c r="A368" s="164"/>
      <c r="B368" s="164"/>
      <c r="C368" s="164"/>
      <c r="D368" s="164"/>
      <c r="E368" s="164"/>
      <c r="F368" s="164"/>
      <c r="G368" s="164"/>
      <c r="H368" s="164"/>
      <c r="I368" s="164"/>
      <c r="J368" s="164"/>
      <c r="K368" s="164"/>
      <c r="L368" s="164"/>
      <c r="M368" s="164"/>
      <c r="N368" s="164"/>
      <c r="O368" s="164"/>
    </row>
    <row r="369" spans="1:15" ht="14.5" x14ac:dyDescent="0.35">
      <c r="A369" s="164"/>
      <c r="B369" s="164"/>
      <c r="C369" s="164"/>
      <c r="D369" s="164"/>
      <c r="E369" s="164"/>
      <c r="F369" s="164"/>
      <c r="G369" s="164"/>
      <c r="H369" s="164"/>
      <c r="I369" s="164"/>
      <c r="J369" s="164"/>
      <c r="K369" s="164"/>
      <c r="L369" s="164"/>
      <c r="M369" s="164"/>
      <c r="N369" s="164"/>
      <c r="O369" s="164"/>
    </row>
    <row r="370" spans="1:15" ht="14.5" x14ac:dyDescent="0.35">
      <c r="A370" s="164"/>
      <c r="B370" s="164"/>
      <c r="C370" s="164"/>
      <c r="D370" s="164"/>
      <c r="E370" s="164"/>
      <c r="F370" s="164"/>
      <c r="G370" s="164"/>
      <c r="H370" s="164"/>
      <c r="I370" s="164"/>
      <c r="J370" s="164"/>
      <c r="K370" s="164"/>
      <c r="L370" s="164"/>
      <c r="M370" s="164"/>
      <c r="N370" s="164"/>
      <c r="O370" s="164"/>
    </row>
    <row r="371" spans="1:15" ht="14.5" x14ac:dyDescent="0.35">
      <c r="A371" s="164"/>
      <c r="B371" s="164"/>
      <c r="C371" s="164"/>
      <c r="D371" s="164"/>
      <c r="E371" s="164"/>
      <c r="F371" s="164"/>
      <c r="G371" s="164"/>
      <c r="H371" s="164"/>
      <c r="I371" s="164"/>
      <c r="J371" s="164"/>
      <c r="K371" s="164"/>
      <c r="L371" s="164"/>
      <c r="M371" s="164"/>
      <c r="N371" s="164"/>
      <c r="O371" s="164"/>
    </row>
    <row r="372" spans="1:15" ht="14.5" x14ac:dyDescent="0.35">
      <c r="A372" s="164"/>
      <c r="B372" s="164"/>
      <c r="C372" s="164"/>
      <c r="D372" s="164"/>
      <c r="E372" s="164"/>
      <c r="F372" s="164"/>
      <c r="G372" s="164"/>
      <c r="H372" s="164"/>
      <c r="I372" s="164"/>
      <c r="J372" s="164"/>
      <c r="K372" s="164"/>
      <c r="L372" s="164"/>
      <c r="M372" s="164"/>
      <c r="N372" s="164"/>
      <c r="O372" s="164"/>
    </row>
    <row r="373" spans="1:15" ht="14.5" x14ac:dyDescent="0.35">
      <c r="A373" s="164"/>
      <c r="B373" s="164"/>
      <c r="C373" s="164"/>
      <c r="D373" s="164"/>
      <c r="E373" s="164"/>
      <c r="F373" s="164"/>
      <c r="G373" s="164"/>
      <c r="H373" s="164"/>
      <c r="I373" s="164"/>
      <c r="J373" s="164"/>
      <c r="K373" s="164"/>
      <c r="L373" s="164"/>
      <c r="M373" s="164"/>
      <c r="N373" s="164"/>
      <c r="O373" s="164"/>
    </row>
    <row r="374" spans="1:15" ht="14.5" x14ac:dyDescent="0.35">
      <c r="A374" s="164"/>
      <c r="B374" s="164"/>
      <c r="C374" s="164"/>
      <c r="D374" s="164"/>
      <c r="E374" s="164"/>
      <c r="F374" s="164"/>
      <c r="G374" s="164"/>
      <c r="H374" s="164"/>
      <c r="I374" s="164"/>
      <c r="J374" s="164"/>
      <c r="K374" s="164"/>
      <c r="L374" s="164"/>
      <c r="M374" s="164"/>
      <c r="N374" s="164"/>
      <c r="O374" s="164"/>
    </row>
    <row r="375" spans="1:15" ht="14.5" x14ac:dyDescent="0.35">
      <c r="A375" s="164"/>
      <c r="B375" s="164"/>
      <c r="C375" s="164"/>
      <c r="D375" s="164"/>
      <c r="E375" s="164"/>
      <c r="F375" s="164"/>
      <c r="G375" s="164"/>
      <c r="H375" s="164"/>
      <c r="I375" s="164"/>
      <c r="J375" s="164"/>
      <c r="K375" s="164"/>
      <c r="L375" s="164"/>
      <c r="M375" s="164"/>
      <c r="N375" s="164"/>
      <c r="O375" s="164"/>
    </row>
    <row r="376" spans="1:15" ht="14.5" x14ac:dyDescent="0.35">
      <c r="A376" s="164"/>
      <c r="B376" s="164"/>
      <c r="C376" s="164"/>
      <c r="D376" s="164"/>
      <c r="E376" s="164"/>
      <c r="F376" s="164"/>
      <c r="G376" s="164"/>
      <c r="H376" s="164"/>
      <c r="I376" s="164"/>
      <c r="J376" s="164"/>
      <c r="K376" s="164"/>
      <c r="L376" s="164"/>
      <c r="M376" s="164"/>
      <c r="N376" s="164"/>
      <c r="O376" s="164"/>
    </row>
    <row r="377" spans="1:15" ht="14.5" x14ac:dyDescent="0.35">
      <c r="A377" s="164"/>
      <c r="B377" s="164"/>
      <c r="C377" s="164"/>
      <c r="D377" s="164"/>
      <c r="E377" s="164"/>
      <c r="F377" s="164"/>
      <c r="G377" s="164"/>
      <c r="H377" s="164"/>
      <c r="I377" s="164"/>
      <c r="J377" s="164"/>
      <c r="K377" s="164"/>
      <c r="L377" s="164"/>
      <c r="M377" s="164"/>
      <c r="N377" s="164"/>
      <c r="O377" s="164"/>
    </row>
    <row r="378" spans="1:15" ht="14.5" x14ac:dyDescent="0.35">
      <c r="A378" s="164"/>
      <c r="B378" s="164"/>
      <c r="C378" s="164"/>
      <c r="D378" s="164"/>
      <c r="E378" s="164"/>
      <c r="F378" s="164"/>
      <c r="G378" s="164"/>
      <c r="H378" s="164"/>
      <c r="I378" s="164"/>
      <c r="J378" s="164"/>
      <c r="K378" s="164"/>
      <c r="L378" s="164"/>
      <c r="M378" s="164"/>
      <c r="N378" s="164"/>
      <c r="O378" s="164"/>
    </row>
    <row r="379" spans="1:15" ht="14.5" x14ac:dyDescent="0.35">
      <c r="A379" s="164"/>
      <c r="B379" s="164"/>
      <c r="C379" s="164"/>
      <c r="D379" s="164"/>
      <c r="E379" s="164"/>
      <c r="F379" s="164"/>
      <c r="G379" s="164"/>
      <c r="H379" s="164"/>
      <c r="I379" s="164"/>
      <c r="J379" s="164"/>
      <c r="K379" s="164"/>
      <c r="L379" s="164"/>
      <c r="M379" s="164"/>
      <c r="N379" s="164"/>
      <c r="O379" s="164"/>
    </row>
    <row r="380" spans="1:15" ht="14.5" x14ac:dyDescent="0.35">
      <c r="A380" s="164"/>
      <c r="B380" s="164"/>
      <c r="C380" s="164"/>
      <c r="D380" s="164"/>
      <c r="E380" s="164"/>
      <c r="F380" s="164"/>
      <c r="G380" s="164"/>
      <c r="H380" s="164"/>
      <c r="I380" s="164"/>
      <c r="J380" s="164"/>
      <c r="K380" s="164"/>
      <c r="L380" s="164"/>
      <c r="M380" s="164"/>
      <c r="N380" s="164"/>
      <c r="O380" s="164"/>
    </row>
    <row r="381" spans="1:15" ht="14.5" x14ac:dyDescent="0.35">
      <c r="A381" s="164"/>
      <c r="B381" s="164"/>
      <c r="C381" s="164"/>
      <c r="D381" s="164"/>
      <c r="E381" s="164"/>
      <c r="F381" s="164"/>
      <c r="G381" s="164"/>
      <c r="H381" s="164"/>
      <c r="I381" s="164"/>
      <c r="J381" s="164"/>
      <c r="K381" s="164"/>
      <c r="L381" s="164"/>
      <c r="M381" s="164"/>
      <c r="N381" s="164"/>
      <c r="O381" s="164"/>
    </row>
    <row r="382" spans="1:15" ht="14.5" x14ac:dyDescent="0.35">
      <c r="A382" s="164"/>
      <c r="B382" s="164"/>
      <c r="C382" s="164"/>
      <c r="D382" s="164"/>
      <c r="E382" s="164"/>
      <c r="F382" s="164"/>
      <c r="G382" s="164"/>
      <c r="H382" s="164"/>
      <c r="I382" s="164"/>
      <c r="J382" s="164"/>
      <c r="K382" s="164"/>
      <c r="L382" s="164"/>
      <c r="M382" s="164"/>
      <c r="N382" s="164"/>
      <c r="O382" s="164"/>
    </row>
    <row r="383" spans="1:15" ht="14.5" x14ac:dyDescent="0.35">
      <c r="A383" s="164"/>
      <c r="B383" s="164"/>
      <c r="C383" s="164"/>
      <c r="D383" s="164"/>
      <c r="E383" s="164"/>
      <c r="F383" s="164"/>
      <c r="G383" s="164"/>
      <c r="H383" s="164"/>
      <c r="I383" s="164"/>
      <c r="J383" s="164"/>
      <c r="K383" s="164"/>
      <c r="L383" s="164"/>
      <c r="M383" s="164"/>
      <c r="N383" s="164"/>
      <c r="O383" s="164"/>
    </row>
    <row r="384" spans="1:15" ht="14.5" x14ac:dyDescent="0.35">
      <c r="A384" s="164"/>
      <c r="B384" s="164"/>
      <c r="C384" s="164"/>
      <c r="D384" s="164"/>
      <c r="E384" s="164"/>
      <c r="F384" s="164"/>
      <c r="G384" s="164"/>
      <c r="H384" s="164"/>
      <c r="I384" s="164"/>
      <c r="J384" s="164"/>
      <c r="K384" s="164"/>
      <c r="L384" s="164"/>
      <c r="M384" s="164"/>
      <c r="N384" s="164"/>
      <c r="O384" s="164"/>
    </row>
    <row r="385" spans="1:15" ht="14.5" x14ac:dyDescent="0.35">
      <c r="A385" s="164"/>
      <c r="B385" s="164"/>
      <c r="C385" s="164"/>
      <c r="D385" s="164"/>
      <c r="E385" s="164"/>
      <c r="F385" s="164"/>
      <c r="G385" s="164"/>
      <c r="H385" s="164"/>
      <c r="I385" s="164"/>
      <c r="J385" s="164"/>
      <c r="K385" s="164"/>
      <c r="L385" s="164"/>
      <c r="M385" s="164"/>
      <c r="N385" s="164"/>
      <c r="O385" s="164"/>
    </row>
    <row r="386" spans="1:15" ht="14.5" x14ac:dyDescent="0.35">
      <c r="A386" s="164"/>
      <c r="B386" s="164"/>
      <c r="C386" s="164"/>
      <c r="D386" s="164"/>
      <c r="E386" s="164"/>
      <c r="F386" s="164"/>
      <c r="G386" s="164"/>
      <c r="H386" s="164"/>
      <c r="I386" s="164"/>
      <c r="J386" s="164"/>
      <c r="K386" s="164"/>
      <c r="L386" s="164"/>
      <c r="M386" s="164"/>
      <c r="N386" s="164"/>
      <c r="O386" s="164"/>
    </row>
    <row r="387" spans="1:15" ht="14.5" x14ac:dyDescent="0.35">
      <c r="A387" s="164"/>
      <c r="B387" s="164"/>
      <c r="C387" s="164"/>
      <c r="D387" s="164"/>
      <c r="E387" s="164"/>
      <c r="F387" s="164"/>
      <c r="G387" s="164"/>
      <c r="H387" s="164"/>
      <c r="I387" s="164"/>
      <c r="J387" s="164"/>
      <c r="K387" s="164"/>
      <c r="L387" s="164"/>
      <c r="M387" s="164"/>
      <c r="N387" s="164"/>
      <c r="O387" s="164"/>
    </row>
    <row r="388" spans="1:15" ht="14.5" x14ac:dyDescent="0.35">
      <c r="A388" s="164"/>
      <c r="B388" s="164"/>
      <c r="C388" s="164"/>
      <c r="D388" s="164"/>
      <c r="E388" s="164"/>
      <c r="F388" s="164"/>
      <c r="G388" s="164"/>
      <c r="H388" s="164"/>
      <c r="I388" s="164"/>
      <c r="J388" s="164"/>
      <c r="K388" s="164"/>
      <c r="L388" s="164"/>
      <c r="M388" s="164"/>
      <c r="N388" s="164"/>
      <c r="O388" s="164"/>
    </row>
    <row r="389" spans="1:15" ht="14.5" x14ac:dyDescent="0.35">
      <c r="A389" s="164"/>
      <c r="B389" s="164"/>
      <c r="C389" s="164"/>
      <c r="D389" s="164"/>
      <c r="E389" s="164"/>
      <c r="F389" s="164"/>
      <c r="G389" s="164"/>
      <c r="H389" s="164"/>
      <c r="I389" s="164"/>
      <c r="J389" s="164"/>
      <c r="K389" s="164"/>
      <c r="L389" s="164"/>
      <c r="M389" s="164"/>
      <c r="N389" s="164"/>
      <c r="O389" s="164"/>
    </row>
    <row r="390" spans="1:15" ht="14.5" x14ac:dyDescent="0.35">
      <c r="A390" s="164"/>
      <c r="B390" s="164"/>
      <c r="C390" s="164"/>
      <c r="D390" s="164"/>
      <c r="E390" s="164"/>
      <c r="F390" s="164"/>
      <c r="G390" s="164"/>
      <c r="H390" s="164"/>
      <c r="I390" s="164"/>
      <c r="J390" s="164"/>
      <c r="K390" s="164"/>
      <c r="L390" s="164"/>
      <c r="M390" s="164"/>
      <c r="N390" s="164"/>
      <c r="O390" s="164"/>
    </row>
    <row r="391" spans="1:15" ht="14.5" x14ac:dyDescent="0.35">
      <c r="A391" s="164"/>
      <c r="B391" s="164"/>
      <c r="C391" s="164"/>
      <c r="D391" s="164"/>
      <c r="E391" s="164"/>
      <c r="F391" s="164"/>
      <c r="G391" s="164"/>
      <c r="H391" s="164"/>
      <c r="I391" s="164"/>
      <c r="J391" s="164"/>
      <c r="K391" s="164"/>
      <c r="L391" s="164"/>
      <c r="M391" s="164"/>
      <c r="N391" s="164"/>
      <c r="O391" s="164"/>
    </row>
    <row r="392" spans="1:15" ht="14.5" x14ac:dyDescent="0.35">
      <c r="A392" s="164"/>
      <c r="B392" s="164"/>
      <c r="C392" s="164"/>
      <c r="D392" s="164"/>
      <c r="E392" s="164"/>
      <c r="F392" s="164"/>
      <c r="G392" s="164"/>
      <c r="H392" s="164"/>
      <c r="I392" s="164"/>
      <c r="J392" s="164"/>
      <c r="K392" s="164"/>
      <c r="L392" s="164"/>
      <c r="M392" s="164"/>
      <c r="N392" s="164"/>
      <c r="O392" s="164"/>
    </row>
    <row r="393" spans="1:15" ht="14.5" x14ac:dyDescent="0.35">
      <c r="A393" s="164"/>
      <c r="B393" s="164"/>
      <c r="C393" s="164"/>
      <c r="D393" s="164"/>
      <c r="E393" s="164"/>
      <c r="F393" s="164"/>
      <c r="G393" s="164"/>
      <c r="H393" s="164"/>
      <c r="I393" s="164"/>
      <c r="J393" s="164"/>
      <c r="K393" s="164"/>
      <c r="L393" s="164"/>
      <c r="M393" s="164"/>
      <c r="N393" s="164"/>
      <c r="O393" s="164"/>
    </row>
    <row r="394" spans="1:15" ht="14.5" x14ac:dyDescent="0.35">
      <c r="A394" s="164"/>
      <c r="B394" s="164"/>
      <c r="C394" s="164"/>
      <c r="D394" s="164"/>
      <c r="E394" s="164"/>
      <c r="F394" s="164"/>
      <c r="G394" s="164"/>
      <c r="H394" s="164"/>
      <c r="I394" s="164"/>
      <c r="J394" s="164"/>
      <c r="K394" s="164"/>
      <c r="L394" s="164"/>
      <c r="M394" s="164"/>
      <c r="N394" s="164"/>
      <c r="O394" s="164"/>
    </row>
    <row r="395" spans="1:15" ht="14.5" x14ac:dyDescent="0.35">
      <c r="A395" s="164"/>
      <c r="B395" s="164"/>
      <c r="C395" s="164"/>
      <c r="D395" s="164"/>
      <c r="E395" s="164"/>
      <c r="F395" s="164"/>
      <c r="G395" s="164"/>
      <c r="H395" s="164"/>
      <c r="I395" s="164"/>
      <c r="J395" s="164"/>
      <c r="K395" s="164"/>
      <c r="L395" s="164"/>
      <c r="M395" s="164"/>
      <c r="N395" s="164"/>
      <c r="O395" s="164"/>
    </row>
    <row r="396" spans="1:15" ht="14.5" x14ac:dyDescent="0.35">
      <c r="A396" s="164"/>
      <c r="B396" s="164"/>
      <c r="C396" s="164"/>
      <c r="D396" s="164"/>
      <c r="E396" s="164"/>
      <c r="F396" s="164"/>
      <c r="G396" s="164"/>
      <c r="H396" s="164"/>
      <c r="I396" s="164"/>
      <c r="J396" s="164"/>
      <c r="K396" s="164"/>
      <c r="L396" s="164"/>
      <c r="M396" s="164"/>
      <c r="N396" s="164"/>
      <c r="O396" s="164"/>
    </row>
    <row r="397" spans="1:15" ht="14.5" x14ac:dyDescent="0.35">
      <c r="A397" s="164"/>
      <c r="B397" s="164"/>
      <c r="C397" s="164"/>
      <c r="D397" s="164"/>
      <c r="E397" s="164"/>
      <c r="F397" s="164"/>
      <c r="G397" s="164"/>
      <c r="H397" s="164"/>
      <c r="I397" s="164"/>
      <c r="J397" s="164"/>
      <c r="K397" s="164"/>
      <c r="L397" s="164"/>
      <c r="M397" s="164"/>
      <c r="N397" s="164"/>
      <c r="O397" s="164"/>
    </row>
    <row r="398" spans="1:15" ht="14.5" x14ac:dyDescent="0.35">
      <c r="A398" s="164"/>
      <c r="B398" s="164"/>
      <c r="C398" s="164"/>
      <c r="D398" s="164"/>
      <c r="E398" s="164"/>
      <c r="F398" s="164"/>
      <c r="G398" s="164"/>
      <c r="H398" s="164"/>
      <c r="I398" s="164"/>
      <c r="J398" s="164"/>
      <c r="K398" s="164"/>
      <c r="L398" s="164"/>
      <c r="M398" s="164"/>
      <c r="N398" s="164"/>
      <c r="O398" s="164"/>
    </row>
    <row r="399" spans="1:15" ht="14.5" x14ac:dyDescent="0.35">
      <c r="A399" s="164"/>
      <c r="B399" s="164"/>
      <c r="C399" s="164"/>
      <c r="D399" s="164"/>
      <c r="E399" s="164"/>
      <c r="F399" s="164"/>
      <c r="G399" s="164"/>
      <c r="H399" s="164"/>
      <c r="I399" s="164"/>
      <c r="J399" s="164"/>
      <c r="K399" s="164"/>
      <c r="L399" s="164"/>
      <c r="M399" s="164"/>
      <c r="N399" s="164"/>
      <c r="O399" s="164"/>
    </row>
    <row r="400" spans="1:15" ht="14.5" x14ac:dyDescent="0.35">
      <c r="A400" s="164"/>
      <c r="B400" s="164"/>
      <c r="C400" s="164"/>
      <c r="D400" s="164"/>
      <c r="E400" s="164"/>
      <c r="F400" s="164"/>
      <c r="G400" s="164"/>
      <c r="H400" s="164"/>
      <c r="I400" s="164"/>
      <c r="J400" s="164"/>
      <c r="K400" s="164"/>
      <c r="L400" s="164"/>
      <c r="M400" s="164"/>
      <c r="N400" s="164"/>
      <c r="O400" s="164"/>
    </row>
    <row r="401" spans="1:15" ht="14.5" x14ac:dyDescent="0.35">
      <c r="A401" s="164"/>
      <c r="B401" s="164"/>
      <c r="C401" s="164"/>
      <c r="D401" s="164"/>
      <c r="E401" s="164"/>
      <c r="F401" s="164"/>
      <c r="G401" s="164"/>
      <c r="H401" s="164"/>
      <c r="I401" s="164"/>
      <c r="J401" s="164"/>
      <c r="K401" s="164"/>
      <c r="L401" s="164"/>
      <c r="M401" s="164"/>
      <c r="N401" s="164"/>
      <c r="O401" s="164"/>
    </row>
    <row r="402" spans="1:15" ht="14.5" x14ac:dyDescent="0.35">
      <c r="A402" s="164"/>
      <c r="B402" s="164"/>
      <c r="C402" s="164"/>
      <c r="D402" s="164"/>
      <c r="E402" s="164"/>
      <c r="F402" s="164"/>
      <c r="G402" s="164"/>
      <c r="H402" s="164"/>
      <c r="I402" s="164"/>
      <c r="J402" s="164"/>
      <c r="K402" s="164"/>
      <c r="L402" s="164"/>
      <c r="M402" s="164"/>
      <c r="N402" s="164"/>
      <c r="O402" s="164"/>
    </row>
    <row r="403" spans="1:15" ht="14.5" x14ac:dyDescent="0.35">
      <c r="A403" s="164"/>
      <c r="B403" s="164"/>
      <c r="C403" s="164"/>
      <c r="D403" s="164"/>
      <c r="E403" s="164"/>
      <c r="F403" s="164"/>
      <c r="G403" s="164"/>
      <c r="H403" s="164"/>
      <c r="I403" s="164"/>
      <c r="J403" s="164"/>
      <c r="K403" s="164"/>
      <c r="L403" s="164"/>
      <c r="M403" s="164"/>
      <c r="N403" s="164"/>
      <c r="O403" s="164"/>
    </row>
    <row r="404" spans="1:15" ht="14.5" x14ac:dyDescent="0.35">
      <c r="A404" s="164"/>
      <c r="B404" s="164"/>
      <c r="C404" s="164"/>
      <c r="D404" s="164"/>
      <c r="E404" s="164"/>
      <c r="F404" s="164"/>
      <c r="G404" s="164"/>
      <c r="H404" s="164"/>
      <c r="I404" s="164"/>
      <c r="J404" s="164"/>
      <c r="K404" s="164"/>
      <c r="L404" s="164"/>
      <c r="M404" s="164"/>
      <c r="N404" s="164"/>
      <c r="O404" s="164"/>
    </row>
    <row r="405" spans="1:15" ht="14.5" x14ac:dyDescent="0.35">
      <c r="A405" s="164"/>
      <c r="B405" s="164"/>
      <c r="C405" s="164"/>
      <c r="D405" s="164"/>
      <c r="E405" s="164"/>
      <c r="F405" s="164"/>
      <c r="G405" s="164"/>
      <c r="H405" s="164"/>
      <c r="I405" s="164"/>
      <c r="J405" s="164"/>
      <c r="K405" s="164"/>
      <c r="L405" s="164"/>
      <c r="M405" s="164"/>
      <c r="N405" s="164"/>
      <c r="O405" s="164"/>
    </row>
    <row r="406" spans="1:15" ht="14.5" x14ac:dyDescent="0.35">
      <c r="A406" s="164"/>
      <c r="B406" s="164"/>
      <c r="C406" s="164"/>
      <c r="D406" s="164"/>
      <c r="E406" s="164"/>
      <c r="F406" s="164"/>
      <c r="G406" s="164"/>
      <c r="H406" s="164"/>
      <c r="I406" s="164"/>
      <c r="J406" s="164"/>
      <c r="K406" s="164"/>
      <c r="L406" s="164"/>
      <c r="M406" s="164"/>
      <c r="N406" s="164"/>
      <c r="O406" s="164"/>
    </row>
    <row r="407" spans="1:15" ht="14.5" x14ac:dyDescent="0.35">
      <c r="A407" s="164"/>
      <c r="B407" s="164"/>
      <c r="C407" s="164"/>
      <c r="D407" s="164"/>
      <c r="E407" s="164"/>
      <c r="F407" s="164"/>
      <c r="G407" s="164"/>
      <c r="H407" s="164"/>
      <c r="I407" s="164"/>
      <c r="J407" s="164"/>
      <c r="K407" s="164"/>
      <c r="L407" s="164"/>
      <c r="M407" s="164"/>
      <c r="N407" s="164"/>
      <c r="O407" s="164"/>
    </row>
    <row r="408" spans="1:15" ht="14.5" x14ac:dyDescent="0.35">
      <c r="A408" s="164"/>
      <c r="B408" s="164"/>
      <c r="C408" s="164"/>
      <c r="D408" s="164"/>
      <c r="E408" s="164"/>
      <c r="F408" s="164"/>
      <c r="G408" s="164"/>
      <c r="H408" s="164"/>
      <c r="I408" s="164"/>
      <c r="J408" s="164"/>
      <c r="K408" s="164"/>
      <c r="L408" s="164"/>
      <c r="M408" s="164"/>
      <c r="N408" s="164"/>
      <c r="O408" s="164"/>
    </row>
    <row r="409" spans="1:15" ht="14.5" x14ac:dyDescent="0.35">
      <c r="A409" s="164"/>
      <c r="B409" s="164"/>
      <c r="C409" s="164"/>
      <c r="D409" s="164"/>
      <c r="E409" s="164"/>
      <c r="F409" s="164"/>
      <c r="G409" s="164"/>
      <c r="H409" s="164"/>
      <c r="I409" s="164"/>
      <c r="J409" s="164"/>
      <c r="K409" s="164"/>
      <c r="L409" s="164"/>
      <c r="M409" s="164"/>
      <c r="N409" s="164"/>
      <c r="O409" s="164"/>
    </row>
    <row r="410" spans="1:15" ht="14.5" x14ac:dyDescent="0.35">
      <c r="A410" s="164"/>
      <c r="B410" s="164"/>
      <c r="C410" s="164"/>
      <c r="D410" s="164"/>
      <c r="E410" s="164"/>
      <c r="F410" s="164"/>
      <c r="G410" s="164"/>
      <c r="H410" s="164"/>
      <c r="I410" s="164"/>
      <c r="J410" s="164"/>
      <c r="K410" s="164"/>
      <c r="L410" s="164"/>
      <c r="M410" s="164"/>
      <c r="N410" s="164"/>
      <c r="O410" s="164"/>
    </row>
    <row r="411" spans="1:15" ht="14.5" x14ac:dyDescent="0.35">
      <c r="A411" s="164"/>
      <c r="B411" s="164"/>
      <c r="C411" s="164"/>
      <c r="D411" s="164"/>
      <c r="E411" s="164"/>
      <c r="F411" s="164"/>
      <c r="G411" s="164"/>
      <c r="H411" s="164"/>
      <c r="I411" s="164"/>
      <c r="J411" s="164"/>
      <c r="K411" s="164"/>
      <c r="L411" s="164"/>
      <c r="M411" s="164"/>
      <c r="N411" s="164"/>
      <c r="O411" s="164"/>
    </row>
    <row r="412" spans="1:15" ht="14.5" x14ac:dyDescent="0.35">
      <c r="A412" s="164"/>
      <c r="B412" s="164"/>
      <c r="C412" s="164"/>
      <c r="D412" s="164"/>
      <c r="E412" s="164"/>
      <c r="F412" s="164"/>
      <c r="G412" s="164"/>
      <c r="H412" s="164"/>
      <c r="I412" s="164"/>
      <c r="J412" s="164"/>
      <c r="K412" s="164"/>
      <c r="L412" s="164"/>
      <c r="M412" s="164"/>
      <c r="N412" s="164"/>
      <c r="O412" s="164"/>
    </row>
    <row r="413" spans="1:15" ht="14.5" x14ac:dyDescent="0.35">
      <c r="A413" s="164"/>
      <c r="B413" s="164"/>
      <c r="C413" s="164"/>
      <c r="D413" s="164"/>
      <c r="E413" s="164"/>
      <c r="F413" s="164"/>
      <c r="G413" s="164"/>
      <c r="H413" s="164"/>
      <c r="I413" s="164"/>
      <c r="J413" s="164"/>
      <c r="K413" s="164"/>
      <c r="L413" s="164"/>
      <c r="M413" s="164"/>
      <c r="N413" s="164"/>
      <c r="O413" s="164"/>
    </row>
    <row r="414" spans="1:15" ht="14.5" x14ac:dyDescent="0.35">
      <c r="A414" s="164"/>
      <c r="B414" s="164"/>
      <c r="C414" s="164"/>
      <c r="D414" s="164"/>
      <c r="E414" s="164"/>
      <c r="F414" s="164"/>
      <c r="G414" s="164"/>
      <c r="H414" s="164"/>
      <c r="I414" s="164"/>
      <c r="J414" s="164"/>
      <c r="K414" s="164"/>
      <c r="L414" s="164"/>
      <c r="M414" s="164"/>
      <c r="N414" s="164"/>
      <c r="O414" s="164"/>
    </row>
    <row r="415" spans="1:15" ht="14.5" x14ac:dyDescent="0.35">
      <c r="A415" s="164"/>
      <c r="B415" s="164"/>
      <c r="C415" s="164"/>
      <c r="D415" s="164"/>
      <c r="E415" s="164"/>
      <c r="F415" s="164"/>
      <c r="G415" s="164"/>
      <c r="H415" s="164"/>
      <c r="I415" s="164"/>
      <c r="J415" s="164"/>
      <c r="K415" s="164"/>
      <c r="L415" s="164"/>
      <c r="M415" s="164"/>
      <c r="N415" s="164"/>
      <c r="O415" s="164"/>
    </row>
    <row r="416" spans="1:15" ht="14.5" x14ac:dyDescent="0.35">
      <c r="A416" s="164"/>
      <c r="B416" s="164"/>
      <c r="C416" s="164"/>
      <c r="D416" s="164"/>
      <c r="E416" s="164"/>
      <c r="F416" s="164"/>
      <c r="G416" s="164"/>
      <c r="H416" s="164"/>
      <c r="I416" s="164"/>
      <c r="J416" s="164"/>
      <c r="K416" s="164"/>
      <c r="L416" s="164"/>
      <c r="M416" s="164"/>
      <c r="N416" s="164"/>
      <c r="O416" s="164"/>
    </row>
    <row r="417" spans="1:15" ht="14.5" x14ac:dyDescent="0.35">
      <c r="A417" s="164"/>
      <c r="B417" s="164"/>
      <c r="C417" s="164"/>
      <c r="D417" s="164"/>
      <c r="E417" s="164"/>
      <c r="F417" s="164"/>
      <c r="G417" s="164"/>
      <c r="H417" s="164"/>
      <c r="I417" s="164"/>
      <c r="J417" s="164"/>
      <c r="K417" s="164"/>
      <c r="L417" s="164"/>
      <c r="M417" s="164"/>
      <c r="N417" s="164"/>
      <c r="O417" s="164"/>
    </row>
    <row r="418" spans="1:15" ht="14.5" x14ac:dyDescent="0.35">
      <c r="A418" s="164"/>
      <c r="B418" s="164"/>
      <c r="C418" s="164"/>
      <c r="D418" s="164"/>
      <c r="E418" s="164"/>
      <c r="F418" s="164"/>
      <c r="G418" s="164"/>
      <c r="H418" s="164"/>
      <c r="I418" s="164"/>
      <c r="J418" s="164"/>
      <c r="K418" s="164"/>
      <c r="L418" s="164"/>
      <c r="M418" s="164"/>
      <c r="N418" s="164"/>
      <c r="O418" s="164"/>
    </row>
    <row r="419" spans="1:15" ht="14.5" x14ac:dyDescent="0.35">
      <c r="A419" s="164"/>
      <c r="B419" s="164"/>
      <c r="C419" s="164"/>
      <c r="D419" s="164"/>
      <c r="E419" s="164"/>
      <c r="F419" s="164"/>
      <c r="G419" s="164"/>
      <c r="H419" s="164"/>
      <c r="I419" s="164"/>
      <c r="J419" s="164"/>
      <c r="K419" s="164"/>
      <c r="L419" s="164"/>
      <c r="M419" s="164"/>
      <c r="N419" s="164"/>
      <c r="O419" s="164"/>
    </row>
    <row r="420" spans="1:15" ht="14.5" x14ac:dyDescent="0.35">
      <c r="A420" s="164"/>
      <c r="B420" s="164"/>
      <c r="C420" s="164"/>
      <c r="D420" s="164"/>
      <c r="E420" s="164"/>
      <c r="F420" s="164"/>
      <c r="G420" s="164"/>
      <c r="H420" s="164"/>
      <c r="I420" s="164"/>
      <c r="J420" s="164"/>
      <c r="K420" s="164"/>
      <c r="L420" s="164"/>
      <c r="M420" s="164"/>
      <c r="N420" s="164"/>
      <c r="O420" s="164"/>
    </row>
    <row r="421" spans="1:15" ht="14.5" x14ac:dyDescent="0.35">
      <c r="A421" s="164"/>
      <c r="B421" s="164"/>
      <c r="C421" s="164"/>
      <c r="D421" s="164"/>
      <c r="E421" s="164"/>
      <c r="F421" s="164"/>
      <c r="G421" s="164"/>
      <c r="H421" s="164"/>
      <c r="I421" s="164"/>
      <c r="J421" s="164"/>
      <c r="K421" s="164"/>
      <c r="L421" s="164"/>
      <c r="M421" s="164"/>
      <c r="N421" s="164"/>
      <c r="O421" s="164"/>
    </row>
    <row r="422" spans="1:15" ht="14.5" x14ac:dyDescent="0.35">
      <c r="A422" s="164"/>
      <c r="B422" s="164"/>
      <c r="C422" s="164"/>
      <c r="D422" s="164"/>
      <c r="E422" s="164"/>
      <c r="F422" s="164"/>
      <c r="G422" s="164"/>
      <c r="H422" s="164"/>
      <c r="I422" s="164"/>
      <c r="J422" s="164"/>
      <c r="K422" s="164"/>
      <c r="L422" s="164"/>
      <c r="M422" s="164"/>
      <c r="N422" s="164"/>
      <c r="O422" s="164"/>
    </row>
    <row r="423" spans="1:15" ht="14.5" x14ac:dyDescent="0.35">
      <c r="A423" s="164"/>
      <c r="B423" s="164"/>
      <c r="C423" s="164"/>
      <c r="D423" s="164"/>
      <c r="E423" s="164"/>
      <c r="F423" s="164"/>
      <c r="G423" s="164"/>
      <c r="H423" s="164"/>
      <c r="I423" s="164"/>
      <c r="J423" s="164"/>
      <c r="K423" s="164"/>
      <c r="L423" s="164"/>
      <c r="M423" s="164"/>
      <c r="N423" s="164"/>
      <c r="O423" s="164"/>
    </row>
    <row r="424" spans="1:15" ht="14.5" x14ac:dyDescent="0.35">
      <c r="A424" s="164"/>
      <c r="B424" s="164"/>
      <c r="C424" s="164"/>
      <c r="D424" s="164"/>
      <c r="E424" s="164"/>
      <c r="F424" s="164"/>
      <c r="G424" s="164"/>
      <c r="H424" s="164"/>
      <c r="I424" s="164"/>
      <c r="J424" s="164"/>
      <c r="K424" s="164"/>
      <c r="L424" s="164"/>
      <c r="M424" s="164"/>
      <c r="N424" s="164"/>
      <c r="O424" s="164"/>
    </row>
    <row r="425" spans="1:15" ht="14.5" x14ac:dyDescent="0.35">
      <c r="A425" s="164"/>
      <c r="B425" s="164"/>
      <c r="C425" s="164"/>
      <c r="D425" s="164"/>
      <c r="E425" s="164"/>
      <c r="F425" s="164"/>
      <c r="G425" s="164"/>
      <c r="H425" s="164"/>
      <c r="I425" s="164"/>
      <c r="J425" s="164"/>
      <c r="K425" s="164"/>
      <c r="L425" s="164"/>
      <c r="M425" s="164"/>
      <c r="N425" s="164"/>
      <c r="O425" s="164"/>
    </row>
    <row r="426" spans="1:15" ht="14.5" x14ac:dyDescent="0.35">
      <c r="A426" s="164"/>
      <c r="B426" s="164"/>
      <c r="C426" s="164"/>
      <c r="D426" s="164"/>
      <c r="E426" s="164"/>
      <c r="F426" s="164"/>
      <c r="G426" s="164"/>
      <c r="H426" s="164"/>
      <c r="I426" s="164"/>
      <c r="J426" s="164"/>
      <c r="K426" s="164"/>
      <c r="L426" s="164"/>
      <c r="M426" s="164"/>
      <c r="N426" s="164"/>
      <c r="O426" s="164"/>
    </row>
    <row r="427" spans="1:15" ht="14.5" x14ac:dyDescent="0.35">
      <c r="A427" s="164"/>
      <c r="B427" s="164"/>
      <c r="C427" s="164"/>
      <c r="D427" s="164"/>
      <c r="E427" s="164"/>
      <c r="F427" s="164"/>
      <c r="G427" s="164"/>
      <c r="H427" s="164"/>
      <c r="I427" s="164"/>
      <c r="J427" s="164"/>
      <c r="K427" s="164"/>
      <c r="L427" s="164"/>
      <c r="M427" s="164"/>
      <c r="N427" s="164"/>
      <c r="O427" s="164"/>
    </row>
    <row r="428" spans="1:15" ht="14.5" x14ac:dyDescent="0.35">
      <c r="A428" s="164"/>
      <c r="B428" s="164"/>
      <c r="C428" s="164"/>
      <c r="D428" s="164"/>
      <c r="E428" s="164"/>
      <c r="F428" s="164"/>
      <c r="G428" s="164"/>
      <c r="H428" s="164"/>
      <c r="I428" s="164"/>
      <c r="J428" s="164"/>
      <c r="K428" s="164"/>
      <c r="L428" s="164"/>
      <c r="M428" s="164"/>
      <c r="N428" s="164"/>
      <c r="O428" s="164"/>
    </row>
    <row r="429" spans="1:15" ht="14.5" x14ac:dyDescent="0.35">
      <c r="A429" s="164"/>
      <c r="B429" s="164"/>
      <c r="C429" s="164"/>
      <c r="D429" s="164"/>
      <c r="E429" s="164"/>
      <c r="F429" s="164"/>
      <c r="G429" s="164"/>
      <c r="H429" s="164"/>
      <c r="I429" s="164"/>
      <c r="J429" s="164"/>
      <c r="K429" s="164"/>
      <c r="L429" s="164"/>
      <c r="M429" s="164"/>
      <c r="N429" s="164"/>
      <c r="O429" s="164"/>
    </row>
    <row r="430" spans="1:15" ht="14.5" x14ac:dyDescent="0.35">
      <c r="A430" s="164"/>
      <c r="B430" s="164"/>
      <c r="C430" s="164"/>
      <c r="D430" s="164"/>
      <c r="E430" s="164"/>
      <c r="F430" s="164"/>
      <c r="G430" s="164"/>
      <c r="H430" s="164"/>
      <c r="I430" s="164"/>
      <c r="J430" s="164"/>
      <c r="K430" s="164"/>
      <c r="L430" s="164"/>
      <c r="M430" s="164"/>
      <c r="N430" s="164"/>
      <c r="O430" s="164"/>
    </row>
    <row r="431" spans="1:15" ht="14.5" x14ac:dyDescent="0.35">
      <c r="A431" s="164"/>
      <c r="B431" s="164"/>
      <c r="C431" s="164"/>
      <c r="D431" s="164"/>
      <c r="E431" s="164"/>
      <c r="F431" s="164"/>
      <c r="G431" s="164"/>
      <c r="H431" s="164"/>
      <c r="I431" s="164"/>
      <c r="J431" s="164"/>
      <c r="K431" s="164"/>
      <c r="L431" s="164"/>
      <c r="M431" s="164"/>
      <c r="N431" s="164"/>
      <c r="O431" s="164"/>
    </row>
    <row r="432" spans="1:15" ht="14.5" x14ac:dyDescent="0.35">
      <c r="A432" s="164"/>
      <c r="B432" s="164"/>
      <c r="C432" s="164"/>
      <c r="D432" s="164"/>
      <c r="E432" s="164"/>
      <c r="F432" s="164"/>
      <c r="G432" s="164"/>
      <c r="H432" s="164"/>
      <c r="I432" s="164"/>
      <c r="J432" s="164"/>
      <c r="K432" s="164"/>
      <c r="L432" s="164"/>
      <c r="M432" s="164"/>
      <c r="N432" s="164"/>
      <c r="O432" s="164"/>
    </row>
    <row r="433" spans="1:15" ht="14.5" x14ac:dyDescent="0.35">
      <c r="A433" s="164"/>
      <c r="B433" s="164"/>
      <c r="C433" s="164"/>
      <c r="D433" s="164"/>
      <c r="E433" s="164"/>
      <c r="F433" s="164"/>
      <c r="G433" s="164"/>
      <c r="H433" s="164"/>
      <c r="I433" s="164"/>
      <c r="J433" s="164"/>
      <c r="K433" s="164"/>
      <c r="L433" s="164"/>
      <c r="M433" s="164"/>
      <c r="N433" s="164"/>
      <c r="O433" s="164"/>
    </row>
    <row r="434" spans="1:15" ht="14.5" x14ac:dyDescent="0.35">
      <c r="A434" s="164"/>
      <c r="B434" s="164"/>
      <c r="C434" s="164"/>
      <c r="D434" s="164"/>
      <c r="E434" s="164"/>
      <c r="F434" s="164"/>
      <c r="G434" s="164"/>
      <c r="H434" s="164"/>
      <c r="I434" s="164"/>
      <c r="J434" s="164"/>
      <c r="K434" s="164"/>
      <c r="L434" s="164"/>
      <c r="M434" s="164"/>
      <c r="N434" s="164"/>
      <c r="O434" s="164"/>
    </row>
    <row r="435" spans="1:15" ht="14.5" x14ac:dyDescent="0.35">
      <c r="A435" s="164"/>
      <c r="B435" s="164"/>
      <c r="C435" s="164"/>
      <c r="D435" s="164"/>
      <c r="E435" s="164"/>
      <c r="F435" s="164"/>
      <c r="G435" s="164"/>
      <c r="H435" s="164"/>
      <c r="I435" s="164"/>
      <c r="J435" s="164"/>
      <c r="K435" s="164"/>
      <c r="L435" s="164"/>
      <c r="M435" s="164"/>
      <c r="N435" s="164"/>
      <c r="O435" s="164"/>
    </row>
    <row r="436" spans="1:15" ht="14.5" x14ac:dyDescent="0.35">
      <c r="A436" s="164"/>
      <c r="B436" s="164"/>
      <c r="C436" s="164"/>
      <c r="D436" s="164"/>
      <c r="E436" s="164"/>
      <c r="F436" s="164"/>
      <c r="G436" s="164"/>
      <c r="H436" s="164"/>
      <c r="I436" s="164"/>
      <c r="J436" s="164"/>
      <c r="K436" s="164"/>
      <c r="L436" s="164"/>
      <c r="M436" s="164"/>
      <c r="N436" s="164"/>
      <c r="O436" s="164"/>
    </row>
    <row r="437" spans="1:15" ht="14.5" x14ac:dyDescent="0.35">
      <c r="A437" s="164"/>
      <c r="B437" s="164"/>
      <c r="C437" s="164"/>
      <c r="D437" s="164"/>
      <c r="E437" s="164"/>
      <c r="F437" s="164"/>
      <c r="G437" s="164"/>
      <c r="H437" s="164"/>
      <c r="I437" s="164"/>
      <c r="J437" s="164"/>
      <c r="K437" s="164"/>
      <c r="L437" s="164"/>
      <c r="M437" s="164"/>
      <c r="N437" s="164"/>
      <c r="O437" s="164"/>
    </row>
    <row r="438" spans="1:15" ht="14.5" x14ac:dyDescent="0.35">
      <c r="A438" s="164"/>
      <c r="B438" s="164"/>
      <c r="C438" s="164"/>
      <c r="D438" s="164"/>
      <c r="E438" s="164"/>
      <c r="F438" s="164"/>
      <c r="G438" s="164"/>
      <c r="H438" s="164"/>
      <c r="I438" s="164"/>
      <c r="J438" s="164"/>
      <c r="K438" s="164"/>
      <c r="L438" s="164"/>
      <c r="M438" s="164"/>
      <c r="N438" s="164"/>
      <c r="O438" s="164"/>
    </row>
    <row r="439" spans="1:15" ht="14.5" x14ac:dyDescent="0.35">
      <c r="A439" s="164"/>
      <c r="B439" s="164"/>
      <c r="C439" s="164"/>
      <c r="D439" s="164"/>
      <c r="E439" s="164"/>
      <c r="F439" s="164"/>
      <c r="G439" s="164"/>
      <c r="H439" s="164"/>
      <c r="I439" s="164"/>
      <c r="J439" s="164"/>
      <c r="K439" s="164"/>
      <c r="L439" s="164"/>
      <c r="M439" s="164"/>
      <c r="N439" s="164"/>
      <c r="O439" s="164"/>
    </row>
    <row r="440" spans="1:15" ht="14.5" x14ac:dyDescent="0.35">
      <c r="A440" s="164"/>
      <c r="B440" s="164"/>
      <c r="C440" s="164"/>
      <c r="D440" s="164"/>
      <c r="E440" s="164"/>
      <c r="F440" s="164"/>
      <c r="G440" s="164"/>
      <c r="H440" s="164"/>
      <c r="I440" s="164"/>
      <c r="J440" s="164"/>
      <c r="K440" s="164"/>
      <c r="L440" s="164"/>
      <c r="M440" s="164"/>
      <c r="N440" s="164"/>
      <c r="O440" s="164"/>
    </row>
    <row r="441" spans="1:15" ht="14.5" x14ac:dyDescent="0.35">
      <c r="A441" s="164"/>
      <c r="B441" s="164"/>
      <c r="C441" s="164"/>
      <c r="D441" s="164"/>
      <c r="E441" s="164"/>
      <c r="F441" s="164"/>
      <c r="G441" s="164"/>
      <c r="H441" s="164"/>
      <c r="I441" s="164"/>
      <c r="J441" s="164"/>
      <c r="K441" s="164"/>
      <c r="L441" s="164"/>
      <c r="M441" s="164"/>
      <c r="N441" s="164"/>
      <c r="O441" s="164"/>
    </row>
    <row r="442" spans="1:15" ht="14.5" x14ac:dyDescent="0.35">
      <c r="A442" s="164"/>
      <c r="B442" s="164"/>
      <c r="C442" s="164"/>
      <c r="D442" s="164"/>
      <c r="E442" s="164"/>
      <c r="F442" s="164"/>
      <c r="G442" s="164"/>
      <c r="H442" s="164"/>
      <c r="I442" s="164"/>
      <c r="J442" s="164"/>
      <c r="K442" s="164"/>
      <c r="L442" s="164"/>
      <c r="M442" s="164"/>
      <c r="N442" s="164"/>
      <c r="O442" s="164"/>
    </row>
    <row r="443" spans="1:15" ht="14.5" x14ac:dyDescent="0.35">
      <c r="A443" s="164"/>
      <c r="B443" s="164"/>
      <c r="C443" s="164"/>
      <c r="D443" s="164"/>
      <c r="E443" s="164"/>
      <c r="F443" s="164"/>
      <c r="G443" s="164"/>
      <c r="H443" s="164"/>
      <c r="I443" s="164"/>
      <c r="J443" s="164"/>
      <c r="K443" s="164"/>
      <c r="L443" s="164"/>
      <c r="M443" s="164"/>
      <c r="N443" s="164"/>
      <c r="O443" s="164"/>
    </row>
    <row r="444" spans="1:15" ht="14.5" x14ac:dyDescent="0.35">
      <c r="A444" s="164"/>
      <c r="B444" s="164"/>
      <c r="C444" s="164"/>
      <c r="D444" s="164"/>
      <c r="E444" s="164"/>
      <c r="F444" s="164"/>
      <c r="G444" s="164"/>
      <c r="H444" s="164"/>
      <c r="I444" s="164"/>
      <c r="J444" s="164"/>
      <c r="K444" s="164"/>
      <c r="L444" s="164"/>
      <c r="M444" s="164"/>
      <c r="N444" s="164"/>
      <c r="O444" s="164"/>
    </row>
    <row r="445" spans="1:15" ht="14.5" x14ac:dyDescent="0.35">
      <c r="A445" s="164"/>
      <c r="B445" s="164"/>
      <c r="C445" s="164"/>
      <c r="D445" s="164"/>
      <c r="E445" s="164"/>
      <c r="F445" s="164"/>
      <c r="G445" s="164"/>
      <c r="H445" s="164"/>
      <c r="I445" s="164"/>
      <c r="J445" s="164"/>
      <c r="K445" s="164"/>
      <c r="L445" s="164"/>
      <c r="M445" s="164"/>
      <c r="N445" s="164"/>
      <c r="O445" s="164"/>
    </row>
    <row r="446" spans="1:15" ht="14.5" x14ac:dyDescent="0.35">
      <c r="A446" s="164"/>
      <c r="B446" s="164"/>
      <c r="C446" s="164"/>
      <c r="D446" s="164"/>
      <c r="E446" s="164"/>
      <c r="F446" s="164"/>
      <c r="G446" s="164"/>
      <c r="H446" s="164"/>
      <c r="I446" s="164"/>
      <c r="J446" s="164"/>
      <c r="K446" s="164"/>
      <c r="L446" s="164"/>
      <c r="M446" s="164"/>
      <c r="N446" s="164"/>
      <c r="O446" s="164"/>
    </row>
    <row r="447" spans="1:15" ht="14.5" x14ac:dyDescent="0.35">
      <c r="A447" s="164"/>
      <c r="B447" s="164"/>
      <c r="C447" s="164"/>
      <c r="D447" s="164"/>
      <c r="E447" s="164"/>
      <c r="F447" s="164"/>
      <c r="G447" s="164"/>
      <c r="H447" s="164"/>
      <c r="I447" s="164"/>
      <c r="J447" s="164"/>
      <c r="K447" s="164"/>
      <c r="L447" s="164"/>
      <c r="M447" s="164"/>
      <c r="N447" s="164"/>
      <c r="O447" s="164"/>
    </row>
    <row r="448" spans="1:15" ht="14.5" x14ac:dyDescent="0.35">
      <c r="A448" s="164"/>
      <c r="B448" s="164"/>
      <c r="C448" s="164"/>
      <c r="D448" s="164"/>
      <c r="E448" s="164"/>
      <c r="F448" s="164"/>
      <c r="G448" s="164"/>
      <c r="H448" s="164"/>
      <c r="I448" s="164"/>
      <c r="J448" s="164"/>
      <c r="K448" s="164"/>
      <c r="L448" s="164"/>
      <c r="M448" s="164"/>
      <c r="N448" s="164"/>
      <c r="O448" s="164"/>
    </row>
    <row r="449" spans="1:15" ht="14.5" x14ac:dyDescent="0.35">
      <c r="A449" s="164"/>
      <c r="B449" s="164"/>
      <c r="C449" s="164"/>
      <c r="D449" s="164"/>
      <c r="E449" s="164"/>
      <c r="F449" s="164"/>
      <c r="G449" s="164"/>
      <c r="H449" s="164"/>
      <c r="I449" s="164"/>
      <c r="J449" s="164"/>
      <c r="K449" s="164"/>
      <c r="L449" s="164"/>
      <c r="M449" s="164"/>
      <c r="N449" s="164"/>
      <c r="O449" s="164"/>
    </row>
    <row r="450" spans="1:15" ht="14.5" x14ac:dyDescent="0.35">
      <c r="A450" s="164"/>
      <c r="B450" s="164"/>
      <c r="C450" s="164"/>
      <c r="D450" s="164"/>
      <c r="E450" s="164"/>
      <c r="F450" s="164"/>
      <c r="G450" s="164"/>
      <c r="H450" s="164"/>
      <c r="I450" s="164"/>
      <c r="J450" s="164"/>
      <c r="K450" s="164"/>
      <c r="L450" s="164"/>
      <c r="M450" s="164"/>
      <c r="N450" s="164"/>
      <c r="O450" s="164"/>
    </row>
    <row r="451" spans="1:15" ht="14.5" x14ac:dyDescent="0.35">
      <c r="A451" s="164"/>
      <c r="B451" s="164"/>
      <c r="C451" s="164"/>
      <c r="D451" s="164"/>
      <c r="E451" s="164"/>
      <c r="F451" s="164"/>
      <c r="G451" s="164"/>
      <c r="H451" s="164"/>
      <c r="I451" s="164"/>
      <c r="J451" s="164"/>
      <c r="K451" s="164"/>
      <c r="L451" s="164"/>
      <c r="M451" s="164"/>
      <c r="N451" s="164"/>
      <c r="O451" s="164"/>
    </row>
    <row r="452" spans="1:15" ht="14.5" x14ac:dyDescent="0.35">
      <c r="A452" s="164"/>
      <c r="B452" s="164"/>
      <c r="C452" s="164"/>
      <c r="D452" s="164"/>
      <c r="E452" s="164"/>
      <c r="F452" s="164"/>
      <c r="G452" s="164"/>
      <c r="H452" s="164"/>
      <c r="I452" s="164"/>
      <c r="J452" s="164"/>
      <c r="K452" s="164"/>
      <c r="L452" s="164"/>
      <c r="M452" s="164"/>
      <c r="N452" s="164"/>
      <c r="O452" s="164"/>
    </row>
    <row r="453" spans="1:15" ht="14.5" x14ac:dyDescent="0.35">
      <c r="A453" s="164"/>
      <c r="B453" s="164"/>
      <c r="C453" s="164"/>
      <c r="D453" s="164"/>
      <c r="E453" s="164"/>
      <c r="F453" s="164"/>
      <c r="G453" s="164"/>
      <c r="H453" s="164"/>
      <c r="I453" s="164"/>
      <c r="J453" s="164"/>
      <c r="K453" s="164"/>
      <c r="L453" s="164"/>
      <c r="M453" s="164"/>
      <c r="N453" s="164"/>
      <c r="O453" s="164"/>
    </row>
    <row r="454" spans="1:15" ht="14.5" x14ac:dyDescent="0.35">
      <c r="A454" s="164"/>
      <c r="B454" s="164"/>
      <c r="C454" s="164"/>
      <c r="D454" s="164"/>
      <c r="E454" s="164"/>
      <c r="F454" s="164"/>
      <c r="G454" s="164"/>
      <c r="H454" s="164"/>
      <c r="I454" s="164"/>
      <c r="J454" s="164"/>
      <c r="K454" s="164"/>
      <c r="L454" s="164"/>
      <c r="M454" s="164"/>
      <c r="N454" s="164"/>
      <c r="O454" s="164"/>
    </row>
    <row r="455" spans="1:15" ht="14.5" x14ac:dyDescent="0.35">
      <c r="A455" s="164"/>
      <c r="B455" s="164"/>
      <c r="C455" s="164"/>
      <c r="D455" s="164"/>
      <c r="E455" s="164"/>
      <c r="F455" s="164"/>
      <c r="G455" s="164"/>
      <c r="H455" s="164"/>
      <c r="I455" s="164"/>
      <c r="J455" s="164"/>
      <c r="K455" s="164"/>
      <c r="L455" s="164"/>
      <c r="M455" s="164"/>
      <c r="N455" s="164"/>
      <c r="O455" s="164"/>
    </row>
    <row r="456" spans="1:15" ht="14.5" x14ac:dyDescent="0.35">
      <c r="A456" s="164"/>
      <c r="B456" s="164"/>
      <c r="C456" s="164"/>
      <c r="D456" s="164"/>
      <c r="E456" s="164"/>
      <c r="F456" s="164"/>
      <c r="G456" s="164"/>
      <c r="H456" s="164"/>
      <c r="I456" s="164"/>
      <c r="J456" s="164"/>
      <c r="K456" s="164"/>
      <c r="L456" s="164"/>
      <c r="M456" s="164"/>
      <c r="N456" s="164"/>
      <c r="O456" s="164"/>
    </row>
    <row r="457" spans="1:15" ht="14.5" x14ac:dyDescent="0.35">
      <c r="A457" s="164"/>
      <c r="B457" s="164"/>
      <c r="C457" s="164"/>
      <c r="D457" s="164"/>
      <c r="E457" s="164"/>
      <c r="F457" s="164"/>
      <c r="G457" s="164"/>
      <c r="H457" s="164"/>
      <c r="I457" s="164"/>
      <c r="J457" s="164"/>
      <c r="K457" s="164"/>
      <c r="L457" s="164"/>
      <c r="M457" s="164"/>
      <c r="N457" s="164"/>
      <c r="O457" s="164"/>
    </row>
    <row r="458" spans="1:15" ht="14.5" x14ac:dyDescent="0.35">
      <c r="A458" s="164"/>
      <c r="B458" s="164"/>
      <c r="C458" s="164"/>
      <c r="D458" s="164"/>
      <c r="E458" s="164"/>
      <c r="F458" s="164"/>
      <c r="G458" s="164"/>
      <c r="H458" s="164"/>
      <c r="I458" s="164"/>
      <c r="J458" s="164"/>
      <c r="K458" s="164"/>
      <c r="L458" s="164"/>
      <c r="M458" s="164"/>
      <c r="N458" s="164"/>
      <c r="O458" s="164"/>
    </row>
    <row r="459" spans="1:15" ht="14.5" x14ac:dyDescent="0.35">
      <c r="A459" s="164"/>
      <c r="B459" s="164"/>
      <c r="C459" s="164"/>
      <c r="D459" s="164"/>
      <c r="E459" s="164"/>
      <c r="F459" s="164"/>
      <c r="G459" s="164"/>
      <c r="H459" s="164"/>
      <c r="I459" s="164"/>
      <c r="J459" s="164"/>
      <c r="K459" s="164"/>
      <c r="L459" s="164"/>
      <c r="M459" s="164"/>
      <c r="N459" s="164"/>
      <c r="O459" s="164"/>
    </row>
    <row r="460" spans="1:15" ht="14.5" x14ac:dyDescent="0.35">
      <c r="A460" s="164"/>
      <c r="B460" s="164"/>
      <c r="C460" s="164"/>
      <c r="D460" s="164"/>
      <c r="E460" s="164"/>
      <c r="F460" s="164"/>
      <c r="G460" s="164"/>
      <c r="H460" s="164"/>
      <c r="I460" s="164"/>
      <c r="J460" s="164"/>
      <c r="K460" s="164"/>
      <c r="L460" s="164"/>
      <c r="M460" s="164"/>
      <c r="N460" s="164"/>
      <c r="O460" s="164"/>
    </row>
    <row r="461" spans="1:15" ht="14.5" x14ac:dyDescent="0.35">
      <c r="A461" s="164"/>
      <c r="B461" s="164"/>
      <c r="C461" s="164"/>
      <c r="D461" s="164"/>
      <c r="E461" s="164"/>
      <c r="F461" s="164"/>
      <c r="G461" s="164"/>
      <c r="H461" s="164"/>
      <c r="I461" s="164"/>
      <c r="J461" s="164"/>
      <c r="K461" s="164"/>
      <c r="L461" s="164"/>
      <c r="M461" s="164"/>
      <c r="N461" s="164"/>
      <c r="O461" s="164"/>
    </row>
    <row r="462" spans="1:15" ht="14.5" x14ac:dyDescent="0.35">
      <c r="A462" s="164"/>
      <c r="B462" s="164"/>
      <c r="C462" s="164"/>
      <c r="D462" s="164"/>
      <c r="E462" s="164"/>
      <c r="F462" s="164"/>
      <c r="G462" s="164"/>
      <c r="H462" s="164"/>
      <c r="I462" s="164"/>
      <c r="J462" s="164"/>
      <c r="K462" s="164"/>
      <c r="L462" s="164"/>
      <c r="M462" s="164"/>
      <c r="N462" s="164"/>
      <c r="O462" s="164"/>
    </row>
    <row r="463" spans="1:15" ht="14.5" x14ac:dyDescent="0.35">
      <c r="A463" s="164"/>
      <c r="B463" s="164"/>
      <c r="C463" s="164"/>
      <c r="D463" s="164"/>
      <c r="E463" s="164"/>
      <c r="F463" s="164"/>
      <c r="G463" s="164"/>
      <c r="H463" s="164"/>
      <c r="I463" s="164"/>
      <c r="J463" s="164"/>
      <c r="K463" s="164"/>
      <c r="L463" s="164"/>
      <c r="M463" s="164"/>
      <c r="N463" s="164"/>
      <c r="O463" s="164"/>
    </row>
    <row r="464" spans="1:15" ht="14.5" x14ac:dyDescent="0.35">
      <c r="A464" s="164"/>
      <c r="B464" s="164"/>
      <c r="C464" s="164"/>
      <c r="D464" s="164"/>
      <c r="E464" s="164"/>
      <c r="F464" s="164"/>
      <c r="G464" s="164"/>
      <c r="H464" s="164"/>
      <c r="I464" s="164"/>
      <c r="J464" s="164"/>
      <c r="K464" s="164"/>
      <c r="L464" s="164"/>
      <c r="M464" s="164"/>
      <c r="N464" s="164"/>
      <c r="O464" s="164"/>
    </row>
    <row r="465" spans="1:15" ht="14.5" x14ac:dyDescent="0.35">
      <c r="A465" s="164"/>
      <c r="B465" s="164"/>
      <c r="C465" s="164"/>
      <c r="D465" s="164"/>
      <c r="E465" s="164"/>
      <c r="F465" s="164"/>
      <c r="G465" s="164"/>
      <c r="H465" s="164"/>
      <c r="I465" s="164"/>
      <c r="J465" s="164"/>
      <c r="K465" s="164"/>
      <c r="L465" s="164"/>
      <c r="M465" s="164"/>
      <c r="N465" s="164"/>
      <c r="O465" s="164"/>
    </row>
    <row r="466" spans="1:15" ht="14.5" x14ac:dyDescent="0.35">
      <c r="A466" s="164"/>
      <c r="B466" s="164"/>
      <c r="C466" s="164"/>
      <c r="D466" s="164"/>
      <c r="E466" s="164"/>
      <c r="F466" s="164"/>
      <c r="G466" s="164"/>
      <c r="H466" s="164"/>
      <c r="I466" s="164"/>
      <c r="J466" s="164"/>
      <c r="K466" s="164"/>
      <c r="L466" s="164"/>
      <c r="M466" s="164"/>
      <c r="N466" s="164"/>
      <c r="O466" s="164"/>
    </row>
    <row r="467" spans="1:15" ht="14.5" x14ac:dyDescent="0.35">
      <c r="A467" s="164"/>
      <c r="B467" s="164"/>
      <c r="C467" s="164"/>
      <c r="D467" s="164"/>
      <c r="E467" s="164"/>
      <c r="F467" s="164"/>
      <c r="G467" s="164"/>
      <c r="H467" s="164"/>
      <c r="I467" s="164"/>
      <c r="J467" s="164"/>
      <c r="K467" s="164"/>
      <c r="L467" s="164"/>
      <c r="M467" s="164"/>
      <c r="N467" s="164"/>
      <c r="O467" s="164"/>
    </row>
    <row r="468" spans="1:15" ht="14.5" x14ac:dyDescent="0.35">
      <c r="A468" s="164"/>
      <c r="B468" s="164"/>
      <c r="C468" s="164"/>
      <c r="D468" s="164"/>
      <c r="E468" s="164"/>
      <c r="F468" s="164"/>
      <c r="G468" s="164"/>
      <c r="H468" s="164"/>
      <c r="I468" s="164"/>
      <c r="J468" s="164"/>
      <c r="K468" s="164"/>
      <c r="L468" s="164"/>
      <c r="M468" s="164"/>
      <c r="N468" s="164"/>
      <c r="O468" s="164"/>
    </row>
    <row r="469" spans="1:15" ht="14.5" x14ac:dyDescent="0.35">
      <c r="A469" s="164"/>
      <c r="B469" s="164"/>
      <c r="C469" s="164"/>
      <c r="D469" s="164"/>
      <c r="E469" s="164"/>
      <c r="F469" s="164"/>
      <c r="G469" s="164"/>
      <c r="H469" s="164"/>
      <c r="I469" s="164"/>
      <c r="J469" s="164"/>
      <c r="K469" s="164"/>
      <c r="L469" s="164"/>
      <c r="M469" s="164"/>
      <c r="N469" s="164"/>
      <c r="O469" s="164"/>
    </row>
    <row r="470" spans="1:15" ht="14.5" x14ac:dyDescent="0.35">
      <c r="A470" s="164"/>
      <c r="B470" s="164"/>
      <c r="C470" s="164"/>
      <c r="D470" s="164"/>
      <c r="E470" s="164"/>
      <c r="F470" s="164"/>
      <c r="G470" s="164"/>
      <c r="H470" s="164"/>
      <c r="I470" s="164"/>
      <c r="J470" s="164"/>
      <c r="K470" s="164"/>
      <c r="L470" s="164"/>
      <c r="M470" s="164"/>
      <c r="N470" s="164"/>
      <c r="O470" s="164"/>
    </row>
    <row r="471" spans="1:15" ht="14.5" x14ac:dyDescent="0.35">
      <c r="A471" s="164"/>
      <c r="B471" s="164"/>
      <c r="C471" s="164"/>
      <c r="D471" s="164"/>
      <c r="E471" s="164"/>
      <c r="F471" s="164"/>
      <c r="G471" s="164"/>
      <c r="H471" s="164"/>
      <c r="I471" s="164"/>
      <c r="J471" s="164"/>
      <c r="K471" s="164"/>
      <c r="L471" s="164"/>
      <c r="M471" s="164"/>
      <c r="N471" s="164"/>
      <c r="O471" s="164"/>
    </row>
    <row r="472" spans="1:15" ht="14.5" x14ac:dyDescent="0.35">
      <c r="A472" s="164"/>
      <c r="B472" s="164"/>
      <c r="C472" s="164"/>
      <c r="D472" s="164"/>
      <c r="E472" s="164"/>
      <c r="F472" s="164"/>
      <c r="G472" s="164"/>
      <c r="H472" s="164"/>
      <c r="I472" s="164"/>
      <c r="J472" s="164"/>
      <c r="K472" s="164"/>
      <c r="L472" s="164"/>
      <c r="M472" s="164"/>
      <c r="N472" s="164"/>
      <c r="O472" s="164"/>
    </row>
    <row r="473" spans="1:15" ht="14.5" x14ac:dyDescent="0.35">
      <c r="A473" s="164"/>
      <c r="B473" s="164"/>
      <c r="C473" s="164"/>
      <c r="D473" s="164"/>
      <c r="E473" s="164"/>
      <c r="F473" s="164"/>
      <c r="G473" s="164"/>
      <c r="H473" s="164"/>
      <c r="I473" s="164"/>
      <c r="J473" s="164"/>
      <c r="K473" s="164"/>
      <c r="L473" s="164"/>
      <c r="M473" s="164"/>
      <c r="N473" s="164"/>
      <c r="O473" s="164"/>
    </row>
    <row r="474" spans="1:15" ht="14.5" x14ac:dyDescent="0.35">
      <c r="A474" s="164"/>
      <c r="B474" s="164"/>
      <c r="C474" s="164"/>
      <c r="D474" s="164"/>
      <c r="E474" s="164"/>
      <c r="F474" s="164"/>
      <c r="G474" s="164"/>
      <c r="H474" s="164"/>
      <c r="I474" s="164"/>
      <c r="J474" s="164"/>
      <c r="K474" s="164"/>
      <c r="L474" s="164"/>
      <c r="M474" s="164"/>
      <c r="N474" s="164"/>
      <c r="O474" s="164"/>
    </row>
    <row r="475" spans="1:15" ht="14.5" x14ac:dyDescent="0.35">
      <c r="A475" s="164"/>
      <c r="B475" s="164"/>
      <c r="C475" s="164"/>
      <c r="D475" s="164"/>
      <c r="E475" s="164"/>
      <c r="F475" s="164"/>
      <c r="G475" s="164"/>
      <c r="H475" s="164"/>
      <c r="I475" s="164"/>
      <c r="J475" s="164"/>
      <c r="K475" s="164"/>
      <c r="L475" s="164"/>
      <c r="M475" s="164"/>
      <c r="N475" s="164"/>
      <c r="O475" s="164"/>
    </row>
    <row r="476" spans="1:15" ht="14.5" x14ac:dyDescent="0.35">
      <c r="A476" s="164"/>
      <c r="B476" s="164"/>
      <c r="C476" s="164"/>
      <c r="D476" s="164"/>
      <c r="E476" s="164"/>
      <c r="F476" s="164"/>
      <c r="G476" s="164"/>
      <c r="H476" s="164"/>
      <c r="I476" s="164"/>
      <c r="J476" s="164"/>
      <c r="K476" s="164"/>
      <c r="L476" s="164"/>
      <c r="M476" s="164"/>
      <c r="N476" s="164"/>
      <c r="O476" s="164"/>
    </row>
    <row r="477" spans="1:15" ht="14.5" x14ac:dyDescent="0.35">
      <c r="A477" s="164"/>
      <c r="B477" s="164"/>
      <c r="C477" s="164"/>
      <c r="D477" s="164"/>
      <c r="E477" s="164"/>
      <c r="F477" s="164"/>
      <c r="G477" s="164"/>
      <c r="H477" s="164"/>
      <c r="I477" s="164"/>
      <c r="J477" s="164"/>
      <c r="K477" s="164"/>
      <c r="L477" s="164"/>
      <c r="M477" s="164"/>
      <c r="N477" s="164"/>
      <c r="O477" s="164"/>
    </row>
    <row r="478" spans="1:15" ht="14.5" x14ac:dyDescent="0.35">
      <c r="A478" s="164"/>
      <c r="B478" s="164"/>
      <c r="C478" s="164"/>
      <c r="D478" s="164"/>
      <c r="E478" s="164"/>
      <c r="F478" s="164"/>
      <c r="G478" s="164"/>
      <c r="H478" s="164"/>
      <c r="I478" s="164"/>
      <c r="J478" s="164"/>
      <c r="K478" s="164"/>
      <c r="L478" s="164"/>
      <c r="M478" s="164"/>
      <c r="N478" s="164"/>
      <c r="O478" s="164"/>
    </row>
    <row r="479" spans="1:15" ht="14.5" x14ac:dyDescent="0.35">
      <c r="A479" s="164"/>
      <c r="B479" s="164"/>
      <c r="C479" s="164"/>
      <c r="D479" s="164"/>
      <c r="E479" s="164"/>
      <c r="F479" s="164"/>
      <c r="G479" s="164"/>
      <c r="H479" s="164"/>
      <c r="I479" s="164"/>
      <c r="J479" s="164"/>
      <c r="K479" s="164"/>
      <c r="L479" s="164"/>
      <c r="M479" s="164"/>
      <c r="N479" s="164"/>
      <c r="O479" s="164"/>
    </row>
    <row r="480" spans="1:15" ht="14.5" x14ac:dyDescent="0.35">
      <c r="A480" s="164"/>
      <c r="B480" s="164"/>
      <c r="C480" s="164"/>
      <c r="D480" s="164"/>
      <c r="E480" s="164"/>
      <c r="F480" s="164"/>
      <c r="G480" s="164"/>
      <c r="H480" s="164"/>
      <c r="I480" s="164"/>
      <c r="J480" s="164"/>
      <c r="K480" s="164"/>
      <c r="L480" s="164"/>
      <c r="M480" s="164"/>
      <c r="N480" s="164"/>
      <c r="O480" s="164"/>
    </row>
    <row r="481" spans="1:15" ht="14.5" x14ac:dyDescent="0.35">
      <c r="A481" s="164"/>
      <c r="B481" s="164"/>
      <c r="C481" s="164"/>
      <c r="D481" s="164"/>
      <c r="E481" s="164"/>
      <c r="F481" s="164"/>
      <c r="G481" s="164"/>
      <c r="H481" s="164"/>
      <c r="I481" s="164"/>
      <c r="J481" s="164"/>
      <c r="K481" s="164"/>
      <c r="L481" s="164"/>
      <c r="M481" s="164"/>
      <c r="N481" s="164"/>
      <c r="O481" s="164"/>
    </row>
    <row r="482" spans="1:15" ht="14.5" x14ac:dyDescent="0.35">
      <c r="A482" s="164"/>
      <c r="B482" s="164"/>
      <c r="C482" s="164"/>
      <c r="D482" s="164"/>
      <c r="E482" s="164"/>
      <c r="F482" s="164"/>
      <c r="G482" s="164"/>
      <c r="H482" s="164"/>
      <c r="I482" s="164"/>
      <c r="J482" s="164"/>
      <c r="K482" s="164"/>
      <c r="L482" s="164"/>
      <c r="M482" s="164"/>
      <c r="N482" s="164"/>
      <c r="O482" s="164"/>
    </row>
    <row r="483" spans="1:15" ht="14.5" x14ac:dyDescent="0.35">
      <c r="A483" s="164"/>
      <c r="B483" s="164"/>
      <c r="C483" s="164"/>
      <c r="D483" s="164"/>
      <c r="E483" s="164"/>
      <c r="F483" s="164"/>
      <c r="G483" s="164"/>
      <c r="H483" s="164"/>
      <c r="I483" s="164"/>
      <c r="J483" s="164"/>
      <c r="K483" s="164"/>
      <c r="L483" s="164"/>
      <c r="M483" s="164"/>
      <c r="N483" s="164"/>
      <c r="O483" s="164"/>
    </row>
    <row r="484" spans="1:15" ht="14.5" x14ac:dyDescent="0.35">
      <c r="A484" s="164"/>
      <c r="B484" s="164"/>
      <c r="C484" s="164"/>
      <c r="D484" s="164"/>
      <c r="E484" s="164"/>
      <c r="F484" s="164"/>
      <c r="G484" s="164"/>
      <c r="H484" s="164"/>
      <c r="I484" s="164"/>
      <c r="J484" s="164"/>
      <c r="K484" s="164"/>
      <c r="L484" s="164"/>
      <c r="M484" s="164"/>
      <c r="N484" s="164"/>
      <c r="O484" s="164"/>
    </row>
    <row r="485" spans="1:15" ht="14.5" x14ac:dyDescent="0.35">
      <c r="A485" s="164"/>
      <c r="B485" s="164"/>
      <c r="C485" s="164"/>
      <c r="D485" s="164"/>
      <c r="E485" s="164"/>
      <c r="F485" s="164"/>
      <c r="G485" s="164"/>
      <c r="H485" s="164"/>
      <c r="I485" s="164"/>
      <c r="J485" s="164"/>
      <c r="K485" s="164"/>
      <c r="L485" s="164"/>
      <c r="M485" s="164"/>
      <c r="N485" s="164"/>
      <c r="O485" s="164"/>
    </row>
    <row r="486" spans="1:15" ht="14.5" x14ac:dyDescent="0.35">
      <c r="A486" s="164"/>
      <c r="B486" s="164"/>
      <c r="C486" s="164"/>
      <c r="D486" s="164"/>
      <c r="E486" s="164"/>
      <c r="F486" s="164"/>
      <c r="G486" s="164"/>
      <c r="H486" s="164"/>
      <c r="I486" s="164"/>
      <c r="J486" s="164"/>
      <c r="K486" s="164"/>
      <c r="L486" s="164"/>
      <c r="M486" s="164"/>
      <c r="N486" s="164"/>
      <c r="O486" s="164"/>
    </row>
    <row r="487" spans="1:15" ht="14.5" x14ac:dyDescent="0.35">
      <c r="A487" s="164"/>
      <c r="B487" s="164"/>
      <c r="C487" s="164"/>
      <c r="D487" s="164"/>
      <c r="E487" s="164"/>
      <c r="F487" s="164"/>
      <c r="G487" s="164"/>
      <c r="H487" s="164"/>
      <c r="I487" s="164"/>
      <c r="J487" s="164"/>
      <c r="K487" s="164"/>
      <c r="L487" s="164"/>
      <c r="M487" s="164"/>
      <c r="N487" s="164"/>
      <c r="O487" s="164"/>
    </row>
    <row r="488" spans="1:15" ht="14.5" x14ac:dyDescent="0.35">
      <c r="A488" s="164"/>
      <c r="B488" s="164"/>
      <c r="C488" s="164"/>
      <c r="D488" s="164"/>
      <c r="E488" s="164"/>
      <c r="F488" s="164"/>
      <c r="G488" s="164"/>
      <c r="H488" s="164"/>
      <c r="I488" s="164"/>
      <c r="J488" s="164"/>
      <c r="K488" s="164"/>
      <c r="L488" s="164"/>
      <c r="M488" s="164"/>
      <c r="N488" s="164"/>
      <c r="O488" s="164"/>
    </row>
    <row r="489" spans="1:15" ht="14.5" x14ac:dyDescent="0.35">
      <c r="A489" s="164"/>
      <c r="B489" s="164"/>
      <c r="C489" s="164"/>
      <c r="D489" s="164"/>
      <c r="E489" s="164"/>
      <c r="F489" s="164"/>
      <c r="G489" s="164"/>
      <c r="H489" s="164"/>
      <c r="I489" s="164"/>
      <c r="J489" s="164"/>
      <c r="K489" s="164"/>
      <c r="L489" s="164"/>
      <c r="M489" s="164"/>
      <c r="N489" s="164"/>
      <c r="O489" s="164"/>
    </row>
    <row r="490" spans="1:15" ht="14.5" x14ac:dyDescent="0.35">
      <c r="A490" s="164"/>
      <c r="B490" s="164"/>
      <c r="C490" s="164"/>
      <c r="D490" s="164"/>
      <c r="E490" s="164"/>
      <c r="F490" s="164"/>
      <c r="G490" s="164"/>
      <c r="H490" s="164"/>
      <c r="I490" s="164"/>
      <c r="J490" s="164"/>
      <c r="K490" s="164"/>
      <c r="L490" s="164"/>
      <c r="M490" s="164"/>
      <c r="N490" s="164"/>
      <c r="O490" s="164"/>
    </row>
    <row r="491" spans="1:15" ht="14.5" x14ac:dyDescent="0.35">
      <c r="A491" s="164"/>
      <c r="B491" s="164"/>
      <c r="C491" s="164"/>
      <c r="D491" s="164"/>
      <c r="E491" s="164"/>
      <c r="F491" s="164"/>
      <c r="G491" s="164"/>
      <c r="H491" s="164"/>
      <c r="I491" s="164"/>
      <c r="J491" s="164"/>
      <c r="K491" s="164"/>
      <c r="L491" s="164"/>
      <c r="M491" s="164"/>
      <c r="N491" s="164"/>
      <c r="O491" s="164"/>
    </row>
    <row r="492" spans="1:15" ht="14.5" x14ac:dyDescent="0.35">
      <c r="A492" s="164"/>
      <c r="B492" s="164"/>
      <c r="C492" s="164"/>
      <c r="D492" s="164"/>
      <c r="E492" s="164"/>
      <c r="F492" s="164"/>
      <c r="G492" s="164"/>
      <c r="H492" s="164"/>
      <c r="I492" s="164"/>
      <c r="J492" s="164"/>
      <c r="K492" s="164"/>
      <c r="L492" s="164"/>
      <c r="M492" s="164"/>
      <c r="N492" s="164"/>
      <c r="O492" s="164"/>
    </row>
    <row r="493" spans="1:15" ht="14.5" x14ac:dyDescent="0.35">
      <c r="A493" s="164"/>
      <c r="B493" s="164"/>
      <c r="C493" s="164"/>
      <c r="D493" s="164"/>
      <c r="E493" s="164"/>
      <c r="F493" s="164"/>
      <c r="G493" s="164"/>
      <c r="H493" s="164"/>
      <c r="I493" s="164"/>
      <c r="J493" s="164"/>
      <c r="K493" s="164"/>
      <c r="L493" s="164"/>
      <c r="M493" s="164"/>
      <c r="N493" s="164"/>
      <c r="O493" s="164"/>
    </row>
    <row r="494" spans="1:15" ht="14.5" x14ac:dyDescent="0.35">
      <c r="A494" s="164"/>
      <c r="B494" s="164"/>
      <c r="C494" s="164"/>
      <c r="D494" s="164"/>
      <c r="E494" s="164"/>
      <c r="F494" s="164"/>
      <c r="G494" s="164"/>
      <c r="H494" s="164"/>
      <c r="I494" s="164"/>
      <c r="J494" s="164"/>
      <c r="K494" s="164"/>
      <c r="L494" s="164"/>
      <c r="M494" s="164"/>
      <c r="N494" s="164"/>
      <c r="O494" s="164"/>
    </row>
    <row r="495" spans="1:15" ht="14.5" x14ac:dyDescent="0.35">
      <c r="A495" s="164"/>
      <c r="B495" s="164"/>
      <c r="C495" s="164"/>
      <c r="D495" s="164"/>
      <c r="E495" s="164"/>
      <c r="F495" s="164"/>
      <c r="G495" s="164"/>
      <c r="H495" s="164"/>
      <c r="I495" s="164"/>
      <c r="J495" s="164"/>
      <c r="K495" s="164"/>
      <c r="L495" s="164"/>
      <c r="M495" s="164"/>
      <c r="N495" s="164"/>
      <c r="O495" s="164"/>
    </row>
    <row r="496" spans="1:15" ht="14.5" x14ac:dyDescent="0.35">
      <c r="A496" s="164"/>
      <c r="B496" s="164"/>
      <c r="C496" s="164"/>
      <c r="D496" s="164"/>
      <c r="E496" s="164"/>
      <c r="F496" s="164"/>
      <c r="G496" s="164"/>
      <c r="H496" s="164"/>
      <c r="I496" s="164"/>
      <c r="J496" s="164"/>
      <c r="K496" s="164"/>
      <c r="L496" s="164"/>
      <c r="M496" s="164"/>
      <c r="N496" s="164"/>
      <c r="O496" s="164"/>
    </row>
    <row r="497" spans="1:15" ht="14.5" x14ac:dyDescent="0.35">
      <c r="A497" s="164"/>
      <c r="B497" s="164"/>
      <c r="C497" s="164"/>
      <c r="D497" s="164"/>
      <c r="E497" s="164"/>
      <c r="F497" s="164"/>
      <c r="G497" s="164"/>
      <c r="H497" s="164"/>
      <c r="I497" s="164"/>
      <c r="J497" s="164"/>
      <c r="K497" s="164"/>
      <c r="L497" s="164"/>
      <c r="M497" s="164"/>
      <c r="N497" s="164"/>
      <c r="O497" s="164"/>
    </row>
    <row r="498" spans="1:15" ht="14.5" x14ac:dyDescent="0.35">
      <c r="A498" s="164"/>
      <c r="B498" s="164"/>
      <c r="C498" s="164"/>
      <c r="D498" s="164"/>
      <c r="E498" s="164"/>
      <c r="F498" s="164"/>
      <c r="G498" s="164"/>
      <c r="H498" s="164"/>
      <c r="I498" s="164"/>
      <c r="J498" s="164"/>
      <c r="K498" s="164"/>
      <c r="L498" s="164"/>
      <c r="M498" s="164"/>
      <c r="N498" s="164"/>
      <c r="O498" s="164"/>
    </row>
    <row r="499" spans="1:15" ht="14.5" x14ac:dyDescent="0.35">
      <c r="A499" s="164"/>
      <c r="B499" s="164"/>
      <c r="C499" s="164"/>
      <c r="D499" s="164"/>
      <c r="E499" s="164"/>
      <c r="F499" s="164"/>
      <c r="G499" s="164"/>
      <c r="H499" s="164"/>
      <c r="I499" s="164"/>
      <c r="J499" s="164"/>
      <c r="K499" s="164"/>
      <c r="L499" s="164"/>
      <c r="M499" s="164"/>
      <c r="N499" s="164"/>
      <c r="O499" s="164"/>
    </row>
    <row r="500" spans="1:15" ht="14.5" x14ac:dyDescent="0.35">
      <c r="A500" s="164"/>
      <c r="B500" s="164"/>
      <c r="C500" s="164"/>
      <c r="D500" s="164"/>
      <c r="E500" s="164"/>
      <c r="F500" s="164"/>
      <c r="G500" s="164"/>
      <c r="H500" s="164"/>
      <c r="I500" s="164"/>
      <c r="J500" s="164"/>
      <c r="K500" s="164"/>
      <c r="L500" s="164"/>
      <c r="M500" s="164"/>
      <c r="N500" s="164"/>
      <c r="O500" s="164"/>
    </row>
    <row r="501" spans="1:15" ht="14.5" x14ac:dyDescent="0.35">
      <c r="A501" s="164"/>
      <c r="B501" s="164"/>
      <c r="C501" s="164"/>
      <c r="D501" s="164"/>
      <c r="E501" s="164"/>
      <c r="F501" s="164"/>
      <c r="G501" s="164"/>
      <c r="H501" s="164"/>
      <c r="I501" s="164"/>
      <c r="J501" s="164"/>
      <c r="K501" s="164"/>
      <c r="L501" s="164"/>
      <c r="M501" s="164"/>
      <c r="N501" s="164"/>
      <c r="O501" s="164"/>
    </row>
    <row r="502" spans="1:15" ht="14.5" x14ac:dyDescent="0.35">
      <c r="A502" s="164"/>
      <c r="B502" s="164"/>
      <c r="C502" s="164"/>
      <c r="D502" s="164"/>
      <c r="E502" s="164"/>
      <c r="F502" s="164"/>
      <c r="G502" s="164"/>
      <c r="H502" s="164"/>
      <c r="I502" s="164"/>
      <c r="J502" s="164"/>
      <c r="K502" s="164"/>
      <c r="L502" s="164"/>
      <c r="M502" s="164"/>
      <c r="N502" s="164"/>
      <c r="O502" s="164"/>
    </row>
    <row r="503" spans="1:15" ht="14.5" x14ac:dyDescent="0.35">
      <c r="A503" s="164"/>
      <c r="B503" s="164"/>
      <c r="C503" s="164"/>
      <c r="D503" s="164"/>
      <c r="E503" s="164"/>
      <c r="F503" s="164"/>
      <c r="G503" s="164"/>
      <c r="H503" s="164"/>
      <c r="I503" s="164"/>
      <c r="J503" s="164"/>
      <c r="K503" s="164"/>
      <c r="L503" s="164"/>
      <c r="M503" s="164"/>
      <c r="N503" s="164"/>
      <c r="O503" s="164"/>
    </row>
    <row r="504" spans="1:15" ht="14.5" x14ac:dyDescent="0.35">
      <c r="A504" s="164"/>
      <c r="B504" s="164"/>
      <c r="C504" s="164"/>
      <c r="D504" s="164"/>
      <c r="E504" s="164"/>
      <c r="F504" s="164"/>
      <c r="G504" s="164"/>
      <c r="H504" s="164"/>
      <c r="I504" s="164"/>
      <c r="J504" s="164"/>
      <c r="K504" s="164"/>
      <c r="L504" s="164"/>
      <c r="M504" s="164"/>
      <c r="N504" s="164"/>
      <c r="O504" s="164"/>
    </row>
    <row r="505" spans="1:15" ht="14.5" x14ac:dyDescent="0.35">
      <c r="A505" s="164"/>
      <c r="B505" s="164"/>
      <c r="C505" s="164"/>
      <c r="D505" s="164"/>
      <c r="E505" s="164"/>
      <c r="F505" s="164"/>
      <c r="G505" s="164"/>
      <c r="H505" s="164"/>
      <c r="I505" s="164"/>
      <c r="J505" s="164"/>
      <c r="K505" s="164"/>
      <c r="L505" s="164"/>
      <c r="M505" s="164"/>
      <c r="N505" s="164"/>
      <c r="O505" s="164"/>
    </row>
    <row r="506" spans="1:15" ht="14.5" x14ac:dyDescent="0.35">
      <c r="A506" s="164"/>
      <c r="B506" s="164"/>
      <c r="C506" s="164"/>
      <c r="D506" s="164"/>
      <c r="E506" s="164"/>
      <c r="F506" s="164"/>
      <c r="G506" s="164"/>
      <c r="H506" s="164"/>
      <c r="I506" s="164"/>
      <c r="J506" s="164"/>
      <c r="K506" s="164"/>
      <c r="L506" s="164"/>
      <c r="M506" s="164"/>
      <c r="N506" s="164"/>
      <c r="O506" s="164"/>
    </row>
    <row r="507" spans="1:15" ht="14.5" x14ac:dyDescent="0.35">
      <c r="A507" s="164"/>
      <c r="B507" s="164"/>
      <c r="C507" s="164"/>
      <c r="D507" s="164"/>
      <c r="E507" s="164"/>
      <c r="F507" s="164"/>
      <c r="G507" s="164"/>
      <c r="H507" s="164"/>
      <c r="I507" s="164"/>
      <c r="J507" s="164"/>
      <c r="K507" s="164"/>
      <c r="L507" s="164"/>
      <c r="M507" s="164"/>
      <c r="N507" s="164"/>
      <c r="O507" s="164"/>
    </row>
    <row r="508" spans="1:15" ht="14.5" x14ac:dyDescent="0.35">
      <c r="A508" s="164"/>
      <c r="B508" s="164"/>
      <c r="C508" s="164"/>
      <c r="D508" s="164"/>
      <c r="E508" s="164"/>
      <c r="F508" s="164"/>
      <c r="G508" s="164"/>
      <c r="H508" s="164"/>
      <c r="I508" s="164"/>
      <c r="J508" s="164"/>
      <c r="K508" s="164"/>
      <c r="L508" s="164"/>
      <c r="M508" s="164"/>
      <c r="N508" s="164"/>
      <c r="O508" s="164"/>
    </row>
    <row r="509" spans="1:15" ht="14.5" x14ac:dyDescent="0.35">
      <c r="A509" s="164"/>
      <c r="B509" s="164"/>
      <c r="C509" s="164"/>
      <c r="D509" s="164"/>
      <c r="E509" s="164"/>
      <c r="F509" s="164"/>
      <c r="G509" s="164"/>
      <c r="H509" s="164"/>
      <c r="I509" s="164"/>
      <c r="J509" s="164"/>
      <c r="K509" s="164"/>
      <c r="L509" s="164"/>
      <c r="M509" s="164"/>
      <c r="N509" s="164"/>
      <c r="O509" s="164"/>
    </row>
    <row r="510" spans="1:15" ht="14.5" x14ac:dyDescent="0.35">
      <c r="A510" s="164"/>
      <c r="B510" s="164"/>
      <c r="C510" s="164"/>
      <c r="D510" s="164"/>
      <c r="E510" s="164"/>
      <c r="F510" s="164"/>
      <c r="G510" s="164"/>
      <c r="H510" s="164"/>
      <c r="I510" s="164"/>
      <c r="J510" s="164"/>
      <c r="K510" s="164"/>
      <c r="L510" s="164"/>
      <c r="M510" s="164"/>
      <c r="N510" s="164"/>
      <c r="O510" s="164"/>
    </row>
    <row r="511" spans="1:15" ht="14.5" x14ac:dyDescent="0.35">
      <c r="A511" s="164"/>
      <c r="B511" s="164"/>
      <c r="C511" s="164"/>
      <c r="D511" s="164"/>
      <c r="E511" s="164"/>
      <c r="F511" s="164"/>
      <c r="G511" s="164"/>
      <c r="H511" s="164"/>
      <c r="I511" s="164"/>
      <c r="J511" s="164"/>
      <c r="K511" s="164"/>
      <c r="L511" s="164"/>
      <c r="M511" s="164"/>
      <c r="N511" s="164"/>
      <c r="O511" s="164"/>
    </row>
    <row r="512" spans="1:15" ht="14.5" x14ac:dyDescent="0.35">
      <c r="A512" s="164"/>
      <c r="B512" s="164"/>
      <c r="C512" s="164"/>
      <c r="D512" s="164"/>
      <c r="E512" s="164"/>
      <c r="F512" s="164"/>
      <c r="G512" s="164"/>
      <c r="H512" s="164"/>
      <c r="I512" s="164"/>
      <c r="J512" s="164"/>
      <c r="K512" s="164"/>
      <c r="L512" s="164"/>
      <c r="M512" s="164"/>
      <c r="N512" s="164"/>
      <c r="O512" s="164"/>
    </row>
    <row r="513" spans="1:15" ht="14.5" x14ac:dyDescent="0.35">
      <c r="A513" s="164"/>
      <c r="B513" s="164"/>
      <c r="C513" s="164"/>
      <c r="D513" s="164"/>
      <c r="E513" s="164"/>
      <c r="F513" s="164"/>
      <c r="G513" s="164"/>
      <c r="H513" s="164"/>
      <c r="I513" s="164"/>
      <c r="J513" s="164"/>
      <c r="K513" s="164"/>
      <c r="L513" s="164"/>
      <c r="M513" s="164"/>
      <c r="N513" s="164"/>
      <c r="O513" s="164"/>
    </row>
    <row r="514" spans="1:15" ht="14.5" x14ac:dyDescent="0.35">
      <c r="A514" s="164"/>
      <c r="B514" s="164"/>
      <c r="C514" s="164"/>
      <c r="D514" s="164"/>
      <c r="E514" s="164"/>
      <c r="F514" s="164"/>
      <c r="G514" s="164"/>
      <c r="H514" s="164"/>
      <c r="I514" s="164"/>
      <c r="J514" s="164"/>
      <c r="K514" s="164"/>
      <c r="L514" s="164"/>
      <c r="M514" s="164"/>
      <c r="N514" s="164"/>
      <c r="O514" s="164"/>
    </row>
    <row r="515" spans="1:15" ht="14.5" x14ac:dyDescent="0.35">
      <c r="A515" s="164"/>
      <c r="B515" s="164"/>
      <c r="C515" s="164"/>
      <c r="D515" s="164"/>
      <c r="E515" s="164"/>
      <c r="F515" s="164"/>
      <c r="G515" s="164"/>
      <c r="H515" s="164"/>
      <c r="I515" s="164"/>
      <c r="J515" s="164"/>
      <c r="K515" s="164"/>
      <c r="L515" s="164"/>
      <c r="M515" s="164"/>
      <c r="N515" s="164"/>
      <c r="O515" s="164"/>
    </row>
    <row r="516" spans="1:15" ht="14.5" x14ac:dyDescent="0.35">
      <c r="A516" s="164"/>
      <c r="B516" s="164"/>
      <c r="C516" s="164"/>
      <c r="D516" s="164"/>
      <c r="E516" s="164"/>
      <c r="F516" s="164"/>
      <c r="G516" s="164"/>
      <c r="H516" s="164"/>
      <c r="I516" s="164"/>
      <c r="J516" s="164"/>
      <c r="K516" s="164"/>
      <c r="L516" s="164"/>
      <c r="M516" s="164"/>
      <c r="N516" s="164"/>
      <c r="O516" s="164"/>
    </row>
    <row r="517" spans="1:15" ht="14.5" x14ac:dyDescent="0.35">
      <c r="A517" s="164"/>
      <c r="B517" s="164"/>
      <c r="C517" s="164"/>
      <c r="D517" s="164"/>
      <c r="E517" s="164"/>
      <c r="F517" s="164"/>
      <c r="G517" s="164"/>
      <c r="H517" s="164"/>
      <c r="I517" s="164"/>
      <c r="J517" s="164"/>
      <c r="K517" s="164"/>
      <c r="L517" s="164"/>
      <c r="M517" s="164"/>
      <c r="N517" s="164"/>
      <c r="O517" s="164"/>
    </row>
    <row r="518" spans="1:15" ht="14.5" x14ac:dyDescent="0.35">
      <c r="A518" s="164"/>
      <c r="B518" s="164"/>
      <c r="C518" s="164"/>
      <c r="D518" s="164"/>
      <c r="E518" s="164"/>
      <c r="F518" s="164"/>
      <c r="G518" s="164"/>
      <c r="H518" s="164"/>
      <c r="I518" s="164"/>
      <c r="J518" s="164"/>
      <c r="K518" s="164"/>
      <c r="L518" s="164"/>
      <c r="M518" s="164"/>
      <c r="N518" s="164"/>
      <c r="O518" s="164"/>
    </row>
    <row r="519" spans="1:15" ht="14.5" x14ac:dyDescent="0.35">
      <c r="A519" s="164"/>
      <c r="B519" s="164"/>
      <c r="C519" s="164"/>
      <c r="D519" s="164"/>
      <c r="E519" s="164"/>
      <c r="F519" s="164"/>
      <c r="G519" s="164"/>
      <c r="H519" s="164"/>
      <c r="I519" s="164"/>
      <c r="J519" s="164"/>
      <c r="K519" s="164"/>
      <c r="L519" s="164"/>
      <c r="M519" s="164"/>
      <c r="N519" s="164"/>
      <c r="O519" s="164"/>
    </row>
    <row r="520" spans="1:15" ht="14.5" x14ac:dyDescent="0.35">
      <c r="A520" s="164"/>
      <c r="B520" s="164"/>
      <c r="C520" s="164"/>
      <c r="D520" s="164"/>
      <c r="E520" s="164"/>
      <c r="F520" s="164"/>
      <c r="G520" s="164"/>
      <c r="H520" s="164"/>
      <c r="I520" s="164"/>
      <c r="J520" s="164"/>
      <c r="K520" s="164"/>
      <c r="L520" s="164"/>
      <c r="M520" s="164"/>
      <c r="N520" s="164"/>
      <c r="O520" s="164"/>
    </row>
    <row r="521" spans="1:15" ht="14.5" x14ac:dyDescent="0.35">
      <c r="A521" s="164"/>
      <c r="B521" s="164"/>
      <c r="C521" s="164"/>
      <c r="D521" s="164"/>
      <c r="E521" s="164"/>
      <c r="F521" s="164"/>
      <c r="G521" s="164"/>
      <c r="H521" s="164"/>
      <c r="I521" s="164"/>
      <c r="J521" s="164"/>
      <c r="K521" s="164"/>
      <c r="L521" s="164"/>
      <c r="M521" s="164"/>
      <c r="N521" s="164"/>
      <c r="O521" s="164"/>
    </row>
    <row r="522" spans="1:15" ht="14.5" x14ac:dyDescent="0.35">
      <c r="A522" s="164"/>
      <c r="B522" s="164"/>
      <c r="C522" s="164"/>
      <c r="D522" s="164"/>
      <c r="E522" s="164"/>
      <c r="F522" s="164"/>
      <c r="G522" s="164"/>
      <c r="H522" s="164"/>
      <c r="I522" s="164"/>
      <c r="J522" s="164"/>
      <c r="K522" s="164"/>
      <c r="L522" s="164"/>
      <c r="M522" s="164"/>
      <c r="N522" s="164"/>
      <c r="O522" s="164"/>
    </row>
    <row r="523" spans="1:15" ht="14.5" x14ac:dyDescent="0.35">
      <c r="A523" s="164"/>
      <c r="B523" s="164"/>
      <c r="C523" s="164"/>
      <c r="D523" s="164"/>
      <c r="E523" s="164"/>
      <c r="F523" s="164"/>
      <c r="G523" s="164"/>
      <c r="H523" s="164"/>
      <c r="I523" s="164"/>
      <c r="J523" s="164"/>
      <c r="K523" s="164"/>
      <c r="L523" s="164"/>
      <c r="M523" s="164"/>
      <c r="N523" s="164"/>
      <c r="O523" s="164"/>
    </row>
    <row r="524" spans="1:15" ht="14.5" x14ac:dyDescent="0.35">
      <c r="A524" s="164"/>
      <c r="B524" s="164"/>
      <c r="C524" s="164"/>
      <c r="D524" s="164"/>
      <c r="E524" s="164"/>
      <c r="F524" s="164"/>
      <c r="G524" s="164"/>
      <c r="H524" s="164"/>
      <c r="I524" s="164"/>
      <c r="J524" s="164"/>
      <c r="K524" s="164"/>
      <c r="L524" s="164"/>
      <c r="M524" s="164"/>
      <c r="N524" s="164"/>
      <c r="O524" s="164"/>
    </row>
    <row r="525" spans="1:15" ht="14.5" x14ac:dyDescent="0.35">
      <c r="A525" s="164"/>
      <c r="B525" s="164"/>
      <c r="C525" s="164"/>
      <c r="D525" s="164"/>
      <c r="E525" s="164"/>
      <c r="F525" s="164"/>
      <c r="G525" s="164"/>
      <c r="H525" s="164"/>
      <c r="I525" s="164"/>
      <c r="J525" s="164"/>
      <c r="K525" s="164"/>
      <c r="L525" s="164"/>
      <c r="M525" s="164"/>
      <c r="N525" s="164"/>
      <c r="O525" s="164"/>
    </row>
    <row r="526" spans="1:15" ht="14.5" x14ac:dyDescent="0.35">
      <c r="A526" s="164"/>
      <c r="B526" s="164"/>
      <c r="C526" s="164"/>
      <c r="D526" s="164"/>
      <c r="E526" s="164"/>
      <c r="F526" s="164"/>
      <c r="G526" s="164"/>
      <c r="H526" s="164"/>
      <c r="I526" s="164"/>
      <c r="J526" s="164"/>
      <c r="K526" s="164"/>
      <c r="L526" s="164"/>
      <c r="M526" s="164"/>
      <c r="N526" s="164"/>
      <c r="O526" s="164"/>
    </row>
    <row r="527" spans="1:15" ht="14.5" x14ac:dyDescent="0.35">
      <c r="A527" s="164"/>
      <c r="B527" s="164"/>
      <c r="C527" s="164"/>
      <c r="D527" s="164"/>
      <c r="E527" s="164"/>
      <c r="F527" s="164"/>
      <c r="G527" s="164"/>
      <c r="H527" s="164"/>
      <c r="I527" s="164"/>
      <c r="J527" s="164"/>
      <c r="K527" s="164"/>
      <c r="L527" s="164"/>
      <c r="M527" s="164"/>
      <c r="N527" s="164"/>
      <c r="O527" s="164"/>
    </row>
    <row r="528" spans="1:15" ht="14.5" x14ac:dyDescent="0.35">
      <c r="A528" s="164"/>
      <c r="B528" s="164"/>
      <c r="C528" s="164"/>
      <c r="D528" s="164"/>
      <c r="E528" s="164"/>
      <c r="F528" s="164"/>
      <c r="G528" s="164"/>
      <c r="H528" s="164"/>
      <c r="I528" s="164"/>
      <c r="J528" s="164"/>
      <c r="K528" s="164"/>
      <c r="L528" s="164"/>
      <c r="M528" s="164"/>
      <c r="N528" s="164"/>
      <c r="O528" s="164"/>
    </row>
    <row r="529" spans="1:15" ht="14.5" x14ac:dyDescent="0.35">
      <c r="A529" s="164"/>
      <c r="B529" s="164"/>
      <c r="C529" s="164"/>
      <c r="D529" s="164"/>
      <c r="E529" s="164"/>
      <c r="F529" s="164"/>
      <c r="G529" s="164"/>
      <c r="H529" s="164"/>
      <c r="I529" s="164"/>
      <c r="J529" s="164"/>
      <c r="K529" s="164"/>
      <c r="L529" s="164"/>
      <c r="M529" s="164"/>
      <c r="N529" s="164"/>
      <c r="O529" s="164"/>
    </row>
    <row r="530" spans="1:15" ht="14.5" x14ac:dyDescent="0.35">
      <c r="A530" s="164"/>
      <c r="B530" s="164"/>
      <c r="C530" s="164"/>
      <c r="D530" s="164"/>
      <c r="E530" s="164"/>
      <c r="F530" s="164"/>
      <c r="G530" s="164"/>
      <c r="H530" s="164"/>
      <c r="I530" s="164"/>
      <c r="J530" s="164"/>
      <c r="K530" s="164"/>
      <c r="L530" s="164"/>
      <c r="M530" s="164"/>
      <c r="N530" s="164"/>
      <c r="O530" s="164"/>
    </row>
    <row r="531" spans="1:15" ht="14.5" x14ac:dyDescent="0.35">
      <c r="A531" s="164"/>
      <c r="B531" s="164"/>
      <c r="C531" s="164"/>
      <c r="D531" s="164"/>
      <c r="E531" s="164"/>
      <c r="F531" s="164"/>
      <c r="G531" s="164"/>
      <c r="H531" s="164"/>
      <c r="I531" s="164"/>
      <c r="J531" s="164"/>
      <c r="K531" s="164"/>
      <c r="L531" s="164"/>
      <c r="M531" s="164"/>
      <c r="N531" s="164"/>
      <c r="O531" s="164"/>
    </row>
    <row r="532" spans="1:15" ht="14.5" x14ac:dyDescent="0.35">
      <c r="A532" s="164"/>
      <c r="B532" s="164"/>
      <c r="C532" s="164"/>
      <c r="D532" s="164"/>
      <c r="E532" s="164"/>
      <c r="F532" s="164"/>
      <c r="G532" s="164"/>
      <c r="H532" s="164"/>
      <c r="I532" s="164"/>
      <c r="J532" s="164"/>
      <c r="K532" s="164"/>
      <c r="L532" s="164"/>
      <c r="M532" s="164"/>
      <c r="N532" s="164"/>
      <c r="O532" s="164"/>
    </row>
    <row r="533" spans="1:15" ht="14.5" x14ac:dyDescent="0.35">
      <c r="A533" s="164"/>
      <c r="B533" s="164"/>
      <c r="C533" s="164"/>
      <c r="D533" s="164"/>
      <c r="E533" s="164"/>
      <c r="F533" s="164"/>
      <c r="G533" s="164"/>
      <c r="H533" s="164"/>
      <c r="I533" s="164"/>
      <c r="J533" s="164"/>
      <c r="K533" s="164"/>
      <c r="L533" s="164"/>
      <c r="M533" s="164"/>
      <c r="N533" s="164"/>
      <c r="O533" s="164"/>
    </row>
    <row r="534" spans="1:15" ht="14.5" x14ac:dyDescent="0.35">
      <c r="A534" s="164"/>
      <c r="B534" s="164"/>
      <c r="C534" s="164"/>
      <c r="D534" s="164"/>
      <c r="E534" s="164"/>
      <c r="F534" s="164"/>
      <c r="G534" s="164"/>
      <c r="H534" s="164"/>
      <c r="I534" s="164"/>
      <c r="J534" s="164"/>
      <c r="K534" s="164"/>
      <c r="L534" s="164"/>
      <c r="M534" s="164"/>
      <c r="N534" s="164"/>
      <c r="O534" s="164"/>
    </row>
    <row r="535" spans="1:15" ht="14.5" x14ac:dyDescent="0.35">
      <c r="A535" s="164"/>
      <c r="B535" s="164"/>
      <c r="C535" s="164"/>
      <c r="D535" s="164"/>
      <c r="E535" s="164"/>
      <c r="F535" s="164"/>
      <c r="G535" s="164"/>
      <c r="H535" s="164"/>
      <c r="I535" s="164"/>
      <c r="J535" s="164"/>
      <c r="K535" s="164"/>
      <c r="L535" s="164"/>
      <c r="M535" s="164"/>
      <c r="N535" s="164"/>
      <c r="O535" s="164"/>
    </row>
    <row r="536" spans="1:15" ht="14.5" x14ac:dyDescent="0.35">
      <c r="A536" s="164"/>
      <c r="B536" s="164"/>
      <c r="C536" s="164"/>
      <c r="D536" s="164"/>
      <c r="E536" s="164"/>
      <c r="F536" s="164"/>
      <c r="G536" s="164"/>
      <c r="H536" s="164"/>
      <c r="I536" s="164"/>
      <c r="J536" s="164"/>
      <c r="K536" s="164"/>
      <c r="L536" s="164"/>
      <c r="M536" s="164"/>
      <c r="N536" s="164"/>
      <c r="O536" s="164"/>
    </row>
    <row r="537" spans="1:15" ht="14.5" x14ac:dyDescent="0.35">
      <c r="A537" s="164"/>
      <c r="B537" s="164"/>
      <c r="C537" s="164"/>
      <c r="D537" s="164"/>
      <c r="E537" s="164"/>
      <c r="F537" s="164"/>
      <c r="G537" s="164"/>
      <c r="H537" s="164"/>
      <c r="I537" s="164"/>
      <c r="J537" s="164"/>
      <c r="K537" s="164"/>
      <c r="L537" s="164"/>
      <c r="M537" s="164"/>
      <c r="N537" s="164"/>
      <c r="O537" s="164"/>
    </row>
    <row r="538" spans="1:15" ht="14.5" x14ac:dyDescent="0.35">
      <c r="A538" s="164"/>
      <c r="B538" s="164"/>
      <c r="C538" s="164"/>
      <c r="D538" s="164"/>
      <c r="E538" s="164"/>
      <c r="F538" s="164"/>
      <c r="G538" s="164"/>
      <c r="H538" s="164"/>
      <c r="I538" s="164"/>
      <c r="J538" s="164"/>
      <c r="K538" s="164"/>
      <c r="L538" s="164"/>
      <c r="M538" s="164"/>
      <c r="N538" s="164"/>
      <c r="O538" s="164"/>
    </row>
    <row r="539" spans="1:15" ht="14.5" x14ac:dyDescent="0.35">
      <c r="A539" s="164"/>
      <c r="B539" s="164"/>
      <c r="C539" s="164"/>
      <c r="D539" s="164"/>
      <c r="E539" s="164"/>
      <c r="F539" s="164"/>
      <c r="G539" s="164"/>
      <c r="H539" s="164"/>
      <c r="I539" s="164"/>
      <c r="J539" s="164"/>
      <c r="K539" s="164"/>
      <c r="L539" s="164"/>
      <c r="M539" s="164"/>
      <c r="N539" s="164"/>
      <c r="O539" s="164"/>
    </row>
    <row r="540" spans="1:15" ht="14.5" x14ac:dyDescent="0.35">
      <c r="A540" s="164"/>
      <c r="B540" s="164"/>
      <c r="C540" s="164"/>
      <c r="D540" s="164"/>
      <c r="E540" s="164"/>
      <c r="F540" s="164"/>
      <c r="G540" s="164"/>
      <c r="H540" s="164"/>
      <c r="I540" s="164"/>
      <c r="J540" s="164"/>
      <c r="K540" s="164"/>
      <c r="L540" s="164"/>
      <c r="M540" s="164"/>
      <c r="N540" s="164"/>
      <c r="O540" s="164"/>
    </row>
    <row r="541" spans="1:15" ht="14.5" x14ac:dyDescent="0.35">
      <c r="A541" s="164"/>
      <c r="B541" s="164"/>
      <c r="C541" s="164"/>
      <c r="D541" s="164"/>
      <c r="E541" s="164"/>
      <c r="F541" s="164"/>
      <c r="G541" s="164"/>
      <c r="H541" s="164"/>
      <c r="I541" s="164"/>
      <c r="J541" s="164"/>
      <c r="K541" s="164"/>
      <c r="L541" s="164"/>
      <c r="M541" s="164"/>
      <c r="N541" s="164"/>
      <c r="O541" s="164"/>
    </row>
    <row r="542" spans="1:15" ht="14.5" x14ac:dyDescent="0.35">
      <c r="A542" s="164"/>
      <c r="B542" s="164"/>
      <c r="C542" s="164"/>
      <c r="D542" s="164"/>
      <c r="E542" s="164"/>
      <c r="F542" s="164"/>
      <c r="G542" s="164"/>
      <c r="H542" s="164"/>
      <c r="I542" s="164"/>
      <c r="J542" s="164"/>
      <c r="K542" s="164"/>
      <c r="L542" s="164"/>
      <c r="M542" s="164"/>
      <c r="N542" s="164"/>
      <c r="O542" s="164"/>
    </row>
    <row r="543" spans="1:15" ht="14.5" x14ac:dyDescent="0.35">
      <c r="A543" s="164"/>
      <c r="B543" s="164"/>
      <c r="C543" s="164"/>
      <c r="D543" s="164"/>
      <c r="E543" s="164"/>
      <c r="F543" s="164"/>
      <c r="G543" s="164"/>
      <c r="H543" s="164"/>
      <c r="I543" s="164"/>
      <c r="J543" s="164"/>
      <c r="K543" s="164"/>
      <c r="L543" s="164"/>
      <c r="M543" s="164"/>
      <c r="N543" s="164"/>
      <c r="O543" s="164"/>
    </row>
    <row r="544" spans="1:15" ht="14.5" x14ac:dyDescent="0.35">
      <c r="A544" s="164"/>
      <c r="B544" s="164"/>
      <c r="C544" s="164"/>
      <c r="D544" s="164"/>
      <c r="E544" s="164"/>
      <c r="F544" s="164"/>
      <c r="G544" s="164"/>
      <c r="H544" s="164"/>
      <c r="I544" s="164"/>
      <c r="J544" s="164"/>
      <c r="K544" s="164"/>
      <c r="L544" s="164"/>
      <c r="M544" s="164"/>
      <c r="N544" s="164"/>
      <c r="O544" s="164"/>
    </row>
    <row r="545" spans="1:15" ht="14.5" x14ac:dyDescent="0.35">
      <c r="A545" s="164"/>
      <c r="B545" s="164"/>
      <c r="C545" s="164"/>
      <c r="D545" s="164"/>
      <c r="E545" s="164"/>
      <c r="F545" s="164"/>
      <c r="G545" s="164"/>
      <c r="H545" s="164"/>
      <c r="I545" s="164"/>
      <c r="J545" s="164"/>
      <c r="K545" s="164"/>
      <c r="L545" s="164"/>
      <c r="M545" s="164"/>
      <c r="N545" s="164"/>
      <c r="O545" s="164"/>
    </row>
    <row r="546" spans="1:15" ht="14.5" x14ac:dyDescent="0.35">
      <c r="A546" s="164"/>
      <c r="B546" s="164"/>
      <c r="C546" s="164"/>
      <c r="D546" s="164"/>
      <c r="E546" s="164"/>
      <c r="F546" s="164"/>
      <c r="G546" s="164"/>
      <c r="H546" s="164"/>
      <c r="I546" s="164"/>
      <c r="J546" s="164"/>
      <c r="K546" s="164"/>
      <c r="L546" s="164"/>
      <c r="M546" s="164"/>
      <c r="N546" s="164"/>
      <c r="O546" s="164"/>
    </row>
    <row r="547" spans="1:15" ht="14.5" x14ac:dyDescent="0.35">
      <c r="A547" s="164"/>
      <c r="B547" s="164"/>
      <c r="C547" s="164"/>
      <c r="D547" s="164"/>
      <c r="E547" s="164"/>
      <c r="F547" s="164"/>
      <c r="G547" s="164"/>
      <c r="H547" s="164"/>
      <c r="I547" s="164"/>
      <c r="J547" s="164"/>
      <c r="K547" s="164"/>
      <c r="L547" s="164"/>
      <c r="M547" s="164"/>
      <c r="N547" s="164"/>
      <c r="O547" s="164"/>
    </row>
    <row r="548" spans="1:15" ht="14.5" x14ac:dyDescent="0.35">
      <c r="A548" s="164"/>
      <c r="B548" s="164"/>
      <c r="C548" s="164"/>
      <c r="D548" s="164"/>
      <c r="E548" s="164"/>
      <c r="F548" s="164"/>
      <c r="G548" s="164"/>
      <c r="H548" s="164"/>
      <c r="I548" s="164"/>
      <c r="J548" s="164"/>
      <c r="K548" s="164"/>
      <c r="L548" s="164"/>
      <c r="M548" s="164"/>
      <c r="N548" s="164"/>
      <c r="O548" s="164"/>
    </row>
    <row r="549" spans="1:15" ht="14.5" x14ac:dyDescent="0.35">
      <c r="A549" s="164"/>
      <c r="B549" s="164"/>
      <c r="C549" s="164"/>
      <c r="D549" s="164"/>
      <c r="E549" s="164"/>
      <c r="F549" s="164"/>
      <c r="G549" s="164"/>
      <c r="H549" s="164"/>
      <c r="I549" s="164"/>
      <c r="J549" s="164"/>
      <c r="K549" s="164"/>
      <c r="L549" s="164"/>
      <c r="M549" s="164"/>
      <c r="N549" s="164"/>
      <c r="O549" s="164"/>
    </row>
    <row r="550" spans="1:15" ht="14.5" x14ac:dyDescent="0.35">
      <c r="A550" s="164"/>
      <c r="B550" s="164"/>
      <c r="C550" s="164"/>
      <c r="D550" s="164"/>
      <c r="E550" s="164"/>
      <c r="F550" s="164"/>
      <c r="G550" s="164"/>
      <c r="H550" s="164"/>
      <c r="I550" s="164"/>
      <c r="J550" s="164"/>
      <c r="K550" s="164"/>
      <c r="L550" s="164"/>
      <c r="M550" s="164"/>
      <c r="N550" s="164"/>
      <c r="O550" s="164"/>
    </row>
    <row r="551" spans="1:15" ht="14.5" x14ac:dyDescent="0.35">
      <c r="A551" s="164"/>
      <c r="B551" s="164"/>
      <c r="C551" s="164"/>
      <c r="D551" s="164"/>
      <c r="E551" s="164"/>
      <c r="F551" s="164"/>
      <c r="G551" s="164"/>
      <c r="H551" s="164"/>
      <c r="I551" s="164"/>
      <c r="J551" s="164"/>
      <c r="K551" s="164"/>
      <c r="L551" s="164"/>
      <c r="M551" s="164"/>
      <c r="N551" s="164"/>
      <c r="O551" s="164"/>
    </row>
    <row r="552" spans="1:15" ht="14.5" x14ac:dyDescent="0.35">
      <c r="A552" s="164"/>
      <c r="B552" s="164"/>
      <c r="C552" s="164"/>
      <c r="D552" s="164"/>
      <c r="E552" s="164"/>
      <c r="F552" s="164"/>
      <c r="G552" s="164"/>
      <c r="H552" s="164"/>
      <c r="I552" s="164"/>
      <c r="J552" s="164"/>
      <c r="K552" s="164"/>
      <c r="L552" s="164"/>
      <c r="M552" s="164"/>
      <c r="N552" s="164"/>
      <c r="O552" s="164"/>
    </row>
    <row r="553" spans="1:15" ht="14.5" x14ac:dyDescent="0.35">
      <c r="A553" s="164"/>
      <c r="B553" s="164"/>
      <c r="C553" s="164"/>
      <c r="D553" s="164"/>
      <c r="E553" s="164"/>
      <c r="F553" s="164"/>
      <c r="G553" s="164"/>
      <c r="H553" s="164"/>
      <c r="I553" s="164"/>
      <c r="J553" s="164"/>
      <c r="K553" s="164"/>
      <c r="L553" s="164"/>
      <c r="M553" s="164"/>
      <c r="N553" s="164"/>
      <c r="O553" s="164"/>
    </row>
    <row r="554" spans="1:15" ht="14.5" x14ac:dyDescent="0.35">
      <c r="A554" s="164"/>
      <c r="B554" s="164"/>
      <c r="C554" s="164"/>
      <c r="D554" s="164"/>
      <c r="E554" s="164"/>
      <c r="F554" s="164"/>
      <c r="G554" s="164"/>
      <c r="H554" s="164"/>
      <c r="I554" s="164"/>
      <c r="J554" s="164"/>
      <c r="K554" s="164"/>
      <c r="L554" s="164"/>
      <c r="M554" s="164"/>
      <c r="N554" s="164"/>
      <c r="O554" s="164"/>
    </row>
    <row r="555" spans="1:15" ht="14.5" x14ac:dyDescent="0.35">
      <c r="A555" s="164"/>
      <c r="B555" s="164"/>
      <c r="C555" s="164"/>
      <c r="D555" s="164"/>
      <c r="E555" s="164"/>
      <c r="F555" s="164"/>
      <c r="G555" s="164"/>
      <c r="H555" s="164"/>
      <c r="I555" s="164"/>
      <c r="J555" s="164"/>
      <c r="K555" s="164"/>
      <c r="L555" s="164"/>
      <c r="M555" s="164"/>
      <c r="N555" s="164"/>
      <c r="O555" s="164"/>
    </row>
    <row r="556" spans="1:15" ht="14.5" x14ac:dyDescent="0.35">
      <c r="A556" s="164"/>
      <c r="B556" s="164"/>
      <c r="C556" s="164"/>
      <c r="D556" s="164"/>
      <c r="E556" s="164"/>
      <c r="F556" s="164"/>
      <c r="G556" s="164"/>
      <c r="H556" s="164"/>
      <c r="I556" s="164"/>
      <c r="J556" s="164"/>
      <c r="K556" s="164"/>
      <c r="L556" s="164"/>
      <c r="M556" s="164"/>
      <c r="N556" s="164"/>
      <c r="O556" s="164"/>
    </row>
    <row r="557" spans="1:15" ht="14.5" x14ac:dyDescent="0.35">
      <c r="A557" s="164"/>
      <c r="B557" s="164"/>
      <c r="C557" s="164"/>
      <c r="D557" s="164"/>
      <c r="E557" s="164"/>
      <c r="F557" s="164"/>
      <c r="G557" s="164"/>
      <c r="H557" s="164"/>
      <c r="I557" s="164"/>
      <c r="J557" s="164"/>
      <c r="K557" s="164"/>
      <c r="L557" s="164"/>
      <c r="M557" s="164"/>
      <c r="N557" s="164"/>
      <c r="O557" s="164"/>
    </row>
    <row r="558" spans="1:15" ht="14.5" x14ac:dyDescent="0.35">
      <c r="A558" s="164"/>
      <c r="B558" s="164"/>
      <c r="C558" s="164"/>
      <c r="D558" s="164"/>
      <c r="E558" s="164"/>
      <c r="F558" s="164"/>
      <c r="G558" s="164"/>
      <c r="H558" s="164"/>
      <c r="I558" s="164"/>
      <c r="J558" s="164"/>
      <c r="K558" s="164"/>
      <c r="L558" s="164"/>
      <c r="M558" s="164"/>
      <c r="N558" s="164"/>
      <c r="O558" s="164"/>
    </row>
    <row r="559" spans="1:15" ht="14.5" x14ac:dyDescent="0.35">
      <c r="A559" s="164"/>
      <c r="B559" s="164"/>
      <c r="C559" s="164"/>
      <c r="D559" s="164"/>
      <c r="E559" s="164"/>
      <c r="F559" s="164"/>
      <c r="G559" s="164"/>
      <c r="H559" s="164"/>
      <c r="I559" s="164"/>
      <c r="J559" s="164"/>
      <c r="K559" s="164"/>
      <c r="L559" s="164"/>
      <c r="M559" s="164"/>
      <c r="N559" s="164"/>
      <c r="O559" s="164"/>
    </row>
    <row r="560" spans="1:15" ht="14.5" x14ac:dyDescent="0.35">
      <c r="A560" s="164"/>
      <c r="B560" s="164"/>
      <c r="C560" s="164"/>
      <c r="D560" s="164"/>
      <c r="E560" s="164"/>
      <c r="F560" s="164"/>
      <c r="G560" s="164"/>
      <c r="H560" s="164"/>
      <c r="I560" s="164"/>
      <c r="J560" s="164"/>
      <c r="K560" s="164"/>
      <c r="L560" s="164"/>
      <c r="M560" s="164"/>
      <c r="N560" s="164"/>
      <c r="O560" s="164"/>
    </row>
    <row r="561" spans="1:15" ht="14.5" x14ac:dyDescent="0.35">
      <c r="A561" s="164"/>
      <c r="B561" s="164"/>
      <c r="C561" s="164"/>
      <c r="D561" s="164"/>
      <c r="E561" s="164"/>
      <c r="F561" s="164"/>
      <c r="G561" s="164"/>
      <c r="H561" s="164"/>
      <c r="I561" s="164"/>
      <c r="J561" s="164"/>
      <c r="K561" s="164"/>
      <c r="L561" s="164"/>
      <c r="M561" s="164"/>
      <c r="N561" s="164"/>
      <c r="O561" s="164"/>
    </row>
    <row r="562" spans="1:15" ht="14.5" x14ac:dyDescent="0.35">
      <c r="A562" s="164"/>
      <c r="B562" s="164"/>
      <c r="C562" s="164"/>
      <c r="D562" s="164"/>
      <c r="E562" s="164"/>
      <c r="F562" s="164"/>
      <c r="G562" s="164"/>
      <c r="H562" s="164"/>
      <c r="I562" s="164"/>
      <c r="J562" s="164"/>
      <c r="K562" s="164"/>
      <c r="L562" s="164"/>
      <c r="M562" s="164"/>
      <c r="N562" s="164"/>
      <c r="O562" s="164"/>
    </row>
    <row r="563" spans="1:15" ht="14.5" x14ac:dyDescent="0.35">
      <c r="A563" s="164"/>
      <c r="B563" s="164"/>
      <c r="C563" s="164"/>
      <c r="D563" s="164"/>
      <c r="E563" s="164"/>
      <c r="F563" s="164"/>
      <c r="G563" s="164"/>
      <c r="H563" s="164"/>
      <c r="I563" s="164"/>
      <c r="J563" s="164"/>
      <c r="K563" s="164"/>
      <c r="L563" s="164"/>
      <c r="M563" s="164"/>
      <c r="N563" s="164"/>
      <c r="O563" s="164"/>
    </row>
    <row r="564" spans="1:15" ht="14.5" x14ac:dyDescent="0.35">
      <c r="A564" s="164"/>
      <c r="B564" s="164"/>
      <c r="C564" s="164"/>
      <c r="D564" s="164"/>
      <c r="E564" s="164"/>
      <c r="F564" s="164"/>
      <c r="G564" s="164"/>
      <c r="H564" s="164"/>
      <c r="I564" s="164"/>
      <c r="J564" s="164"/>
      <c r="K564" s="164"/>
      <c r="L564" s="164"/>
      <c r="M564" s="164"/>
      <c r="N564" s="164"/>
      <c r="O564" s="164"/>
    </row>
    <row r="565" spans="1:15" ht="14.5" x14ac:dyDescent="0.35">
      <c r="A565" s="164"/>
      <c r="B565" s="164"/>
      <c r="C565" s="164"/>
      <c r="D565" s="164"/>
      <c r="E565" s="164"/>
      <c r="F565" s="164"/>
      <c r="G565" s="164"/>
      <c r="H565" s="164"/>
      <c r="I565" s="164"/>
      <c r="J565" s="164"/>
      <c r="K565" s="164"/>
      <c r="L565" s="164"/>
      <c r="M565" s="164"/>
      <c r="N565" s="164"/>
      <c r="O565" s="164"/>
    </row>
    <row r="566" spans="1:15" ht="14.5" x14ac:dyDescent="0.35">
      <c r="A566" s="164"/>
      <c r="B566" s="164"/>
      <c r="C566" s="164"/>
      <c r="D566" s="164"/>
      <c r="E566" s="164"/>
      <c r="F566" s="164"/>
      <c r="G566" s="164"/>
      <c r="H566" s="164"/>
      <c r="I566" s="164"/>
      <c r="J566" s="164"/>
      <c r="K566" s="164"/>
      <c r="L566" s="164"/>
      <c r="M566" s="164"/>
      <c r="N566" s="164"/>
      <c r="O566" s="164"/>
    </row>
    <row r="567" spans="1:15" ht="14.5" x14ac:dyDescent="0.35">
      <c r="A567" s="164"/>
      <c r="B567" s="164"/>
      <c r="C567" s="164"/>
      <c r="D567" s="164"/>
      <c r="E567" s="164"/>
      <c r="F567" s="164"/>
      <c r="G567" s="164"/>
      <c r="H567" s="164"/>
      <c r="I567" s="164"/>
      <c r="J567" s="164"/>
      <c r="K567" s="164"/>
      <c r="L567" s="164"/>
      <c r="M567" s="164"/>
      <c r="N567" s="164"/>
      <c r="O567" s="164"/>
    </row>
    <row r="568" spans="1:15" ht="14.5" x14ac:dyDescent="0.35">
      <c r="A568" s="164"/>
      <c r="B568" s="164"/>
      <c r="C568" s="164"/>
      <c r="D568" s="164"/>
      <c r="E568" s="164"/>
      <c r="F568" s="164"/>
      <c r="G568" s="164"/>
      <c r="H568" s="164"/>
      <c r="I568" s="164"/>
      <c r="J568" s="164"/>
      <c r="K568" s="164"/>
      <c r="L568" s="164"/>
      <c r="M568" s="164"/>
      <c r="N568" s="164"/>
      <c r="O568" s="164"/>
    </row>
    <row r="569" spans="1:15" ht="14.5" x14ac:dyDescent="0.35">
      <c r="A569" s="164"/>
      <c r="B569" s="164"/>
      <c r="C569" s="164"/>
      <c r="D569" s="164"/>
      <c r="E569" s="164"/>
      <c r="F569" s="164"/>
      <c r="G569" s="164"/>
      <c r="H569" s="164"/>
      <c r="I569" s="164"/>
      <c r="J569" s="164"/>
      <c r="K569" s="164"/>
      <c r="L569" s="164"/>
      <c r="M569" s="164"/>
      <c r="N569" s="164"/>
      <c r="O569" s="164"/>
    </row>
    <row r="570" spans="1:15" ht="14.5" x14ac:dyDescent="0.35">
      <c r="A570" s="164"/>
      <c r="B570" s="164"/>
      <c r="C570" s="164"/>
      <c r="D570" s="164"/>
      <c r="E570" s="164"/>
      <c r="F570" s="164"/>
      <c r="G570" s="164"/>
      <c r="H570" s="164"/>
      <c r="I570" s="164"/>
      <c r="J570" s="164"/>
      <c r="K570" s="164"/>
      <c r="L570" s="164"/>
      <c r="M570" s="164"/>
      <c r="N570" s="164"/>
      <c r="O570" s="164"/>
    </row>
    <row r="571" spans="1:15" ht="14.5" x14ac:dyDescent="0.35">
      <c r="A571" s="164"/>
      <c r="B571" s="164"/>
      <c r="C571" s="164"/>
      <c r="D571" s="164"/>
      <c r="E571" s="164"/>
      <c r="F571" s="164"/>
      <c r="G571" s="164"/>
      <c r="H571" s="164"/>
      <c r="I571" s="164"/>
      <c r="J571" s="164"/>
      <c r="K571" s="164"/>
      <c r="L571" s="164"/>
      <c r="M571" s="164"/>
      <c r="N571" s="164"/>
      <c r="O571" s="164"/>
    </row>
    <row r="572" spans="1:15" ht="14.5" x14ac:dyDescent="0.35">
      <c r="A572" s="164"/>
      <c r="B572" s="164"/>
      <c r="C572" s="164"/>
      <c r="D572" s="164"/>
      <c r="E572" s="164"/>
      <c r="F572" s="164"/>
      <c r="G572" s="164"/>
      <c r="H572" s="164"/>
      <c r="I572" s="164"/>
      <c r="J572" s="164"/>
      <c r="K572" s="164"/>
      <c r="L572" s="164"/>
      <c r="M572" s="164"/>
      <c r="N572" s="164"/>
      <c r="O572" s="164"/>
    </row>
    <row r="573" spans="1:15" ht="14.5" x14ac:dyDescent="0.35">
      <c r="A573" s="164"/>
      <c r="B573" s="164"/>
      <c r="C573" s="164"/>
      <c r="D573" s="164"/>
      <c r="E573" s="164"/>
      <c r="F573" s="164"/>
      <c r="G573" s="164"/>
      <c r="H573" s="164"/>
      <c r="I573" s="164"/>
      <c r="J573" s="164"/>
      <c r="K573" s="164"/>
      <c r="L573" s="164"/>
      <c r="M573" s="164"/>
      <c r="N573" s="164"/>
      <c r="O573" s="164"/>
    </row>
    <row r="574" spans="1:15" ht="14.5" x14ac:dyDescent="0.35">
      <c r="A574" s="164"/>
      <c r="B574" s="164"/>
      <c r="C574" s="164"/>
      <c r="D574" s="164"/>
      <c r="E574" s="164"/>
      <c r="F574" s="164"/>
      <c r="G574" s="164"/>
      <c r="H574" s="164"/>
      <c r="I574" s="164"/>
      <c r="J574" s="164"/>
      <c r="K574" s="164"/>
      <c r="L574" s="164"/>
      <c r="M574" s="164"/>
      <c r="N574" s="164"/>
      <c r="O574" s="164"/>
    </row>
    <row r="575" spans="1:15" ht="14.5" x14ac:dyDescent="0.35">
      <c r="A575" s="164"/>
      <c r="B575" s="164"/>
      <c r="C575" s="164"/>
      <c r="D575" s="164"/>
      <c r="E575" s="164"/>
      <c r="F575" s="164"/>
      <c r="G575" s="164"/>
      <c r="H575" s="164"/>
      <c r="I575" s="164"/>
      <c r="J575" s="164"/>
      <c r="K575" s="164"/>
      <c r="L575" s="164"/>
      <c r="M575" s="164"/>
      <c r="N575" s="164"/>
      <c r="O575" s="164"/>
    </row>
    <row r="576" spans="1:15" ht="14.5" x14ac:dyDescent="0.35">
      <c r="A576" s="164"/>
      <c r="B576" s="164"/>
      <c r="C576" s="164"/>
      <c r="D576" s="164"/>
      <c r="E576" s="164"/>
      <c r="F576" s="164"/>
      <c r="G576" s="164"/>
      <c r="H576" s="164"/>
      <c r="I576" s="164"/>
      <c r="J576" s="164"/>
      <c r="K576" s="164"/>
      <c r="L576" s="164"/>
      <c r="M576" s="164"/>
      <c r="N576" s="164"/>
      <c r="O576" s="164"/>
    </row>
    <row r="577" spans="1:15" ht="14.5" x14ac:dyDescent="0.35">
      <c r="A577" s="164"/>
      <c r="B577" s="164"/>
      <c r="C577" s="164"/>
      <c r="D577" s="164"/>
      <c r="E577" s="164"/>
      <c r="F577" s="164"/>
      <c r="G577" s="164"/>
      <c r="H577" s="164"/>
      <c r="I577" s="164"/>
      <c r="J577" s="164"/>
      <c r="K577" s="164"/>
      <c r="L577" s="164"/>
      <c r="M577" s="164"/>
      <c r="N577" s="164"/>
      <c r="O577" s="164"/>
    </row>
    <row r="578" spans="1:15" ht="14.5" x14ac:dyDescent="0.35">
      <c r="A578" s="164"/>
      <c r="B578" s="164"/>
      <c r="C578" s="164"/>
      <c r="D578" s="164"/>
      <c r="E578" s="164"/>
      <c r="F578" s="164"/>
      <c r="G578" s="164"/>
      <c r="H578" s="164"/>
      <c r="I578" s="164"/>
      <c r="J578" s="164"/>
      <c r="K578" s="164"/>
      <c r="L578" s="164"/>
      <c r="M578" s="164"/>
      <c r="N578" s="164"/>
      <c r="O578" s="164"/>
    </row>
    <row r="579" spans="1:15" ht="14.5" x14ac:dyDescent="0.35">
      <c r="A579" s="164"/>
      <c r="B579" s="164"/>
      <c r="C579" s="164"/>
      <c r="D579" s="164"/>
      <c r="E579" s="164"/>
      <c r="F579" s="164"/>
      <c r="G579" s="164"/>
      <c r="H579" s="164"/>
      <c r="I579" s="164"/>
      <c r="J579" s="164"/>
      <c r="K579" s="164"/>
      <c r="L579" s="164"/>
      <c r="M579" s="164"/>
      <c r="N579" s="164"/>
      <c r="O579" s="164"/>
    </row>
    <row r="580" spans="1:15" ht="14.5" x14ac:dyDescent="0.35">
      <c r="A580" s="164"/>
      <c r="B580" s="164"/>
      <c r="C580" s="164"/>
      <c r="D580" s="164"/>
      <c r="E580" s="164"/>
      <c r="F580" s="164"/>
      <c r="G580" s="164"/>
      <c r="H580" s="164"/>
      <c r="I580" s="164"/>
      <c r="J580" s="164"/>
      <c r="K580" s="164"/>
      <c r="L580" s="164"/>
      <c r="M580" s="164"/>
      <c r="N580" s="164"/>
      <c r="O580" s="164"/>
    </row>
    <row r="581" spans="1:15" ht="14.5" x14ac:dyDescent="0.35">
      <c r="A581" s="164"/>
      <c r="B581" s="164"/>
      <c r="C581" s="164"/>
      <c r="D581" s="164"/>
      <c r="E581" s="164"/>
      <c r="F581" s="164"/>
      <c r="G581" s="164"/>
      <c r="H581" s="164"/>
      <c r="I581" s="164"/>
      <c r="J581" s="164"/>
      <c r="K581" s="164"/>
      <c r="L581" s="164"/>
      <c r="M581" s="164"/>
      <c r="N581" s="164"/>
      <c r="O581" s="164"/>
    </row>
    <row r="582" spans="1:15" ht="14.5" x14ac:dyDescent="0.35">
      <c r="A582" s="164"/>
      <c r="B582" s="164"/>
      <c r="C582" s="164"/>
      <c r="D582" s="164"/>
      <c r="E582" s="164"/>
      <c r="F582" s="164"/>
      <c r="G582" s="164"/>
      <c r="H582" s="164"/>
      <c r="I582" s="164"/>
      <c r="J582" s="164"/>
      <c r="K582" s="164"/>
      <c r="L582" s="164"/>
      <c r="M582" s="164"/>
      <c r="N582" s="164"/>
      <c r="O582" s="164"/>
    </row>
    <row r="583" spans="1:15" ht="14.5" x14ac:dyDescent="0.35">
      <c r="A583" s="164"/>
      <c r="B583" s="164"/>
      <c r="C583" s="164"/>
      <c r="D583" s="164"/>
      <c r="E583" s="164"/>
      <c r="F583" s="164"/>
      <c r="G583" s="164"/>
      <c r="H583" s="164"/>
      <c r="I583" s="164"/>
      <c r="J583" s="164"/>
      <c r="K583" s="164"/>
      <c r="L583" s="164"/>
      <c r="M583" s="164"/>
      <c r="N583" s="164"/>
      <c r="O583" s="164"/>
    </row>
    <row r="584" spans="1:15" ht="14.5" x14ac:dyDescent="0.35">
      <c r="A584" s="164"/>
      <c r="B584" s="164"/>
      <c r="C584" s="164"/>
      <c r="D584" s="164"/>
      <c r="E584" s="164"/>
      <c r="F584" s="164"/>
      <c r="G584" s="164"/>
      <c r="H584" s="164"/>
      <c r="I584" s="164"/>
      <c r="J584" s="164"/>
      <c r="K584" s="164"/>
      <c r="L584" s="164"/>
      <c r="M584" s="164"/>
      <c r="N584" s="164"/>
      <c r="O584" s="164"/>
    </row>
    <row r="585" spans="1:15" ht="14.5" x14ac:dyDescent="0.35">
      <c r="A585" s="164"/>
      <c r="B585" s="164"/>
      <c r="C585" s="164"/>
      <c r="D585" s="164"/>
      <c r="E585" s="164"/>
      <c r="F585" s="164"/>
      <c r="G585" s="164"/>
      <c r="H585" s="164"/>
      <c r="I585" s="164"/>
      <c r="J585" s="164"/>
      <c r="K585" s="164"/>
      <c r="L585" s="164"/>
      <c r="M585" s="164"/>
      <c r="N585" s="164"/>
      <c r="O585" s="164"/>
    </row>
    <row r="586" spans="1:15" ht="14.5" x14ac:dyDescent="0.35">
      <c r="A586" s="164"/>
      <c r="B586" s="164"/>
      <c r="C586" s="164"/>
      <c r="D586" s="164"/>
      <c r="E586" s="164"/>
      <c r="F586" s="164"/>
      <c r="G586" s="164"/>
      <c r="H586" s="164"/>
      <c r="I586" s="164"/>
      <c r="J586" s="164"/>
      <c r="K586" s="164"/>
      <c r="L586" s="164"/>
      <c r="M586" s="164"/>
      <c r="N586" s="164"/>
      <c r="O586" s="164"/>
    </row>
    <row r="587" spans="1:15" ht="14.5" x14ac:dyDescent="0.35">
      <c r="A587" s="164"/>
      <c r="B587" s="164"/>
      <c r="C587" s="164"/>
      <c r="D587" s="164"/>
      <c r="E587" s="164"/>
      <c r="F587" s="164"/>
      <c r="G587" s="164"/>
      <c r="H587" s="164"/>
      <c r="I587" s="164"/>
      <c r="J587" s="164"/>
      <c r="K587" s="164"/>
      <c r="L587" s="164"/>
      <c r="M587" s="164"/>
      <c r="N587" s="164"/>
      <c r="O587" s="164"/>
    </row>
    <row r="588" spans="1:15" ht="14.5" x14ac:dyDescent="0.35">
      <c r="A588" s="164"/>
      <c r="B588" s="164"/>
      <c r="C588" s="164"/>
      <c r="D588" s="164"/>
      <c r="E588" s="164"/>
      <c r="F588" s="164"/>
      <c r="G588" s="164"/>
      <c r="H588" s="164"/>
      <c r="I588" s="164"/>
      <c r="J588" s="164"/>
      <c r="K588" s="164"/>
      <c r="L588" s="164"/>
      <c r="M588" s="164"/>
      <c r="N588" s="164"/>
      <c r="O588" s="164"/>
    </row>
    <row r="589" spans="1:15" ht="14.5" x14ac:dyDescent="0.35">
      <c r="A589" s="164"/>
      <c r="B589" s="164"/>
      <c r="C589" s="164"/>
      <c r="D589" s="164"/>
      <c r="E589" s="164"/>
      <c r="F589" s="164"/>
      <c r="G589" s="164"/>
      <c r="H589" s="164"/>
      <c r="I589" s="164"/>
      <c r="J589" s="164"/>
      <c r="K589" s="164"/>
      <c r="L589" s="164"/>
      <c r="M589" s="164"/>
      <c r="N589" s="164"/>
      <c r="O589" s="164"/>
    </row>
    <row r="590" spans="1:15" ht="14.5" x14ac:dyDescent="0.35">
      <c r="A590" s="164"/>
      <c r="B590" s="164"/>
      <c r="C590" s="164"/>
      <c r="D590" s="164"/>
      <c r="E590" s="164"/>
      <c r="F590" s="164"/>
      <c r="G590" s="164"/>
      <c r="H590" s="164"/>
      <c r="I590" s="164"/>
      <c r="J590" s="164"/>
      <c r="K590" s="164"/>
      <c r="L590" s="164"/>
      <c r="M590" s="164"/>
      <c r="N590" s="164"/>
      <c r="O590" s="164"/>
    </row>
    <row r="591" spans="1:15" ht="14.5" x14ac:dyDescent="0.35">
      <c r="A591" s="164"/>
      <c r="B591" s="164"/>
      <c r="C591" s="164"/>
      <c r="D591" s="164"/>
      <c r="E591" s="164"/>
      <c r="F591" s="164"/>
      <c r="G591" s="164"/>
      <c r="H591" s="164"/>
      <c r="I591" s="164"/>
      <c r="J591" s="164"/>
      <c r="K591" s="164"/>
      <c r="L591" s="164"/>
      <c r="M591" s="164"/>
      <c r="N591" s="164"/>
      <c r="O591" s="164"/>
    </row>
    <row r="592" spans="1:15" ht="14.5" x14ac:dyDescent="0.35">
      <c r="A592" s="164"/>
      <c r="B592" s="164"/>
      <c r="C592" s="164"/>
      <c r="D592" s="164"/>
      <c r="E592" s="164"/>
      <c r="F592" s="164"/>
      <c r="G592" s="164"/>
      <c r="H592" s="164"/>
      <c r="I592" s="164"/>
      <c r="J592" s="164"/>
      <c r="K592" s="164"/>
      <c r="L592" s="164"/>
      <c r="M592" s="164"/>
      <c r="N592" s="164"/>
      <c r="O592" s="164"/>
    </row>
    <row r="593" spans="1:15" ht="14.5" x14ac:dyDescent="0.35">
      <c r="A593" s="164"/>
      <c r="B593" s="164"/>
      <c r="C593" s="164"/>
      <c r="D593" s="164"/>
      <c r="E593" s="164"/>
      <c r="F593" s="164"/>
      <c r="G593" s="164"/>
      <c r="H593" s="164"/>
      <c r="I593" s="164"/>
      <c r="J593" s="164"/>
      <c r="K593" s="164"/>
      <c r="L593" s="164"/>
      <c r="M593" s="164"/>
      <c r="N593" s="164"/>
      <c r="O593" s="164"/>
    </row>
    <row r="594" spans="1:15" ht="14.5" x14ac:dyDescent="0.35">
      <c r="A594" s="164"/>
      <c r="B594" s="164"/>
      <c r="C594" s="164"/>
      <c r="D594" s="164"/>
      <c r="E594" s="164"/>
      <c r="F594" s="164"/>
      <c r="G594" s="164"/>
      <c r="H594" s="164"/>
      <c r="I594" s="164"/>
      <c r="J594" s="164"/>
      <c r="K594" s="164"/>
      <c r="L594" s="164"/>
      <c r="M594" s="164"/>
      <c r="N594" s="164"/>
      <c r="O594" s="164"/>
    </row>
    <row r="595" spans="1:15" ht="14.5" x14ac:dyDescent="0.35">
      <c r="A595" s="164"/>
      <c r="B595" s="164"/>
      <c r="C595" s="164"/>
      <c r="D595" s="164"/>
      <c r="E595" s="164"/>
      <c r="F595" s="164"/>
      <c r="G595" s="164"/>
      <c r="H595" s="164"/>
      <c r="I595" s="164"/>
      <c r="J595" s="164"/>
      <c r="K595" s="164"/>
      <c r="L595" s="164"/>
      <c r="M595" s="164"/>
      <c r="N595" s="164"/>
      <c r="O595" s="164"/>
    </row>
    <row r="596" spans="1:15" ht="14.5" x14ac:dyDescent="0.35">
      <c r="A596" s="164"/>
      <c r="B596" s="164"/>
      <c r="C596" s="164"/>
      <c r="D596" s="164"/>
      <c r="E596" s="164"/>
      <c r="F596" s="164"/>
      <c r="G596" s="164"/>
      <c r="H596" s="164"/>
      <c r="I596" s="164"/>
      <c r="J596" s="164"/>
      <c r="K596" s="164"/>
      <c r="L596" s="164"/>
      <c r="M596" s="164"/>
      <c r="N596" s="164"/>
      <c r="O596" s="164"/>
    </row>
    <row r="597" spans="1:15" ht="14.5" x14ac:dyDescent="0.35">
      <c r="A597" s="164"/>
      <c r="B597" s="164"/>
      <c r="C597" s="164"/>
      <c r="D597" s="164"/>
      <c r="E597" s="164"/>
      <c r="F597" s="164"/>
      <c r="G597" s="164"/>
      <c r="H597" s="164"/>
      <c r="I597" s="164"/>
      <c r="J597" s="164"/>
      <c r="K597" s="164"/>
      <c r="L597" s="164"/>
      <c r="M597" s="164"/>
      <c r="N597" s="164"/>
      <c r="O597" s="164"/>
    </row>
    <row r="598" spans="1:15" ht="14.5" x14ac:dyDescent="0.35">
      <c r="A598" s="164"/>
      <c r="B598" s="164"/>
      <c r="C598" s="164"/>
      <c r="D598" s="164"/>
      <c r="E598" s="164"/>
      <c r="F598" s="164"/>
      <c r="G598" s="164"/>
      <c r="H598" s="164"/>
      <c r="I598" s="164"/>
      <c r="J598" s="164"/>
      <c r="K598" s="164"/>
      <c r="L598" s="164"/>
      <c r="M598" s="164"/>
      <c r="N598" s="164"/>
      <c r="O598" s="164"/>
    </row>
    <row r="599" spans="1:15" ht="14.5" x14ac:dyDescent="0.35">
      <c r="A599" s="164"/>
      <c r="B599" s="164"/>
      <c r="C599" s="164"/>
      <c r="D599" s="164"/>
      <c r="E599" s="164"/>
      <c r="F599" s="164"/>
      <c r="G599" s="164"/>
      <c r="H599" s="164"/>
      <c r="I599" s="164"/>
      <c r="J599" s="164"/>
      <c r="K599" s="164"/>
      <c r="L599" s="164"/>
      <c r="M599" s="164"/>
      <c r="N599" s="164"/>
      <c r="O599" s="164"/>
    </row>
    <row r="600" spans="1:15" ht="14.5" x14ac:dyDescent="0.35">
      <c r="A600" s="164"/>
      <c r="B600" s="164"/>
      <c r="C600" s="164"/>
      <c r="D600" s="164"/>
      <c r="E600" s="164"/>
      <c r="F600" s="164"/>
      <c r="G600" s="164"/>
      <c r="H600" s="164"/>
      <c r="I600" s="164"/>
      <c r="J600" s="164"/>
      <c r="K600" s="164"/>
      <c r="L600" s="164"/>
      <c r="M600" s="164"/>
      <c r="N600" s="164"/>
      <c r="O600" s="164"/>
    </row>
    <row r="601" spans="1:15" ht="14.5" x14ac:dyDescent="0.35">
      <c r="A601" s="164"/>
      <c r="B601" s="164"/>
      <c r="C601" s="164"/>
      <c r="D601" s="164"/>
      <c r="E601" s="164"/>
      <c r="F601" s="164"/>
      <c r="G601" s="164"/>
      <c r="H601" s="164"/>
      <c r="I601" s="164"/>
      <c r="J601" s="164"/>
      <c r="K601" s="164"/>
      <c r="L601" s="164"/>
      <c r="M601" s="164"/>
      <c r="N601" s="164"/>
      <c r="O601" s="164"/>
    </row>
    <row r="602" spans="1:15" ht="14.5" x14ac:dyDescent="0.35">
      <c r="A602" s="164"/>
      <c r="B602" s="164"/>
      <c r="C602" s="164"/>
      <c r="D602" s="164"/>
      <c r="E602" s="164"/>
      <c r="F602" s="164"/>
      <c r="G602" s="164"/>
      <c r="H602" s="164"/>
      <c r="I602" s="164"/>
      <c r="J602" s="164"/>
      <c r="K602" s="164"/>
      <c r="L602" s="164"/>
      <c r="M602" s="164"/>
      <c r="N602" s="164"/>
      <c r="O602" s="164"/>
    </row>
    <row r="603" spans="1:15" ht="14.5" x14ac:dyDescent="0.35">
      <c r="A603" s="164"/>
      <c r="B603" s="164"/>
      <c r="C603" s="164"/>
      <c r="D603" s="164"/>
      <c r="E603" s="164"/>
      <c r="F603" s="164"/>
      <c r="G603" s="164"/>
      <c r="H603" s="164"/>
      <c r="I603" s="164"/>
      <c r="J603" s="164"/>
      <c r="K603" s="164"/>
      <c r="L603" s="164"/>
      <c r="M603" s="164"/>
      <c r="N603" s="164"/>
      <c r="O603" s="164"/>
    </row>
    <row r="604" spans="1:15" ht="14.5" x14ac:dyDescent="0.35">
      <c r="A604" s="164"/>
      <c r="B604" s="164"/>
      <c r="C604" s="164"/>
      <c r="D604" s="164"/>
      <c r="E604" s="164"/>
      <c r="F604" s="164"/>
      <c r="G604" s="164"/>
      <c r="H604" s="164"/>
      <c r="I604" s="164"/>
      <c r="J604" s="164"/>
      <c r="K604" s="164"/>
      <c r="L604" s="164"/>
      <c r="M604" s="164"/>
      <c r="N604" s="164"/>
      <c r="O604" s="164"/>
    </row>
    <row r="605" spans="1:15" ht="14.5" x14ac:dyDescent="0.35">
      <c r="A605" s="164"/>
      <c r="B605" s="164"/>
      <c r="C605" s="164"/>
      <c r="D605" s="164"/>
      <c r="E605" s="164"/>
      <c r="F605" s="164"/>
      <c r="G605" s="164"/>
      <c r="H605" s="164"/>
      <c r="I605" s="164"/>
      <c r="J605" s="164"/>
      <c r="K605" s="164"/>
      <c r="L605" s="164"/>
      <c r="M605" s="164"/>
      <c r="N605" s="164"/>
      <c r="O605" s="164"/>
    </row>
    <row r="606" spans="1:15" ht="14.5" x14ac:dyDescent="0.35">
      <c r="A606" s="164"/>
      <c r="B606" s="164"/>
      <c r="C606" s="164"/>
      <c r="D606" s="164"/>
      <c r="E606" s="164"/>
      <c r="F606" s="164"/>
      <c r="G606" s="164"/>
      <c r="H606" s="164"/>
      <c r="I606" s="164"/>
      <c r="J606" s="164"/>
      <c r="K606" s="164"/>
      <c r="L606" s="164"/>
      <c r="M606" s="164"/>
      <c r="N606" s="164"/>
      <c r="O606" s="164"/>
    </row>
    <row r="607" spans="1:15" ht="14.5" x14ac:dyDescent="0.35">
      <c r="A607" s="164"/>
      <c r="B607" s="164"/>
      <c r="C607" s="164"/>
      <c r="D607" s="164"/>
      <c r="E607" s="164"/>
      <c r="F607" s="164"/>
      <c r="G607" s="164"/>
      <c r="H607" s="164"/>
      <c r="I607" s="164"/>
      <c r="J607" s="164"/>
      <c r="K607" s="164"/>
      <c r="L607" s="164"/>
      <c r="M607" s="164"/>
      <c r="N607" s="164"/>
      <c r="O607" s="164"/>
    </row>
    <row r="608" spans="1:15" ht="14.5" x14ac:dyDescent="0.35">
      <c r="A608" s="164"/>
      <c r="B608" s="164"/>
      <c r="C608" s="164"/>
      <c r="D608" s="164"/>
      <c r="E608" s="164"/>
      <c r="F608" s="164"/>
      <c r="G608" s="164"/>
      <c r="H608" s="164"/>
      <c r="I608" s="164"/>
      <c r="J608" s="164"/>
      <c r="K608" s="164"/>
      <c r="L608" s="164"/>
      <c r="M608" s="164"/>
      <c r="N608" s="164"/>
      <c r="O608" s="164"/>
    </row>
    <row r="609" spans="1:15" ht="14.5" x14ac:dyDescent="0.35">
      <c r="A609" s="164"/>
      <c r="B609" s="164"/>
      <c r="C609" s="164"/>
      <c r="D609" s="164"/>
      <c r="E609" s="164"/>
      <c r="F609" s="164"/>
      <c r="G609" s="164"/>
      <c r="H609" s="164"/>
      <c r="I609" s="164"/>
      <c r="J609" s="164"/>
      <c r="K609" s="164"/>
      <c r="L609" s="164"/>
      <c r="M609" s="164"/>
      <c r="N609" s="164"/>
      <c r="O609" s="164"/>
    </row>
    <row r="610" spans="1:15" ht="14.5" x14ac:dyDescent="0.35">
      <c r="A610" s="164"/>
      <c r="B610" s="164"/>
      <c r="C610" s="164"/>
      <c r="D610" s="164"/>
      <c r="E610" s="164"/>
      <c r="F610" s="164"/>
      <c r="G610" s="164"/>
      <c r="H610" s="164"/>
      <c r="I610" s="164"/>
      <c r="J610" s="164"/>
      <c r="K610" s="164"/>
      <c r="L610" s="164"/>
      <c r="M610" s="164"/>
      <c r="N610" s="164"/>
      <c r="O610" s="164"/>
    </row>
    <row r="611" spans="1:15" ht="14.5" x14ac:dyDescent="0.35">
      <c r="A611" s="164"/>
      <c r="B611" s="164"/>
      <c r="C611" s="164"/>
      <c r="D611" s="164"/>
      <c r="E611" s="164"/>
      <c r="F611" s="164"/>
      <c r="G611" s="164"/>
      <c r="H611" s="164"/>
      <c r="I611" s="164"/>
      <c r="J611" s="164"/>
      <c r="K611" s="164"/>
      <c r="L611" s="164"/>
      <c r="M611" s="164"/>
      <c r="N611" s="164"/>
      <c r="O611" s="164"/>
    </row>
    <row r="612" spans="1:15" ht="14.5" x14ac:dyDescent="0.35">
      <c r="A612" s="164"/>
      <c r="B612" s="164"/>
      <c r="C612" s="164"/>
      <c r="D612" s="164"/>
      <c r="E612" s="164"/>
      <c r="F612" s="164"/>
      <c r="G612" s="164"/>
      <c r="H612" s="164"/>
      <c r="I612" s="164"/>
      <c r="J612" s="164"/>
      <c r="K612" s="164"/>
      <c r="L612" s="164"/>
      <c r="M612" s="164"/>
      <c r="N612" s="164"/>
      <c r="O612" s="164"/>
    </row>
    <row r="613" spans="1:15" ht="14.5" x14ac:dyDescent="0.35">
      <c r="A613" s="164"/>
      <c r="B613" s="164"/>
      <c r="C613" s="164"/>
      <c r="D613" s="164"/>
      <c r="E613" s="164"/>
      <c r="F613" s="164"/>
      <c r="G613" s="164"/>
      <c r="H613" s="164"/>
      <c r="I613" s="164"/>
      <c r="J613" s="164"/>
      <c r="K613" s="164"/>
      <c r="L613" s="164"/>
      <c r="M613" s="164"/>
      <c r="N613" s="164"/>
      <c r="O613" s="164"/>
    </row>
    <row r="614" spans="1:15" ht="14.5" x14ac:dyDescent="0.35">
      <c r="A614" s="164"/>
      <c r="B614" s="164"/>
      <c r="C614" s="164"/>
      <c r="D614" s="164"/>
      <c r="E614" s="164"/>
      <c r="F614" s="164"/>
      <c r="G614" s="164"/>
      <c r="H614" s="164"/>
      <c r="I614" s="164"/>
      <c r="J614" s="164"/>
      <c r="K614" s="164"/>
      <c r="L614" s="164"/>
      <c r="M614" s="164"/>
      <c r="N614" s="164"/>
      <c r="O614" s="164"/>
    </row>
    <row r="615" spans="1:15" ht="14.5" x14ac:dyDescent="0.35">
      <c r="A615" s="164"/>
      <c r="B615" s="164"/>
      <c r="C615" s="164"/>
      <c r="D615" s="164"/>
      <c r="E615" s="164"/>
      <c r="F615" s="164"/>
      <c r="G615" s="164"/>
      <c r="H615" s="164"/>
      <c r="I615" s="164"/>
      <c r="J615" s="164"/>
      <c r="K615" s="164"/>
      <c r="L615" s="164"/>
      <c r="M615" s="164"/>
      <c r="N615" s="164"/>
      <c r="O615" s="164"/>
    </row>
    <row r="616" spans="1:15" ht="14.5" x14ac:dyDescent="0.35">
      <c r="A616" s="164"/>
      <c r="B616" s="164"/>
      <c r="C616" s="164"/>
      <c r="D616" s="164"/>
      <c r="E616" s="164"/>
      <c r="F616" s="164"/>
      <c r="G616" s="164"/>
      <c r="H616" s="164"/>
      <c r="I616" s="164"/>
      <c r="J616" s="164"/>
      <c r="K616" s="164"/>
      <c r="L616" s="164"/>
      <c r="M616" s="164"/>
      <c r="N616" s="164"/>
      <c r="O616" s="164"/>
    </row>
    <row r="617" spans="1:15" ht="14.5" x14ac:dyDescent="0.35">
      <c r="A617" s="164"/>
      <c r="B617" s="164"/>
      <c r="C617" s="164"/>
      <c r="D617" s="164"/>
      <c r="E617" s="164"/>
      <c r="F617" s="164"/>
      <c r="G617" s="164"/>
      <c r="H617" s="164"/>
      <c r="I617" s="164"/>
      <c r="J617" s="164"/>
      <c r="K617" s="164"/>
      <c r="L617" s="164"/>
      <c r="M617" s="164"/>
      <c r="N617" s="164"/>
      <c r="O617" s="164"/>
    </row>
    <row r="618" spans="1:15" ht="14.5" x14ac:dyDescent="0.35">
      <c r="A618" s="164"/>
      <c r="B618" s="164"/>
      <c r="C618" s="164"/>
      <c r="D618" s="164"/>
      <c r="E618" s="164"/>
      <c r="F618" s="164"/>
      <c r="G618" s="164"/>
      <c r="H618" s="164"/>
      <c r="I618" s="164"/>
      <c r="J618" s="164"/>
      <c r="K618" s="164"/>
      <c r="L618" s="164"/>
      <c r="M618" s="164"/>
      <c r="N618" s="164"/>
      <c r="O618" s="164"/>
    </row>
    <row r="619" spans="1:15" ht="14.5" x14ac:dyDescent="0.35">
      <c r="A619" s="164"/>
      <c r="B619" s="164"/>
      <c r="C619" s="164"/>
      <c r="D619" s="164"/>
      <c r="E619" s="164"/>
      <c r="F619" s="164"/>
      <c r="G619" s="164"/>
      <c r="H619" s="164"/>
      <c r="I619" s="164"/>
      <c r="J619" s="164"/>
      <c r="K619" s="164"/>
      <c r="L619" s="164"/>
      <c r="M619" s="164"/>
      <c r="N619" s="164"/>
      <c r="O619" s="164"/>
    </row>
    <row r="620" spans="1:15" ht="14.5" x14ac:dyDescent="0.35">
      <c r="A620" s="164"/>
      <c r="B620" s="164"/>
      <c r="C620" s="164"/>
      <c r="D620" s="164"/>
      <c r="E620" s="164"/>
      <c r="F620" s="164"/>
      <c r="G620" s="164"/>
      <c r="H620" s="164"/>
      <c r="I620" s="164"/>
      <c r="J620" s="164"/>
      <c r="K620" s="164"/>
      <c r="L620" s="164"/>
      <c r="M620" s="164"/>
      <c r="N620" s="164"/>
      <c r="O620" s="164"/>
    </row>
    <row r="621" spans="1:15" ht="14.5" x14ac:dyDescent="0.35">
      <c r="A621" s="164"/>
      <c r="B621" s="164"/>
      <c r="C621" s="164"/>
      <c r="D621" s="164"/>
      <c r="E621" s="164"/>
      <c r="F621" s="164"/>
      <c r="G621" s="164"/>
      <c r="H621" s="164"/>
      <c r="I621" s="164"/>
      <c r="J621" s="164"/>
      <c r="K621" s="164"/>
      <c r="L621" s="164"/>
      <c r="M621" s="164"/>
      <c r="N621" s="164"/>
      <c r="O621" s="164"/>
    </row>
    <row r="622" spans="1:15" ht="14.5" x14ac:dyDescent="0.35">
      <c r="A622" s="164"/>
      <c r="B622" s="164"/>
      <c r="C622" s="164"/>
      <c r="D622" s="164"/>
      <c r="E622" s="164"/>
      <c r="F622" s="164"/>
      <c r="G622" s="164"/>
      <c r="H622" s="164"/>
      <c r="I622" s="164"/>
      <c r="J622" s="164"/>
      <c r="K622" s="164"/>
      <c r="L622" s="164"/>
      <c r="M622" s="164"/>
      <c r="N622" s="164"/>
      <c r="O622" s="164"/>
    </row>
    <row r="623" spans="1:15" ht="14.5" x14ac:dyDescent="0.35">
      <c r="A623" s="164"/>
      <c r="B623" s="164"/>
      <c r="C623" s="164"/>
      <c r="D623" s="164"/>
      <c r="E623" s="164"/>
      <c r="F623" s="164"/>
      <c r="G623" s="164"/>
      <c r="H623" s="164"/>
      <c r="I623" s="164"/>
      <c r="J623" s="164"/>
      <c r="K623" s="164"/>
      <c r="L623" s="164"/>
      <c r="M623" s="164"/>
      <c r="N623" s="164"/>
      <c r="O623" s="164"/>
    </row>
    <row r="624" spans="1:15" ht="14.5" x14ac:dyDescent="0.35">
      <c r="A624" s="164"/>
      <c r="B624" s="164"/>
      <c r="C624" s="164"/>
      <c r="D624" s="164"/>
      <c r="E624" s="164"/>
      <c r="F624" s="164"/>
      <c r="G624" s="164"/>
      <c r="H624" s="164"/>
      <c r="I624" s="164"/>
      <c r="J624" s="164"/>
      <c r="K624" s="164"/>
      <c r="L624" s="164"/>
      <c r="M624" s="164"/>
      <c r="N624" s="164"/>
      <c r="O624" s="164"/>
    </row>
    <row r="625" spans="1:15" ht="14.5" x14ac:dyDescent="0.35">
      <c r="A625" s="164"/>
      <c r="B625" s="164"/>
      <c r="C625" s="164"/>
      <c r="D625" s="164"/>
      <c r="E625" s="164"/>
      <c r="F625" s="164"/>
      <c r="G625" s="164"/>
      <c r="H625" s="164"/>
      <c r="I625" s="164"/>
      <c r="J625" s="164"/>
      <c r="K625" s="164"/>
      <c r="L625" s="164"/>
      <c r="M625" s="164"/>
      <c r="N625" s="164"/>
      <c r="O625" s="164"/>
    </row>
    <row r="626" spans="1:15" ht="14.5" x14ac:dyDescent="0.35">
      <c r="A626" s="164"/>
      <c r="B626" s="164"/>
      <c r="C626" s="164"/>
      <c r="D626" s="164"/>
      <c r="E626" s="164"/>
      <c r="F626" s="164"/>
      <c r="G626" s="164"/>
      <c r="H626" s="164"/>
      <c r="I626" s="164"/>
      <c r="J626" s="164"/>
      <c r="K626" s="164"/>
      <c r="L626" s="164"/>
      <c r="M626" s="164"/>
      <c r="N626" s="164"/>
      <c r="O626" s="164"/>
    </row>
    <row r="627" spans="1:15" ht="14.5" x14ac:dyDescent="0.35">
      <c r="A627" s="164"/>
      <c r="B627" s="164"/>
      <c r="C627" s="164"/>
      <c r="D627" s="164"/>
      <c r="E627" s="164"/>
      <c r="F627" s="164"/>
      <c r="G627" s="164"/>
      <c r="H627" s="164"/>
      <c r="I627" s="164"/>
      <c r="J627" s="164"/>
      <c r="K627" s="164"/>
      <c r="L627" s="164"/>
      <c r="M627" s="164"/>
      <c r="N627" s="164"/>
      <c r="O627" s="164"/>
    </row>
    <row r="628" spans="1:15" ht="14.5" x14ac:dyDescent="0.35">
      <c r="A628" s="164"/>
      <c r="B628" s="164"/>
      <c r="C628" s="164"/>
      <c r="D628" s="164"/>
      <c r="E628" s="164"/>
      <c r="F628" s="164"/>
      <c r="G628" s="164"/>
      <c r="H628" s="164"/>
      <c r="I628" s="164"/>
      <c r="J628" s="164"/>
      <c r="K628" s="164"/>
      <c r="L628" s="164"/>
      <c r="M628" s="164"/>
      <c r="N628" s="164"/>
      <c r="O628" s="164"/>
    </row>
    <row r="629" spans="1:15" ht="14.5" x14ac:dyDescent="0.35">
      <c r="A629" s="164"/>
      <c r="B629" s="164"/>
      <c r="C629" s="164"/>
      <c r="D629" s="164"/>
      <c r="E629" s="164"/>
      <c r="F629" s="164"/>
      <c r="G629" s="164"/>
      <c r="H629" s="164"/>
      <c r="I629" s="164"/>
      <c r="J629" s="164"/>
      <c r="K629" s="164"/>
      <c r="L629" s="164"/>
      <c r="M629" s="164"/>
      <c r="N629" s="164"/>
      <c r="O629" s="164"/>
    </row>
    <row r="630" spans="1:15" ht="14.5" x14ac:dyDescent="0.35">
      <c r="A630" s="164"/>
      <c r="B630" s="164"/>
      <c r="C630" s="164"/>
      <c r="D630" s="164"/>
      <c r="E630" s="164"/>
      <c r="F630" s="164"/>
      <c r="G630" s="164"/>
      <c r="H630" s="164"/>
      <c r="I630" s="164"/>
      <c r="J630" s="164"/>
      <c r="K630" s="164"/>
      <c r="L630" s="164"/>
      <c r="M630" s="164"/>
      <c r="N630" s="164"/>
      <c r="O630" s="164"/>
    </row>
    <row r="631" spans="1:15" ht="14.5" x14ac:dyDescent="0.35">
      <c r="A631" s="164"/>
      <c r="B631" s="164"/>
      <c r="C631" s="164"/>
      <c r="D631" s="164"/>
      <c r="E631" s="164"/>
      <c r="F631" s="164"/>
      <c r="G631" s="164"/>
      <c r="H631" s="164"/>
      <c r="I631" s="164"/>
      <c r="J631" s="164"/>
      <c r="K631" s="164"/>
      <c r="L631" s="164"/>
      <c r="M631" s="164"/>
      <c r="N631" s="164"/>
      <c r="O631" s="164"/>
    </row>
    <row r="632" spans="1:15" ht="14.5" x14ac:dyDescent="0.35">
      <c r="A632" s="164"/>
      <c r="B632" s="164"/>
      <c r="C632" s="164"/>
      <c r="D632" s="164"/>
      <c r="E632" s="164"/>
      <c r="F632" s="164"/>
      <c r="G632" s="164"/>
      <c r="H632" s="164"/>
      <c r="I632" s="164"/>
      <c r="J632" s="164"/>
      <c r="K632" s="164"/>
      <c r="L632" s="164"/>
      <c r="M632" s="164"/>
      <c r="N632" s="164"/>
      <c r="O632" s="164"/>
    </row>
    <row r="633" spans="1:15" ht="14.5" x14ac:dyDescent="0.35">
      <c r="A633" s="164"/>
      <c r="B633" s="164"/>
      <c r="C633" s="164"/>
      <c r="D633" s="164"/>
      <c r="E633" s="164"/>
      <c r="F633" s="164"/>
      <c r="G633" s="164"/>
      <c r="H633" s="164"/>
      <c r="I633" s="164"/>
      <c r="J633" s="164"/>
      <c r="K633" s="164"/>
      <c r="L633" s="164"/>
      <c r="M633" s="164"/>
      <c r="N633" s="164"/>
      <c r="O633" s="164"/>
    </row>
    <row r="634" spans="1:15" ht="14.5" x14ac:dyDescent="0.35">
      <c r="A634" s="164"/>
      <c r="B634" s="164"/>
      <c r="C634" s="164"/>
      <c r="D634" s="164"/>
      <c r="E634" s="164"/>
      <c r="F634" s="164"/>
      <c r="G634" s="164"/>
      <c r="H634" s="164"/>
      <c r="I634" s="164"/>
      <c r="J634" s="164"/>
      <c r="K634" s="164"/>
      <c r="L634" s="164"/>
      <c r="M634" s="164"/>
      <c r="N634" s="164"/>
      <c r="O634" s="164"/>
    </row>
    <row r="635" spans="1:15" ht="14.5" x14ac:dyDescent="0.35">
      <c r="A635" s="164"/>
      <c r="B635" s="164"/>
      <c r="C635" s="164"/>
      <c r="D635" s="164"/>
      <c r="E635" s="164"/>
      <c r="F635" s="164"/>
      <c r="G635" s="164"/>
      <c r="H635" s="164"/>
      <c r="I635" s="164"/>
      <c r="J635" s="164"/>
      <c r="K635" s="164"/>
      <c r="L635" s="164"/>
      <c r="M635" s="164"/>
      <c r="N635" s="164"/>
      <c r="O635" s="164"/>
    </row>
    <row r="636" spans="1:15" ht="14.5" x14ac:dyDescent="0.35">
      <c r="A636" s="164"/>
      <c r="B636" s="164"/>
      <c r="C636" s="164"/>
      <c r="D636" s="164"/>
      <c r="E636" s="164"/>
      <c r="F636" s="164"/>
      <c r="G636" s="164"/>
      <c r="H636" s="164"/>
      <c r="I636" s="164"/>
      <c r="J636" s="164"/>
      <c r="K636" s="164"/>
      <c r="L636" s="164"/>
      <c r="M636" s="164"/>
      <c r="N636" s="164"/>
      <c r="O636" s="164"/>
    </row>
    <row r="637" spans="1:15" ht="14.5" x14ac:dyDescent="0.35">
      <c r="A637" s="164"/>
      <c r="B637" s="164"/>
      <c r="C637" s="164"/>
      <c r="D637" s="164"/>
      <c r="E637" s="164"/>
      <c r="F637" s="164"/>
      <c r="G637" s="164"/>
      <c r="H637" s="164"/>
      <c r="I637" s="164"/>
      <c r="J637" s="164"/>
      <c r="K637" s="164"/>
      <c r="L637" s="164"/>
      <c r="M637" s="164"/>
      <c r="N637" s="164"/>
      <c r="O637" s="164"/>
    </row>
    <row r="638" spans="1:15" ht="14.5" x14ac:dyDescent="0.35">
      <c r="A638" s="164"/>
      <c r="B638" s="164"/>
      <c r="C638" s="164"/>
      <c r="D638" s="164"/>
      <c r="E638" s="164"/>
      <c r="F638" s="164"/>
      <c r="G638" s="164"/>
      <c r="H638" s="164"/>
      <c r="I638" s="164"/>
      <c r="J638" s="164"/>
      <c r="K638" s="164"/>
      <c r="L638" s="164"/>
      <c r="M638" s="164"/>
      <c r="N638" s="164"/>
      <c r="O638" s="164"/>
    </row>
    <row r="639" spans="1:15" ht="14.5" x14ac:dyDescent="0.35">
      <c r="A639" s="164"/>
      <c r="B639" s="164"/>
      <c r="C639" s="164"/>
      <c r="D639" s="164"/>
      <c r="E639" s="164"/>
      <c r="F639" s="164"/>
      <c r="G639" s="164"/>
      <c r="H639" s="164"/>
      <c r="I639" s="164"/>
      <c r="J639" s="164"/>
      <c r="K639" s="164"/>
      <c r="L639" s="164"/>
      <c r="M639" s="164"/>
      <c r="N639" s="164"/>
      <c r="O639" s="164"/>
    </row>
    <row r="640" spans="1:15" ht="14.5" x14ac:dyDescent="0.35">
      <c r="A640" s="164"/>
      <c r="B640" s="164"/>
      <c r="C640" s="164"/>
      <c r="D640" s="164"/>
      <c r="E640" s="164"/>
      <c r="F640" s="164"/>
      <c r="G640" s="164"/>
      <c r="H640" s="164"/>
      <c r="I640" s="164"/>
      <c r="J640" s="164"/>
      <c r="K640" s="164"/>
      <c r="L640" s="164"/>
      <c r="M640" s="164"/>
      <c r="N640" s="164"/>
      <c r="O640" s="164"/>
    </row>
    <row r="641" spans="1:15" ht="14.5" x14ac:dyDescent="0.35">
      <c r="A641" s="164"/>
      <c r="B641" s="164"/>
      <c r="C641" s="164"/>
      <c r="D641" s="164"/>
      <c r="E641" s="164"/>
      <c r="F641" s="164"/>
      <c r="G641" s="164"/>
      <c r="H641" s="164"/>
      <c r="I641" s="164"/>
      <c r="J641" s="164"/>
      <c r="K641" s="164"/>
      <c r="L641" s="164"/>
      <c r="M641" s="164"/>
      <c r="N641" s="164"/>
      <c r="O641" s="164"/>
    </row>
    <row r="642" spans="1:15" ht="14.5" x14ac:dyDescent="0.35">
      <c r="A642" s="164"/>
      <c r="B642" s="164"/>
      <c r="C642" s="164"/>
      <c r="D642" s="164"/>
      <c r="E642" s="164"/>
      <c r="F642" s="164"/>
      <c r="G642" s="164"/>
      <c r="H642" s="164"/>
      <c r="I642" s="164"/>
      <c r="J642" s="164"/>
      <c r="K642" s="164"/>
      <c r="L642" s="164"/>
      <c r="M642" s="164"/>
      <c r="N642" s="164"/>
      <c r="O642" s="164"/>
    </row>
    <row r="643" spans="1:15" ht="14.5" x14ac:dyDescent="0.35">
      <c r="A643" s="164"/>
      <c r="B643" s="164"/>
      <c r="C643" s="164"/>
      <c r="D643" s="164"/>
      <c r="E643" s="164"/>
      <c r="F643" s="164"/>
      <c r="G643" s="164"/>
      <c r="H643" s="164"/>
      <c r="I643" s="164"/>
      <c r="J643" s="164"/>
      <c r="K643" s="164"/>
      <c r="L643" s="164"/>
      <c r="M643" s="164"/>
      <c r="N643" s="164"/>
      <c r="O643" s="164"/>
    </row>
    <row r="644" spans="1:15" ht="14.5" x14ac:dyDescent="0.35">
      <c r="A644" s="164"/>
      <c r="B644" s="164"/>
      <c r="C644" s="164"/>
      <c r="D644" s="164"/>
      <c r="E644" s="164"/>
      <c r="F644" s="164"/>
      <c r="G644" s="164"/>
      <c r="H644" s="164"/>
      <c r="I644" s="164"/>
      <c r="J644" s="164"/>
      <c r="K644" s="164"/>
      <c r="L644" s="164"/>
      <c r="M644" s="164"/>
      <c r="N644" s="164"/>
      <c r="O644" s="164"/>
    </row>
    <row r="645" spans="1:15" ht="14.5" x14ac:dyDescent="0.35">
      <c r="A645" s="164"/>
      <c r="B645" s="164"/>
      <c r="C645" s="164"/>
      <c r="D645" s="164"/>
      <c r="E645" s="164"/>
      <c r="F645" s="164"/>
      <c r="G645" s="164"/>
      <c r="H645" s="164"/>
      <c r="I645" s="164"/>
      <c r="J645" s="164"/>
      <c r="K645" s="164"/>
      <c r="L645" s="164"/>
      <c r="M645" s="164"/>
      <c r="N645" s="164"/>
      <c r="O645" s="164"/>
    </row>
    <row r="646" spans="1:15" ht="14.5" x14ac:dyDescent="0.35">
      <c r="A646" s="164"/>
      <c r="B646" s="164"/>
      <c r="C646" s="164"/>
      <c r="D646" s="164"/>
      <c r="E646" s="164"/>
      <c r="F646" s="164"/>
      <c r="G646" s="164"/>
      <c r="H646" s="164"/>
      <c r="I646" s="164"/>
      <c r="J646" s="164"/>
      <c r="K646" s="164"/>
      <c r="L646" s="164"/>
      <c r="M646" s="164"/>
      <c r="N646" s="164"/>
      <c r="O646" s="164"/>
    </row>
    <row r="647" spans="1:15" ht="14.5" x14ac:dyDescent="0.35">
      <c r="A647" s="164"/>
      <c r="B647" s="164"/>
      <c r="C647" s="164"/>
      <c r="D647" s="164"/>
      <c r="E647" s="164"/>
      <c r="F647" s="164"/>
      <c r="G647" s="164"/>
      <c r="H647" s="164"/>
      <c r="I647" s="164"/>
      <c r="J647" s="164"/>
      <c r="K647" s="164"/>
      <c r="L647" s="164"/>
      <c r="M647" s="164"/>
      <c r="N647" s="164"/>
      <c r="O647" s="164"/>
    </row>
    <row r="648" spans="1:15" ht="14.5" x14ac:dyDescent="0.35">
      <c r="A648" s="164"/>
      <c r="B648" s="164"/>
      <c r="C648" s="164"/>
      <c r="D648" s="164"/>
      <c r="E648" s="164"/>
      <c r="F648" s="164"/>
      <c r="G648" s="164"/>
      <c r="H648" s="164"/>
      <c r="I648" s="164"/>
      <c r="J648" s="164"/>
      <c r="K648" s="164"/>
      <c r="L648" s="164"/>
      <c r="M648" s="164"/>
      <c r="N648" s="164"/>
      <c r="O648" s="164"/>
    </row>
    <row r="649" spans="1:15" ht="14.5" x14ac:dyDescent="0.35">
      <c r="A649" s="164"/>
      <c r="B649" s="164"/>
      <c r="C649" s="164"/>
      <c r="D649" s="164"/>
      <c r="E649" s="164"/>
      <c r="F649" s="164"/>
      <c r="G649" s="164"/>
      <c r="H649" s="164"/>
      <c r="I649" s="164"/>
      <c r="J649" s="164"/>
      <c r="K649" s="164"/>
      <c r="L649" s="164"/>
      <c r="M649" s="164"/>
      <c r="N649" s="164"/>
      <c r="O649" s="164"/>
    </row>
    <row r="650" spans="1:15" ht="14.5" x14ac:dyDescent="0.35">
      <c r="A650" s="164"/>
      <c r="B650" s="164"/>
      <c r="C650" s="164"/>
      <c r="D650" s="164"/>
      <c r="E650" s="164"/>
      <c r="F650" s="164"/>
      <c r="G650" s="164"/>
      <c r="H650" s="164"/>
      <c r="I650" s="164"/>
      <c r="J650" s="164"/>
      <c r="K650" s="164"/>
      <c r="L650" s="164"/>
      <c r="M650" s="164"/>
      <c r="N650" s="164"/>
      <c r="O650" s="164"/>
    </row>
    <row r="651" spans="1:15" ht="14.5" x14ac:dyDescent="0.35">
      <c r="A651" s="164"/>
      <c r="B651" s="164"/>
      <c r="C651" s="164"/>
      <c r="D651" s="164"/>
      <c r="E651" s="164"/>
      <c r="F651" s="164"/>
      <c r="G651" s="164"/>
      <c r="H651" s="164"/>
      <c r="I651" s="164"/>
      <c r="J651" s="164"/>
      <c r="K651" s="164"/>
      <c r="L651" s="164"/>
      <c r="M651" s="164"/>
      <c r="N651" s="164"/>
      <c r="O651" s="164"/>
    </row>
    <row r="652" spans="1:15" ht="14.5" x14ac:dyDescent="0.35">
      <c r="A652" s="164"/>
      <c r="B652" s="164"/>
      <c r="C652" s="164"/>
      <c r="D652" s="164"/>
      <c r="E652" s="164"/>
      <c r="F652" s="164"/>
      <c r="G652" s="164"/>
      <c r="H652" s="164"/>
      <c r="I652" s="164"/>
      <c r="J652" s="164"/>
      <c r="K652" s="164"/>
      <c r="L652" s="164"/>
      <c r="M652" s="164"/>
      <c r="N652" s="164"/>
      <c r="O652" s="164"/>
    </row>
    <row r="653" spans="1:15" ht="14.5" x14ac:dyDescent="0.35">
      <c r="A653" s="164"/>
      <c r="B653" s="164"/>
      <c r="C653" s="164"/>
      <c r="D653" s="164"/>
      <c r="E653" s="164"/>
      <c r="F653" s="164"/>
      <c r="G653" s="164"/>
      <c r="H653" s="164"/>
      <c r="I653" s="164"/>
      <c r="J653" s="164"/>
      <c r="K653" s="164"/>
      <c r="L653" s="164"/>
      <c r="M653" s="164"/>
      <c r="N653" s="164"/>
      <c r="O653" s="164"/>
    </row>
    <row r="654" spans="1:15" ht="14.5" x14ac:dyDescent="0.35">
      <c r="A654" s="164"/>
      <c r="B654" s="164"/>
      <c r="C654" s="164"/>
      <c r="D654" s="164"/>
      <c r="E654" s="164"/>
      <c r="F654" s="164"/>
      <c r="G654" s="164"/>
      <c r="H654" s="164"/>
      <c r="I654" s="164"/>
      <c r="J654" s="164"/>
      <c r="K654" s="164"/>
      <c r="L654" s="164"/>
      <c r="M654" s="164"/>
      <c r="N654" s="164"/>
      <c r="O654" s="164"/>
    </row>
    <row r="655" spans="1:15" ht="14.5" x14ac:dyDescent="0.35">
      <c r="A655" s="164"/>
      <c r="B655" s="164"/>
      <c r="C655" s="164"/>
      <c r="D655" s="164"/>
      <c r="E655" s="164"/>
      <c r="F655" s="164"/>
      <c r="G655" s="164"/>
      <c r="H655" s="164"/>
      <c r="I655" s="164"/>
      <c r="J655" s="164"/>
      <c r="K655" s="164"/>
      <c r="L655" s="164"/>
      <c r="M655" s="164"/>
      <c r="N655" s="164"/>
      <c r="O655" s="164"/>
    </row>
    <row r="656" spans="1:15" ht="14.5" x14ac:dyDescent="0.35">
      <c r="A656" s="164"/>
      <c r="B656" s="164"/>
      <c r="C656" s="164"/>
      <c r="D656" s="164"/>
      <c r="E656" s="164"/>
      <c r="F656" s="164"/>
      <c r="G656" s="164"/>
      <c r="H656" s="164"/>
      <c r="I656" s="164"/>
      <c r="J656" s="164"/>
      <c r="K656" s="164"/>
      <c r="L656" s="164"/>
      <c r="M656" s="164"/>
      <c r="N656" s="164"/>
      <c r="O656" s="164"/>
    </row>
    <row r="657" spans="1:15" ht="14.5" x14ac:dyDescent="0.35">
      <c r="A657" s="164"/>
      <c r="B657" s="164"/>
      <c r="C657" s="164"/>
      <c r="D657" s="164"/>
      <c r="E657" s="164"/>
      <c r="F657" s="164"/>
      <c r="G657" s="164"/>
      <c r="H657" s="164"/>
      <c r="I657" s="164"/>
      <c r="J657" s="164"/>
      <c r="K657" s="164"/>
      <c r="L657" s="164"/>
      <c r="M657" s="164"/>
      <c r="N657" s="164"/>
      <c r="O657" s="164"/>
    </row>
    <row r="658" spans="1:15" ht="14.5" x14ac:dyDescent="0.35">
      <c r="A658" s="164"/>
      <c r="B658" s="164"/>
      <c r="C658" s="164"/>
      <c r="D658" s="164"/>
      <c r="E658" s="164"/>
      <c r="F658" s="164"/>
      <c r="G658" s="164"/>
      <c r="H658" s="164"/>
      <c r="I658" s="164"/>
      <c r="J658" s="164"/>
      <c r="K658" s="164"/>
      <c r="L658" s="164"/>
      <c r="M658" s="164"/>
      <c r="N658" s="164"/>
      <c r="O658" s="164"/>
    </row>
    <row r="659" spans="1:15" ht="14.5" x14ac:dyDescent="0.35">
      <c r="A659" s="164"/>
      <c r="B659" s="164"/>
      <c r="C659" s="164"/>
      <c r="D659" s="164"/>
      <c r="E659" s="164"/>
      <c r="F659" s="164"/>
      <c r="G659" s="164"/>
      <c r="H659" s="164"/>
      <c r="I659" s="164"/>
      <c r="J659" s="164"/>
      <c r="K659" s="164"/>
      <c r="L659" s="164"/>
      <c r="M659" s="164"/>
      <c r="N659" s="164"/>
      <c r="O659" s="164"/>
    </row>
    <row r="660" spans="1:15" ht="14.5" x14ac:dyDescent="0.35">
      <c r="A660" s="164"/>
      <c r="B660" s="164"/>
      <c r="C660" s="164"/>
      <c r="D660" s="164"/>
      <c r="E660" s="164"/>
      <c r="F660" s="164"/>
      <c r="G660" s="164"/>
      <c r="H660" s="164"/>
      <c r="I660" s="164"/>
      <c r="J660" s="164"/>
      <c r="K660" s="164"/>
      <c r="L660" s="164"/>
      <c r="M660" s="164"/>
      <c r="N660" s="164"/>
      <c r="O660" s="164"/>
    </row>
    <row r="661" spans="1:15" ht="14.5" x14ac:dyDescent="0.35">
      <c r="A661" s="164"/>
      <c r="B661" s="164"/>
      <c r="C661" s="164"/>
      <c r="D661" s="164"/>
      <c r="E661" s="164"/>
      <c r="F661" s="164"/>
      <c r="G661" s="164"/>
      <c r="H661" s="164"/>
      <c r="I661" s="164"/>
      <c r="J661" s="164"/>
      <c r="K661" s="164"/>
      <c r="L661" s="164"/>
      <c r="M661" s="164"/>
      <c r="N661" s="164"/>
      <c r="O661" s="164"/>
    </row>
    <row r="662" spans="1:15" ht="14.5" x14ac:dyDescent="0.35">
      <c r="A662" s="164"/>
      <c r="B662" s="164"/>
      <c r="C662" s="164"/>
      <c r="D662" s="164"/>
      <c r="E662" s="164"/>
      <c r="F662" s="164"/>
      <c r="G662" s="164"/>
      <c r="H662" s="164"/>
      <c r="I662" s="164"/>
      <c r="J662" s="164"/>
      <c r="K662" s="164"/>
      <c r="L662" s="164"/>
      <c r="M662" s="164"/>
      <c r="N662" s="164"/>
      <c r="O662" s="164"/>
    </row>
    <row r="663" spans="1:15" ht="14.5" x14ac:dyDescent="0.35">
      <c r="A663" s="164"/>
      <c r="B663" s="164"/>
      <c r="C663" s="164"/>
      <c r="D663" s="164"/>
      <c r="E663" s="164"/>
      <c r="F663" s="164"/>
      <c r="G663" s="164"/>
      <c r="H663" s="164"/>
      <c r="I663" s="164"/>
      <c r="J663" s="164"/>
      <c r="K663" s="164"/>
      <c r="L663" s="164"/>
      <c r="M663" s="164"/>
      <c r="N663" s="164"/>
      <c r="O663" s="164"/>
    </row>
    <row r="664" spans="1:15" ht="14.5" x14ac:dyDescent="0.35">
      <c r="A664" s="164"/>
      <c r="B664" s="164"/>
      <c r="C664" s="164"/>
      <c r="D664" s="164"/>
      <c r="E664" s="164"/>
      <c r="F664" s="164"/>
      <c r="G664" s="164"/>
      <c r="H664" s="164"/>
      <c r="I664" s="164"/>
      <c r="J664" s="164"/>
      <c r="K664" s="164"/>
      <c r="L664" s="164"/>
      <c r="M664" s="164"/>
      <c r="N664" s="164"/>
      <c r="O664" s="164"/>
    </row>
    <row r="665" spans="1:15" ht="14.5" x14ac:dyDescent="0.35">
      <c r="A665" s="164"/>
      <c r="B665" s="164"/>
      <c r="C665" s="164"/>
      <c r="D665" s="164"/>
      <c r="E665" s="164"/>
      <c r="F665" s="164"/>
      <c r="G665" s="164"/>
      <c r="H665" s="164"/>
      <c r="I665" s="164"/>
      <c r="J665" s="164"/>
      <c r="K665" s="164"/>
      <c r="L665" s="164"/>
      <c r="M665" s="164"/>
      <c r="N665" s="164"/>
      <c r="O665" s="164"/>
    </row>
    <row r="666" spans="1:15" ht="14.5" x14ac:dyDescent="0.35">
      <c r="A666" s="164"/>
      <c r="B666" s="164"/>
      <c r="C666" s="164"/>
      <c r="D666" s="164"/>
      <c r="E666" s="164"/>
      <c r="F666" s="164"/>
      <c r="G666" s="164"/>
      <c r="H666" s="164"/>
      <c r="I666" s="164"/>
      <c r="J666" s="164"/>
      <c r="K666" s="164"/>
      <c r="L666" s="164"/>
      <c r="M666" s="164"/>
      <c r="N666" s="164"/>
      <c r="O666" s="164"/>
    </row>
    <row r="667" spans="1:15" ht="14.5" x14ac:dyDescent="0.35">
      <c r="A667" s="164"/>
      <c r="B667" s="164"/>
      <c r="C667" s="164"/>
      <c r="D667" s="164"/>
      <c r="E667" s="164"/>
      <c r="F667" s="164"/>
      <c r="G667" s="164"/>
      <c r="H667" s="164"/>
      <c r="I667" s="164"/>
      <c r="J667" s="164"/>
      <c r="K667" s="164"/>
      <c r="L667" s="164"/>
      <c r="M667" s="164"/>
      <c r="N667" s="164"/>
      <c r="O667" s="164"/>
    </row>
    <row r="668" spans="1:15" ht="14.5" x14ac:dyDescent="0.35">
      <c r="A668" s="164"/>
      <c r="B668" s="164"/>
      <c r="C668" s="164"/>
      <c r="D668" s="164"/>
      <c r="E668" s="164"/>
      <c r="F668" s="164"/>
      <c r="G668" s="164"/>
      <c r="H668" s="164"/>
      <c r="I668" s="164"/>
      <c r="J668" s="164"/>
      <c r="K668" s="164"/>
      <c r="L668" s="164"/>
      <c r="M668" s="164"/>
      <c r="N668" s="164"/>
      <c r="O668" s="164"/>
    </row>
    <row r="669" spans="1:15" ht="14.5" x14ac:dyDescent="0.35">
      <c r="A669" s="164"/>
      <c r="B669" s="164"/>
      <c r="C669" s="164"/>
      <c r="D669" s="164"/>
      <c r="E669" s="164"/>
      <c r="F669" s="164"/>
      <c r="G669" s="164"/>
      <c r="H669" s="164"/>
      <c r="I669" s="164"/>
      <c r="J669" s="164"/>
      <c r="K669" s="164"/>
      <c r="L669" s="164"/>
      <c r="M669" s="164"/>
      <c r="N669" s="164"/>
      <c r="O669" s="164"/>
    </row>
    <row r="670" spans="1:15" ht="14.5" x14ac:dyDescent="0.35">
      <c r="A670" s="164"/>
      <c r="B670" s="164"/>
      <c r="C670" s="164"/>
      <c r="D670" s="164"/>
      <c r="E670" s="164"/>
      <c r="F670" s="164"/>
      <c r="G670" s="164"/>
      <c r="H670" s="164"/>
      <c r="I670" s="164"/>
      <c r="J670" s="164"/>
      <c r="K670" s="164"/>
      <c r="L670" s="164"/>
      <c r="M670" s="164"/>
      <c r="N670" s="164"/>
      <c r="O670" s="164"/>
    </row>
    <row r="671" spans="1:15" ht="14.5" x14ac:dyDescent="0.35">
      <c r="A671" s="164"/>
      <c r="B671" s="164"/>
      <c r="C671" s="164"/>
      <c r="D671" s="164"/>
      <c r="E671" s="164"/>
      <c r="F671" s="164"/>
      <c r="G671" s="164"/>
      <c r="H671" s="164"/>
      <c r="I671" s="164"/>
      <c r="J671" s="164"/>
      <c r="K671" s="164"/>
      <c r="L671" s="164"/>
      <c r="M671" s="164"/>
      <c r="N671" s="164"/>
      <c r="O671" s="164"/>
    </row>
    <row r="672" spans="1:15" ht="14.5" x14ac:dyDescent="0.35">
      <c r="A672" s="164"/>
      <c r="B672" s="164"/>
      <c r="C672" s="164"/>
      <c r="D672" s="164"/>
      <c r="E672" s="164"/>
      <c r="F672" s="164"/>
      <c r="G672" s="164"/>
      <c r="H672" s="164"/>
      <c r="I672" s="164"/>
      <c r="J672" s="164"/>
      <c r="K672" s="164"/>
      <c r="L672" s="164"/>
      <c r="M672" s="164"/>
      <c r="N672" s="164"/>
      <c r="O672" s="164"/>
    </row>
    <row r="673" spans="1:15" ht="14.5" x14ac:dyDescent="0.35">
      <c r="A673" s="164"/>
      <c r="B673" s="164"/>
      <c r="C673" s="164"/>
      <c r="D673" s="164"/>
      <c r="E673" s="164"/>
      <c r="F673" s="164"/>
      <c r="G673" s="164"/>
      <c r="H673" s="164"/>
      <c r="I673" s="164"/>
      <c r="J673" s="164"/>
      <c r="K673" s="164"/>
      <c r="L673" s="164"/>
      <c r="M673" s="164"/>
      <c r="N673" s="164"/>
      <c r="O673" s="164"/>
    </row>
    <row r="674" spans="1:15" ht="14.5" x14ac:dyDescent="0.35">
      <c r="A674" s="164"/>
      <c r="B674" s="164"/>
      <c r="C674" s="164"/>
      <c r="D674" s="164"/>
      <c r="E674" s="164"/>
      <c r="F674" s="164"/>
      <c r="G674" s="164"/>
      <c r="H674" s="164"/>
      <c r="I674" s="164"/>
      <c r="J674" s="164"/>
      <c r="K674" s="164"/>
      <c r="L674" s="164"/>
      <c r="M674" s="164"/>
      <c r="N674" s="164"/>
      <c r="O674" s="164"/>
    </row>
    <row r="675" spans="1:15" ht="14.5" x14ac:dyDescent="0.35">
      <c r="A675" s="164"/>
      <c r="B675" s="164"/>
      <c r="C675" s="164"/>
      <c r="D675" s="164"/>
      <c r="E675" s="164"/>
      <c r="F675" s="164"/>
      <c r="G675" s="164"/>
      <c r="H675" s="164"/>
      <c r="I675" s="164"/>
      <c r="J675" s="164"/>
      <c r="K675" s="164"/>
      <c r="L675" s="164"/>
      <c r="M675" s="164"/>
      <c r="N675" s="164"/>
      <c r="O675" s="164"/>
    </row>
    <row r="676" spans="1:15" ht="14.5" x14ac:dyDescent="0.35">
      <c r="A676" s="164"/>
      <c r="B676" s="164"/>
      <c r="C676" s="164"/>
      <c r="D676" s="164"/>
      <c r="E676" s="164"/>
      <c r="F676" s="164"/>
      <c r="G676" s="164"/>
      <c r="H676" s="164"/>
      <c r="I676" s="164"/>
      <c r="J676" s="164"/>
      <c r="K676" s="164"/>
      <c r="L676" s="164"/>
      <c r="M676" s="164"/>
      <c r="N676" s="164"/>
      <c r="O676" s="164"/>
    </row>
    <row r="677" spans="1:15" ht="14.5" x14ac:dyDescent="0.35">
      <c r="A677" s="164"/>
      <c r="B677" s="164"/>
      <c r="C677" s="164"/>
      <c r="D677" s="164"/>
      <c r="E677" s="164"/>
      <c r="F677" s="164"/>
      <c r="G677" s="164"/>
      <c r="H677" s="164"/>
      <c r="I677" s="164"/>
      <c r="J677" s="164"/>
      <c r="K677" s="164"/>
      <c r="L677" s="164"/>
      <c r="M677" s="164"/>
      <c r="N677" s="164"/>
      <c r="O677" s="164"/>
    </row>
    <row r="678" spans="1:15" ht="14.5" x14ac:dyDescent="0.35">
      <c r="A678" s="164"/>
      <c r="B678" s="164"/>
      <c r="C678" s="164"/>
      <c r="D678" s="164"/>
      <c r="E678" s="164"/>
      <c r="F678" s="164"/>
      <c r="G678" s="164"/>
      <c r="H678" s="164"/>
      <c r="I678" s="164"/>
      <c r="J678" s="164"/>
      <c r="K678" s="164"/>
      <c r="L678" s="164"/>
      <c r="M678" s="164"/>
      <c r="N678" s="164"/>
      <c r="O678" s="164"/>
    </row>
    <row r="679" spans="1:15" ht="14.5" x14ac:dyDescent="0.35">
      <c r="A679" s="164"/>
      <c r="B679" s="164"/>
      <c r="C679" s="164"/>
      <c r="D679" s="164"/>
      <c r="E679" s="164"/>
      <c r="F679" s="164"/>
      <c r="G679" s="164"/>
      <c r="H679" s="164"/>
      <c r="I679" s="164"/>
      <c r="J679" s="164"/>
      <c r="K679" s="164"/>
      <c r="L679" s="164"/>
      <c r="M679" s="164"/>
      <c r="N679" s="164"/>
      <c r="O679" s="164"/>
    </row>
    <row r="680" spans="1:15" ht="14.5" x14ac:dyDescent="0.35">
      <c r="A680" s="164"/>
      <c r="B680" s="164"/>
      <c r="C680" s="164"/>
      <c r="D680" s="164"/>
      <c r="E680" s="164"/>
      <c r="F680" s="164"/>
      <c r="G680" s="164"/>
      <c r="H680" s="164"/>
      <c r="I680" s="164"/>
      <c r="J680" s="164"/>
      <c r="K680" s="164"/>
      <c r="L680" s="164"/>
      <c r="M680" s="164"/>
      <c r="N680" s="164"/>
      <c r="O680" s="164"/>
    </row>
    <row r="681" spans="1:15" ht="14.5" x14ac:dyDescent="0.35">
      <c r="A681" s="164"/>
      <c r="B681" s="164"/>
      <c r="C681" s="164"/>
      <c r="D681" s="164"/>
      <c r="E681" s="164"/>
      <c r="F681" s="164"/>
      <c r="G681" s="164"/>
      <c r="H681" s="164"/>
      <c r="I681" s="164"/>
      <c r="J681" s="164"/>
      <c r="K681" s="164"/>
      <c r="L681" s="164"/>
      <c r="M681" s="164"/>
      <c r="N681" s="164"/>
      <c r="O681" s="164"/>
    </row>
    <row r="682" spans="1:15" ht="14.5" x14ac:dyDescent="0.35">
      <c r="A682" s="164"/>
      <c r="B682" s="164"/>
      <c r="C682" s="164"/>
      <c r="D682" s="164"/>
      <c r="E682" s="164"/>
      <c r="F682" s="164"/>
      <c r="G682" s="164"/>
      <c r="H682" s="164"/>
      <c r="I682" s="164"/>
      <c r="J682" s="164"/>
      <c r="K682" s="164"/>
      <c r="L682" s="164"/>
      <c r="M682" s="164"/>
      <c r="N682" s="164"/>
      <c r="O682" s="164"/>
    </row>
    <row r="683" spans="1:15" ht="14.5" x14ac:dyDescent="0.35">
      <c r="A683" s="164"/>
      <c r="B683" s="164"/>
      <c r="C683" s="164"/>
      <c r="D683" s="164"/>
      <c r="E683" s="164"/>
      <c r="F683" s="164"/>
      <c r="G683" s="164"/>
      <c r="H683" s="164"/>
      <c r="I683" s="164"/>
      <c r="J683" s="164"/>
      <c r="K683" s="164"/>
      <c r="L683" s="164"/>
      <c r="M683" s="164"/>
      <c r="N683" s="164"/>
      <c r="O683" s="164"/>
    </row>
    <row r="684" spans="1:15" ht="14.5" x14ac:dyDescent="0.35">
      <c r="A684" s="164"/>
      <c r="B684" s="164"/>
      <c r="C684" s="164"/>
      <c r="D684" s="164"/>
      <c r="E684" s="164"/>
      <c r="F684" s="164"/>
      <c r="G684" s="164"/>
      <c r="H684" s="164"/>
      <c r="I684" s="164"/>
      <c r="J684" s="164"/>
      <c r="K684" s="164"/>
      <c r="L684" s="164"/>
      <c r="M684" s="164"/>
      <c r="N684" s="164"/>
      <c r="O684" s="164"/>
    </row>
    <row r="685" spans="1:15" ht="14.5" x14ac:dyDescent="0.35">
      <c r="A685" s="164"/>
      <c r="B685" s="164"/>
      <c r="C685" s="164"/>
      <c r="D685" s="164"/>
      <c r="E685" s="164"/>
      <c r="F685" s="164"/>
      <c r="G685" s="164"/>
      <c r="H685" s="164"/>
      <c r="I685" s="164"/>
      <c r="J685" s="164"/>
      <c r="K685" s="164"/>
      <c r="L685" s="164"/>
      <c r="M685" s="164"/>
      <c r="N685" s="164"/>
      <c r="O685" s="164"/>
    </row>
    <row r="686" spans="1:15" ht="14.5" x14ac:dyDescent="0.35">
      <c r="A686" s="164"/>
      <c r="B686" s="164"/>
      <c r="C686" s="164"/>
      <c r="D686" s="164"/>
      <c r="E686" s="164"/>
      <c r="F686" s="164"/>
      <c r="G686" s="164"/>
      <c r="H686" s="164"/>
      <c r="I686" s="164"/>
      <c r="J686" s="164"/>
      <c r="K686" s="164"/>
      <c r="L686" s="164"/>
      <c r="M686" s="164"/>
      <c r="N686" s="164"/>
      <c r="O686" s="164"/>
    </row>
    <row r="687" spans="1:15" ht="14.5" x14ac:dyDescent="0.35">
      <c r="A687" s="164"/>
      <c r="B687" s="164"/>
      <c r="C687" s="164"/>
      <c r="D687" s="164"/>
      <c r="E687" s="164"/>
      <c r="F687" s="164"/>
      <c r="G687" s="164"/>
      <c r="H687" s="164"/>
      <c r="I687" s="164"/>
      <c r="J687" s="164"/>
      <c r="K687" s="164"/>
      <c r="L687" s="164"/>
      <c r="M687" s="164"/>
      <c r="N687" s="164"/>
      <c r="O687" s="164"/>
    </row>
    <row r="688" spans="1:15" ht="14.5" x14ac:dyDescent="0.35">
      <c r="A688" s="164"/>
      <c r="B688" s="164"/>
      <c r="C688" s="164"/>
      <c r="D688" s="164"/>
      <c r="E688" s="164"/>
      <c r="F688" s="164"/>
      <c r="G688" s="164"/>
      <c r="H688" s="164"/>
      <c r="I688" s="164"/>
      <c r="J688" s="164"/>
      <c r="K688" s="164"/>
      <c r="L688" s="164"/>
      <c r="M688" s="164"/>
      <c r="N688" s="164"/>
      <c r="O688" s="164"/>
    </row>
    <row r="689" spans="1:15" ht="14.5" x14ac:dyDescent="0.35">
      <c r="A689" s="164"/>
      <c r="B689" s="164"/>
      <c r="C689" s="164"/>
      <c r="D689" s="164"/>
      <c r="E689" s="164"/>
      <c r="F689" s="164"/>
      <c r="G689" s="164"/>
      <c r="H689" s="164"/>
      <c r="I689" s="164"/>
      <c r="J689" s="164"/>
      <c r="K689" s="164"/>
      <c r="L689" s="164"/>
      <c r="M689" s="164"/>
      <c r="N689" s="164"/>
      <c r="O689" s="164"/>
    </row>
    <row r="690" spans="1:15" ht="14.5" x14ac:dyDescent="0.35">
      <c r="A690" s="164"/>
      <c r="B690" s="164"/>
      <c r="C690" s="164"/>
      <c r="D690" s="164"/>
      <c r="E690" s="164"/>
      <c r="F690" s="164"/>
      <c r="G690" s="164"/>
      <c r="H690" s="164"/>
      <c r="I690" s="164"/>
      <c r="J690" s="164"/>
      <c r="K690" s="164"/>
      <c r="L690" s="164"/>
      <c r="M690" s="164"/>
      <c r="N690" s="164"/>
      <c r="O690" s="164"/>
    </row>
    <row r="691" spans="1:15" ht="14.5" x14ac:dyDescent="0.35">
      <c r="A691" s="164"/>
      <c r="B691" s="164"/>
      <c r="C691" s="164"/>
      <c r="D691" s="164"/>
      <c r="E691" s="164"/>
      <c r="F691" s="164"/>
      <c r="G691" s="164"/>
      <c r="H691" s="164"/>
      <c r="I691" s="164"/>
      <c r="J691" s="164"/>
      <c r="K691" s="164"/>
      <c r="L691" s="164"/>
      <c r="M691" s="164"/>
      <c r="N691" s="164"/>
      <c r="O691" s="164"/>
    </row>
    <row r="692" spans="1:15" ht="14.5" x14ac:dyDescent="0.35">
      <c r="A692" s="164"/>
      <c r="B692" s="164"/>
      <c r="C692" s="164"/>
      <c r="D692" s="164"/>
      <c r="E692" s="164"/>
      <c r="F692" s="164"/>
      <c r="G692" s="164"/>
      <c r="H692" s="164"/>
      <c r="I692" s="164"/>
      <c r="J692" s="164"/>
      <c r="K692" s="164"/>
      <c r="L692" s="164"/>
      <c r="M692" s="164"/>
      <c r="N692" s="164"/>
      <c r="O692" s="164"/>
    </row>
    <row r="693" spans="1:15" ht="14.5" x14ac:dyDescent="0.35">
      <c r="A693" s="164"/>
      <c r="B693" s="164"/>
      <c r="C693" s="164"/>
      <c r="D693" s="164"/>
      <c r="E693" s="164"/>
      <c r="F693" s="164"/>
      <c r="G693" s="164"/>
      <c r="H693" s="164"/>
      <c r="I693" s="164"/>
      <c r="J693" s="164"/>
      <c r="K693" s="164"/>
      <c r="L693" s="164"/>
      <c r="M693" s="164"/>
      <c r="N693" s="164"/>
      <c r="O693" s="164"/>
    </row>
    <row r="694" spans="1:15" ht="14.5" x14ac:dyDescent="0.35">
      <c r="A694" s="164"/>
      <c r="B694" s="164"/>
      <c r="C694" s="164"/>
      <c r="D694" s="164"/>
      <c r="E694" s="164"/>
      <c r="F694" s="164"/>
      <c r="G694" s="164"/>
      <c r="H694" s="164"/>
      <c r="I694" s="164"/>
      <c r="J694" s="164"/>
      <c r="K694" s="164"/>
      <c r="L694" s="164"/>
      <c r="M694" s="164"/>
      <c r="N694" s="164"/>
      <c r="O694" s="164"/>
    </row>
    <row r="695" spans="1:15" ht="14.5" x14ac:dyDescent="0.35">
      <c r="A695" s="164"/>
      <c r="B695" s="164"/>
      <c r="C695" s="164"/>
      <c r="D695" s="164"/>
      <c r="E695" s="164"/>
      <c r="F695" s="164"/>
      <c r="G695" s="164"/>
      <c r="H695" s="164"/>
      <c r="I695" s="164"/>
      <c r="J695" s="164"/>
      <c r="K695" s="164"/>
      <c r="L695" s="164"/>
      <c r="M695" s="164"/>
      <c r="N695" s="164"/>
      <c r="O695" s="164"/>
    </row>
    <row r="696" spans="1:15" ht="14.5" x14ac:dyDescent="0.35">
      <c r="A696" s="164"/>
      <c r="B696" s="164"/>
      <c r="C696" s="164"/>
      <c r="D696" s="164"/>
      <c r="E696" s="164"/>
      <c r="F696" s="164"/>
      <c r="G696" s="164"/>
      <c r="H696" s="164"/>
      <c r="I696" s="164"/>
      <c r="J696" s="164"/>
      <c r="K696" s="164"/>
      <c r="L696" s="164"/>
      <c r="M696" s="164"/>
      <c r="N696" s="164"/>
      <c r="O696" s="164"/>
    </row>
    <row r="697" spans="1:15" ht="14.5" x14ac:dyDescent="0.35">
      <c r="A697" s="164"/>
      <c r="B697" s="164"/>
      <c r="C697" s="164"/>
      <c r="D697" s="164"/>
      <c r="E697" s="164"/>
      <c r="F697" s="164"/>
      <c r="G697" s="164"/>
      <c r="H697" s="164"/>
      <c r="I697" s="164"/>
      <c r="J697" s="164"/>
      <c r="K697" s="164"/>
      <c r="L697" s="164"/>
      <c r="M697" s="164"/>
      <c r="N697" s="164"/>
      <c r="O697" s="164"/>
    </row>
    <row r="698" spans="1:15" ht="14.5" x14ac:dyDescent="0.35">
      <c r="A698" s="164"/>
      <c r="B698" s="164"/>
      <c r="C698" s="164"/>
      <c r="D698" s="164"/>
      <c r="E698" s="164"/>
      <c r="F698" s="164"/>
      <c r="G698" s="164"/>
      <c r="H698" s="164"/>
      <c r="I698" s="164"/>
      <c r="J698" s="164"/>
      <c r="K698" s="164"/>
      <c r="L698" s="164"/>
      <c r="M698" s="164"/>
      <c r="N698" s="164"/>
      <c r="O698" s="164"/>
    </row>
    <row r="699" spans="1:15" ht="14.5" x14ac:dyDescent="0.35">
      <c r="A699" s="164"/>
      <c r="B699" s="164"/>
      <c r="C699" s="164"/>
      <c r="D699" s="164"/>
      <c r="E699" s="164"/>
      <c r="F699" s="164"/>
      <c r="G699" s="164"/>
      <c r="H699" s="164"/>
      <c r="I699" s="164"/>
      <c r="J699" s="164"/>
      <c r="K699" s="164"/>
      <c r="L699" s="164"/>
      <c r="M699" s="164"/>
      <c r="N699" s="164"/>
      <c r="O699" s="164"/>
    </row>
    <row r="700" spans="1:15" ht="14.5" x14ac:dyDescent="0.35">
      <c r="A700" s="164"/>
      <c r="B700" s="164"/>
      <c r="C700" s="164"/>
      <c r="D700" s="164"/>
      <c r="E700" s="164"/>
      <c r="F700" s="164"/>
      <c r="G700" s="164"/>
      <c r="H700" s="164"/>
      <c r="I700" s="164"/>
      <c r="J700" s="164"/>
      <c r="K700" s="164"/>
      <c r="L700" s="164"/>
      <c r="M700" s="164"/>
      <c r="N700" s="164"/>
      <c r="O700" s="164"/>
    </row>
    <row r="701" spans="1:15" ht="14.5" x14ac:dyDescent="0.35">
      <c r="A701" s="164"/>
      <c r="B701" s="164"/>
      <c r="C701" s="164"/>
      <c r="D701" s="164"/>
      <c r="E701" s="164"/>
      <c r="F701" s="164"/>
      <c r="G701" s="164"/>
      <c r="H701" s="164"/>
      <c r="I701" s="164"/>
      <c r="J701" s="164"/>
      <c r="K701" s="164"/>
      <c r="L701" s="164"/>
      <c r="M701" s="164"/>
      <c r="N701" s="164"/>
      <c r="O701" s="164"/>
    </row>
    <row r="702" spans="1:15" ht="14.5" x14ac:dyDescent="0.35">
      <c r="A702" s="164"/>
      <c r="B702" s="164"/>
      <c r="C702" s="164"/>
      <c r="D702" s="164"/>
      <c r="E702" s="164"/>
      <c r="F702" s="164"/>
      <c r="G702" s="164"/>
      <c r="H702" s="164"/>
      <c r="I702" s="164"/>
      <c r="J702" s="164"/>
      <c r="K702" s="164"/>
      <c r="L702" s="164"/>
      <c r="M702" s="164"/>
      <c r="N702" s="164"/>
      <c r="O702" s="164"/>
    </row>
    <row r="703" spans="1:15" ht="14.5" x14ac:dyDescent="0.35">
      <c r="A703" s="164"/>
      <c r="B703" s="164"/>
      <c r="C703" s="164"/>
      <c r="D703" s="164"/>
      <c r="E703" s="164"/>
      <c r="F703" s="164"/>
      <c r="G703" s="164"/>
      <c r="H703" s="164"/>
      <c r="I703" s="164"/>
      <c r="J703" s="164"/>
      <c r="K703" s="164"/>
      <c r="L703" s="164"/>
      <c r="M703" s="164"/>
      <c r="N703" s="164"/>
      <c r="O703" s="164"/>
    </row>
    <row r="704" spans="1:15" ht="14.5" x14ac:dyDescent="0.35">
      <c r="A704" s="164"/>
      <c r="B704" s="164"/>
      <c r="C704" s="164"/>
      <c r="D704" s="164"/>
      <c r="E704" s="164"/>
      <c r="F704" s="164"/>
      <c r="G704" s="164"/>
      <c r="H704" s="164"/>
      <c r="I704" s="164"/>
      <c r="J704" s="164"/>
      <c r="K704" s="164"/>
      <c r="L704" s="164"/>
      <c r="M704" s="164"/>
      <c r="N704" s="164"/>
      <c r="O704" s="164"/>
    </row>
    <row r="705" spans="1:15" ht="14.5" x14ac:dyDescent="0.35">
      <c r="A705" s="164"/>
      <c r="B705" s="164"/>
      <c r="C705" s="164"/>
      <c r="D705" s="164"/>
      <c r="E705" s="164"/>
      <c r="F705" s="164"/>
      <c r="G705" s="164"/>
      <c r="H705" s="164"/>
      <c r="I705" s="164"/>
      <c r="J705" s="164"/>
      <c r="K705" s="164"/>
      <c r="L705" s="164"/>
      <c r="M705" s="164"/>
      <c r="N705" s="164"/>
      <c r="O705" s="164"/>
    </row>
    <row r="706" spans="1:15" ht="14.5" x14ac:dyDescent="0.35">
      <c r="A706" s="164"/>
      <c r="B706" s="164"/>
      <c r="C706" s="164"/>
      <c r="D706" s="164"/>
      <c r="E706" s="164"/>
      <c r="F706" s="164"/>
      <c r="G706" s="164"/>
      <c r="H706" s="164"/>
      <c r="I706" s="164"/>
      <c r="J706" s="164"/>
      <c r="K706" s="164"/>
      <c r="L706" s="164"/>
      <c r="M706" s="164"/>
      <c r="N706" s="164"/>
      <c r="O706" s="164"/>
    </row>
    <row r="707" spans="1:15" ht="14.5" x14ac:dyDescent="0.35">
      <c r="A707" s="164"/>
      <c r="B707" s="164"/>
      <c r="C707" s="164"/>
      <c r="D707" s="164"/>
      <c r="E707" s="164"/>
      <c r="F707" s="164"/>
      <c r="G707" s="164"/>
      <c r="H707" s="164"/>
      <c r="I707" s="164"/>
      <c r="J707" s="164"/>
      <c r="K707" s="164"/>
      <c r="L707" s="164"/>
      <c r="M707" s="164"/>
      <c r="N707" s="164"/>
      <c r="O707" s="164"/>
    </row>
    <row r="708" spans="1:15" ht="14.5" x14ac:dyDescent="0.35">
      <c r="A708" s="164"/>
      <c r="B708" s="164"/>
      <c r="C708" s="164"/>
      <c r="D708" s="164"/>
      <c r="E708" s="164"/>
      <c r="F708" s="164"/>
      <c r="G708" s="164"/>
      <c r="H708" s="164"/>
      <c r="I708" s="164"/>
      <c r="J708" s="164"/>
      <c r="K708" s="164"/>
      <c r="L708" s="164"/>
      <c r="M708" s="164"/>
      <c r="N708" s="164"/>
      <c r="O708" s="164"/>
    </row>
    <row r="709" spans="1:15" ht="14.5" x14ac:dyDescent="0.35">
      <c r="A709" s="164"/>
      <c r="B709" s="164"/>
      <c r="C709" s="164"/>
      <c r="D709" s="164"/>
      <c r="E709" s="164"/>
      <c r="F709" s="164"/>
      <c r="G709" s="164"/>
      <c r="H709" s="164"/>
      <c r="I709" s="164"/>
      <c r="J709" s="164"/>
      <c r="K709" s="164"/>
      <c r="L709" s="164"/>
      <c r="M709" s="164"/>
      <c r="N709" s="164"/>
      <c r="O709" s="164"/>
    </row>
    <row r="710" spans="1:15" ht="14.5" x14ac:dyDescent="0.35">
      <c r="A710" s="164"/>
      <c r="B710" s="164"/>
      <c r="C710" s="164"/>
      <c r="D710" s="164"/>
      <c r="E710" s="164"/>
      <c r="F710" s="164"/>
      <c r="G710" s="164"/>
      <c r="H710" s="164"/>
      <c r="I710" s="164"/>
      <c r="J710" s="164"/>
      <c r="K710" s="164"/>
      <c r="L710" s="164"/>
      <c r="M710" s="164"/>
      <c r="N710" s="164"/>
      <c r="O710" s="164"/>
    </row>
    <row r="711" spans="1:15" ht="14.5" x14ac:dyDescent="0.35">
      <c r="A711" s="164"/>
      <c r="B711" s="164"/>
      <c r="C711" s="164"/>
      <c r="D711" s="164"/>
      <c r="E711" s="164"/>
      <c r="F711" s="164"/>
      <c r="G711" s="164"/>
      <c r="H711" s="164"/>
      <c r="I711" s="164"/>
      <c r="J711" s="164"/>
      <c r="K711" s="164"/>
      <c r="L711" s="164"/>
      <c r="M711" s="164"/>
      <c r="N711" s="164"/>
      <c r="O711" s="164"/>
    </row>
    <row r="712" spans="1:15" ht="14.5" x14ac:dyDescent="0.35">
      <c r="A712" s="164"/>
      <c r="B712" s="164"/>
      <c r="C712" s="164"/>
      <c r="D712" s="164"/>
      <c r="E712" s="164"/>
      <c r="F712" s="164"/>
      <c r="G712" s="164"/>
      <c r="H712" s="164"/>
      <c r="I712" s="164"/>
      <c r="J712" s="164"/>
      <c r="K712" s="164"/>
      <c r="L712" s="164"/>
      <c r="M712" s="164"/>
      <c r="N712" s="164"/>
      <c r="O712" s="164"/>
    </row>
    <row r="713" spans="1:15" ht="14.5" x14ac:dyDescent="0.35">
      <c r="A713" s="164"/>
      <c r="B713" s="164"/>
      <c r="C713" s="164"/>
      <c r="D713" s="164"/>
      <c r="E713" s="164"/>
      <c r="F713" s="164"/>
      <c r="G713" s="164"/>
      <c r="H713" s="164"/>
      <c r="I713" s="164"/>
      <c r="J713" s="164"/>
      <c r="K713" s="164"/>
      <c r="L713" s="164"/>
      <c r="M713" s="164"/>
      <c r="N713" s="164"/>
      <c r="O713" s="164"/>
    </row>
    <row r="714" spans="1:15" ht="14.5" x14ac:dyDescent="0.35">
      <c r="A714" s="164"/>
      <c r="B714" s="164"/>
      <c r="C714" s="164"/>
      <c r="D714" s="164"/>
      <c r="E714" s="164"/>
      <c r="F714" s="164"/>
      <c r="G714" s="164"/>
      <c r="H714" s="164"/>
      <c r="I714" s="164"/>
      <c r="J714" s="164"/>
      <c r="K714" s="164"/>
      <c r="L714" s="164"/>
      <c r="M714" s="164"/>
      <c r="N714" s="164"/>
      <c r="O714" s="164"/>
    </row>
    <row r="715" spans="1:15" ht="14.5" x14ac:dyDescent="0.35">
      <c r="A715" s="164"/>
      <c r="B715" s="164"/>
      <c r="C715" s="164"/>
      <c r="D715" s="164"/>
      <c r="E715" s="164"/>
      <c r="F715" s="164"/>
      <c r="G715" s="164"/>
      <c r="H715" s="164"/>
      <c r="I715" s="164"/>
      <c r="J715" s="164"/>
      <c r="K715" s="164"/>
      <c r="L715" s="164"/>
      <c r="M715" s="164"/>
      <c r="N715" s="164"/>
      <c r="O715" s="164"/>
    </row>
    <row r="716" spans="1:15" ht="14.5" x14ac:dyDescent="0.35">
      <c r="A716" s="164"/>
      <c r="B716" s="164"/>
      <c r="C716" s="164"/>
      <c r="D716" s="164"/>
      <c r="E716" s="164"/>
      <c r="F716" s="164"/>
      <c r="G716" s="164"/>
      <c r="H716" s="164"/>
      <c r="I716" s="164"/>
      <c r="J716" s="164"/>
      <c r="K716" s="164"/>
      <c r="L716" s="164"/>
      <c r="M716" s="164"/>
      <c r="N716" s="164"/>
      <c r="O716" s="164"/>
    </row>
    <row r="717" spans="1:15" ht="14.5" x14ac:dyDescent="0.35">
      <c r="A717" s="164"/>
      <c r="B717" s="164"/>
      <c r="C717" s="164"/>
      <c r="D717" s="164"/>
      <c r="E717" s="164"/>
      <c r="F717" s="164"/>
      <c r="G717" s="164"/>
      <c r="H717" s="164"/>
      <c r="I717" s="164"/>
      <c r="J717" s="164"/>
      <c r="K717" s="164"/>
      <c r="L717" s="164"/>
      <c r="M717" s="164"/>
      <c r="N717" s="164"/>
      <c r="O717" s="164"/>
    </row>
    <row r="718" spans="1:15" ht="14.5" x14ac:dyDescent="0.35">
      <c r="A718" s="164"/>
      <c r="B718" s="164"/>
      <c r="C718" s="164"/>
      <c r="D718" s="164"/>
      <c r="E718" s="164"/>
      <c r="F718" s="164"/>
      <c r="G718" s="164"/>
      <c r="H718" s="164"/>
      <c r="I718" s="164"/>
      <c r="J718" s="164"/>
      <c r="K718" s="164"/>
      <c r="L718" s="164"/>
      <c r="M718" s="164"/>
      <c r="N718" s="164"/>
      <c r="O718" s="164"/>
    </row>
    <row r="719" spans="1:15" ht="14.5" x14ac:dyDescent="0.35">
      <c r="A719" s="164"/>
      <c r="B719" s="164"/>
      <c r="C719" s="164"/>
      <c r="D719" s="164"/>
      <c r="E719" s="164"/>
      <c r="F719" s="164"/>
      <c r="G719" s="164"/>
      <c r="H719" s="164"/>
      <c r="I719" s="164"/>
      <c r="J719" s="164"/>
      <c r="K719" s="164"/>
      <c r="L719" s="164"/>
      <c r="M719" s="164"/>
      <c r="N719" s="164"/>
      <c r="O719" s="164"/>
    </row>
    <row r="720" spans="1:15" ht="14.5" x14ac:dyDescent="0.35">
      <c r="A720" s="164"/>
      <c r="B720" s="164"/>
      <c r="C720" s="164"/>
      <c r="D720" s="164"/>
      <c r="E720" s="164"/>
      <c r="F720" s="164"/>
      <c r="G720" s="164"/>
      <c r="H720" s="164"/>
      <c r="I720" s="164"/>
      <c r="J720" s="164"/>
      <c r="K720" s="164"/>
      <c r="L720" s="164"/>
      <c r="M720" s="164"/>
      <c r="N720" s="164"/>
      <c r="O720" s="164"/>
    </row>
    <row r="721" spans="1:15" ht="14.5" x14ac:dyDescent="0.35">
      <c r="A721" s="164"/>
      <c r="B721" s="164"/>
      <c r="C721" s="164"/>
      <c r="D721" s="164"/>
      <c r="E721" s="164"/>
      <c r="F721" s="164"/>
      <c r="G721" s="164"/>
      <c r="H721" s="164"/>
      <c r="I721" s="164"/>
      <c r="J721" s="164"/>
      <c r="K721" s="164"/>
      <c r="L721" s="164"/>
      <c r="M721" s="164"/>
      <c r="N721" s="164"/>
      <c r="O721" s="164"/>
    </row>
    <row r="722" spans="1:15" ht="14.5" x14ac:dyDescent="0.35">
      <c r="A722" s="164"/>
      <c r="B722" s="164"/>
      <c r="C722" s="164"/>
      <c r="D722" s="164"/>
      <c r="E722" s="164"/>
      <c r="F722" s="164"/>
      <c r="G722" s="164"/>
      <c r="H722" s="164"/>
      <c r="I722" s="164"/>
      <c r="J722" s="164"/>
      <c r="K722" s="164"/>
      <c r="L722" s="164"/>
      <c r="M722" s="164"/>
      <c r="N722" s="164"/>
      <c r="O722" s="164"/>
    </row>
    <row r="723" spans="1:15" ht="14.5" x14ac:dyDescent="0.35">
      <c r="A723" s="164"/>
      <c r="B723" s="164"/>
      <c r="C723" s="164"/>
      <c r="D723" s="164"/>
      <c r="E723" s="164"/>
      <c r="F723" s="164"/>
      <c r="G723" s="164"/>
      <c r="H723" s="164"/>
      <c r="I723" s="164"/>
      <c r="J723" s="164"/>
      <c r="K723" s="164"/>
      <c r="L723" s="164"/>
      <c r="M723" s="164"/>
      <c r="N723" s="164"/>
      <c r="O723" s="164"/>
    </row>
    <row r="724" spans="1:15" ht="14.5" x14ac:dyDescent="0.35">
      <c r="A724" s="164"/>
      <c r="B724" s="164"/>
      <c r="C724" s="164"/>
      <c r="D724" s="164"/>
      <c r="E724" s="164"/>
      <c r="F724" s="164"/>
      <c r="G724" s="164"/>
      <c r="H724" s="164"/>
      <c r="I724" s="164"/>
      <c r="J724" s="164"/>
      <c r="K724" s="164"/>
      <c r="L724" s="164"/>
      <c r="M724" s="164"/>
      <c r="N724" s="164"/>
      <c r="O724" s="164"/>
    </row>
    <row r="725" spans="1:15" ht="14.5" x14ac:dyDescent="0.35">
      <c r="A725" s="164"/>
      <c r="B725" s="164"/>
      <c r="C725" s="164"/>
      <c r="D725" s="164"/>
      <c r="E725" s="164"/>
      <c r="F725" s="164"/>
      <c r="G725" s="164"/>
      <c r="H725" s="164"/>
      <c r="I725" s="164"/>
      <c r="J725" s="164"/>
      <c r="K725" s="164"/>
      <c r="L725" s="164"/>
      <c r="M725" s="164"/>
      <c r="N725" s="164"/>
      <c r="O725" s="164"/>
    </row>
    <row r="726" spans="1:15" ht="14.5" x14ac:dyDescent="0.35">
      <c r="A726" s="164"/>
      <c r="B726" s="164"/>
      <c r="C726" s="164"/>
      <c r="D726" s="164"/>
      <c r="E726" s="164"/>
      <c r="F726" s="164"/>
      <c r="G726" s="164"/>
      <c r="H726" s="164"/>
      <c r="I726" s="164"/>
      <c r="J726" s="164"/>
      <c r="K726" s="164"/>
      <c r="L726" s="164"/>
      <c r="M726" s="164"/>
      <c r="N726" s="164"/>
      <c r="O726" s="164"/>
    </row>
    <row r="727" spans="1:15" ht="14.5" x14ac:dyDescent="0.35">
      <c r="A727" s="164"/>
      <c r="B727" s="164"/>
      <c r="C727" s="164"/>
      <c r="D727" s="164"/>
      <c r="E727" s="164"/>
      <c r="F727" s="164"/>
      <c r="G727" s="164"/>
      <c r="H727" s="164"/>
      <c r="I727" s="164"/>
      <c r="J727" s="164"/>
      <c r="K727" s="164"/>
      <c r="L727" s="164"/>
      <c r="M727" s="164"/>
      <c r="N727" s="164"/>
      <c r="O727" s="164"/>
    </row>
    <row r="728" spans="1:15" ht="14.5" x14ac:dyDescent="0.35">
      <c r="A728" s="164"/>
      <c r="B728" s="164"/>
      <c r="C728" s="164"/>
      <c r="D728" s="164"/>
      <c r="E728" s="164"/>
      <c r="F728" s="164"/>
      <c r="G728" s="164"/>
      <c r="H728" s="164"/>
      <c r="I728" s="164"/>
      <c r="J728" s="164"/>
      <c r="K728" s="164"/>
      <c r="L728" s="164"/>
      <c r="M728" s="164"/>
      <c r="N728" s="164"/>
      <c r="O728" s="164"/>
    </row>
    <row r="729" spans="1:15" ht="14.5" x14ac:dyDescent="0.35">
      <c r="A729" s="164"/>
      <c r="B729" s="164"/>
      <c r="C729" s="164"/>
      <c r="D729" s="164"/>
      <c r="E729" s="164"/>
      <c r="F729" s="164"/>
      <c r="G729" s="164"/>
      <c r="H729" s="164"/>
      <c r="I729" s="164"/>
      <c r="J729" s="164"/>
      <c r="K729" s="164"/>
      <c r="L729" s="164"/>
      <c r="M729" s="164"/>
      <c r="N729" s="164"/>
      <c r="O729" s="164"/>
    </row>
    <row r="730" spans="1:15" ht="14.5" x14ac:dyDescent="0.35">
      <c r="A730" s="164"/>
      <c r="B730" s="164"/>
      <c r="C730" s="164"/>
      <c r="D730" s="164"/>
      <c r="E730" s="164"/>
      <c r="F730" s="164"/>
      <c r="G730" s="164"/>
      <c r="H730" s="164"/>
      <c r="I730" s="164"/>
      <c r="J730" s="164"/>
      <c r="K730" s="164"/>
      <c r="L730" s="164"/>
      <c r="M730" s="164"/>
      <c r="N730" s="164"/>
      <c r="O730" s="164"/>
    </row>
    <row r="731" spans="1:15" ht="14.5" x14ac:dyDescent="0.35">
      <c r="A731" s="164"/>
      <c r="B731" s="164"/>
      <c r="C731" s="164"/>
      <c r="D731" s="164"/>
      <c r="E731" s="164"/>
      <c r="F731" s="164"/>
      <c r="G731" s="164"/>
      <c r="H731" s="164"/>
      <c r="I731" s="164"/>
      <c r="J731" s="164"/>
      <c r="K731" s="164"/>
      <c r="L731" s="164"/>
      <c r="M731" s="164"/>
      <c r="N731" s="164"/>
      <c r="O731" s="164"/>
    </row>
    <row r="732" spans="1:15" ht="14.5" x14ac:dyDescent="0.35">
      <c r="A732" s="164"/>
      <c r="B732" s="164"/>
      <c r="C732" s="164"/>
      <c r="D732" s="164"/>
      <c r="E732" s="164"/>
      <c r="F732" s="164"/>
      <c r="G732" s="164"/>
      <c r="H732" s="164"/>
      <c r="I732" s="164"/>
      <c r="J732" s="164"/>
      <c r="K732" s="164"/>
      <c r="L732" s="164"/>
      <c r="M732" s="164"/>
      <c r="N732" s="164"/>
      <c r="O732" s="164"/>
    </row>
    <row r="733" spans="1:15" ht="14.5" x14ac:dyDescent="0.35">
      <c r="A733" s="164"/>
      <c r="B733" s="164"/>
      <c r="C733" s="164"/>
      <c r="D733" s="164"/>
      <c r="E733" s="164"/>
      <c r="F733" s="164"/>
      <c r="G733" s="164"/>
      <c r="H733" s="164"/>
      <c r="I733" s="164"/>
      <c r="J733" s="164"/>
      <c r="K733" s="164"/>
      <c r="L733" s="164"/>
      <c r="M733" s="164"/>
      <c r="N733" s="164"/>
      <c r="O733" s="164"/>
    </row>
    <row r="734" spans="1:15" ht="14.5" x14ac:dyDescent="0.35">
      <c r="A734" s="164"/>
      <c r="B734" s="164"/>
      <c r="C734" s="164"/>
      <c r="D734" s="164"/>
      <c r="E734" s="164"/>
      <c r="F734" s="164"/>
      <c r="G734" s="164"/>
      <c r="H734" s="164"/>
      <c r="I734" s="164"/>
      <c r="J734" s="164"/>
      <c r="K734" s="164"/>
      <c r="L734" s="164"/>
      <c r="M734" s="164"/>
      <c r="N734" s="164"/>
      <c r="O734" s="164"/>
    </row>
    <row r="735" spans="1:15" ht="14.5" x14ac:dyDescent="0.35">
      <c r="A735" s="164"/>
      <c r="B735" s="164"/>
      <c r="C735" s="164"/>
      <c r="D735" s="164"/>
      <c r="E735" s="164"/>
      <c r="F735" s="164"/>
      <c r="G735" s="164"/>
      <c r="H735" s="164"/>
      <c r="I735" s="164"/>
      <c r="J735" s="164"/>
      <c r="K735" s="164"/>
      <c r="L735" s="164"/>
      <c r="M735" s="164"/>
      <c r="N735" s="164"/>
      <c r="O735" s="164"/>
    </row>
    <row r="736" spans="1:15" ht="14.5" x14ac:dyDescent="0.35">
      <c r="A736" s="164"/>
      <c r="B736" s="164"/>
      <c r="C736" s="164"/>
      <c r="D736" s="164"/>
      <c r="E736" s="164"/>
      <c r="F736" s="164"/>
      <c r="G736" s="164"/>
      <c r="H736" s="164"/>
      <c r="I736" s="164"/>
      <c r="J736" s="164"/>
      <c r="K736" s="164"/>
      <c r="L736" s="164"/>
      <c r="M736" s="164"/>
      <c r="N736" s="164"/>
      <c r="O736" s="164"/>
    </row>
    <row r="737" spans="1:15" ht="14.5" x14ac:dyDescent="0.35">
      <c r="A737" s="164"/>
      <c r="B737" s="164"/>
      <c r="C737" s="164"/>
      <c r="D737" s="164"/>
      <c r="E737" s="164"/>
      <c r="F737" s="164"/>
      <c r="G737" s="164"/>
      <c r="H737" s="164"/>
      <c r="I737" s="164"/>
      <c r="J737" s="164"/>
      <c r="K737" s="164"/>
      <c r="L737" s="164"/>
      <c r="M737" s="164"/>
      <c r="N737" s="164"/>
      <c r="O737" s="164"/>
    </row>
    <row r="738" spans="1:15" ht="14.5" x14ac:dyDescent="0.35">
      <c r="A738" s="164"/>
      <c r="B738" s="164"/>
      <c r="C738" s="164"/>
      <c r="D738" s="164"/>
      <c r="E738" s="164"/>
      <c r="F738" s="164"/>
      <c r="G738" s="164"/>
      <c r="H738" s="164"/>
      <c r="I738" s="164"/>
      <c r="J738" s="164"/>
      <c r="K738" s="164"/>
      <c r="L738" s="164"/>
      <c r="M738" s="164"/>
      <c r="N738" s="164"/>
      <c r="O738" s="164"/>
    </row>
    <row r="739" spans="1:15" ht="14.5" x14ac:dyDescent="0.35">
      <c r="A739" s="164"/>
      <c r="B739" s="164"/>
      <c r="C739" s="164"/>
      <c r="D739" s="164"/>
      <c r="E739" s="164"/>
      <c r="F739" s="164"/>
      <c r="G739" s="164"/>
      <c r="H739" s="164"/>
      <c r="I739" s="164"/>
      <c r="J739" s="164"/>
      <c r="K739" s="164"/>
      <c r="L739" s="164"/>
      <c r="M739" s="164"/>
      <c r="N739" s="164"/>
      <c r="O739" s="164"/>
    </row>
    <row r="740" spans="1:15" ht="14.5" x14ac:dyDescent="0.35">
      <c r="A740" s="164"/>
      <c r="B740" s="164"/>
      <c r="C740" s="164"/>
      <c r="D740" s="164"/>
      <c r="E740" s="164"/>
      <c r="F740" s="164"/>
      <c r="G740" s="164"/>
      <c r="H740" s="164"/>
      <c r="I740" s="164"/>
      <c r="J740" s="164"/>
      <c r="K740" s="164"/>
      <c r="L740" s="164"/>
      <c r="M740" s="164"/>
      <c r="N740" s="164"/>
      <c r="O740" s="164"/>
    </row>
    <row r="741" spans="1:15" ht="14.5" x14ac:dyDescent="0.35">
      <c r="A741" s="164"/>
      <c r="B741" s="164"/>
      <c r="C741" s="164"/>
      <c r="D741" s="164"/>
      <c r="E741" s="164"/>
      <c r="F741" s="164"/>
      <c r="G741" s="164"/>
      <c r="H741" s="164"/>
      <c r="I741" s="164"/>
      <c r="J741" s="164"/>
      <c r="K741" s="164"/>
      <c r="L741" s="164"/>
      <c r="M741" s="164"/>
      <c r="N741" s="164"/>
      <c r="O741" s="164"/>
    </row>
    <row r="742" spans="1:15" ht="14.5" x14ac:dyDescent="0.35">
      <c r="A742" s="164"/>
      <c r="B742" s="164"/>
      <c r="C742" s="164"/>
      <c r="D742" s="164"/>
      <c r="E742" s="164"/>
      <c r="F742" s="164"/>
      <c r="G742" s="164"/>
      <c r="H742" s="164"/>
      <c r="I742" s="164"/>
      <c r="J742" s="164"/>
      <c r="K742" s="164"/>
      <c r="L742" s="164"/>
      <c r="M742" s="164"/>
      <c r="N742" s="164"/>
      <c r="O742" s="164"/>
    </row>
    <row r="743" spans="1:15" ht="14.5" x14ac:dyDescent="0.35">
      <c r="A743" s="164"/>
      <c r="B743" s="164"/>
      <c r="C743" s="164"/>
      <c r="D743" s="164"/>
      <c r="E743" s="164"/>
      <c r="F743" s="164"/>
      <c r="G743" s="164"/>
      <c r="H743" s="164"/>
      <c r="I743" s="164"/>
      <c r="J743" s="164"/>
      <c r="K743" s="164"/>
      <c r="L743" s="164"/>
      <c r="M743" s="164"/>
      <c r="N743" s="164"/>
      <c r="O743" s="164"/>
    </row>
    <row r="744" spans="1:15" ht="14.5" x14ac:dyDescent="0.35">
      <c r="A744" s="164"/>
      <c r="B744" s="164"/>
      <c r="C744" s="164"/>
      <c r="D744" s="164"/>
      <c r="E744" s="164"/>
      <c r="F744" s="164"/>
      <c r="G744" s="164"/>
      <c r="H744" s="164"/>
      <c r="I744" s="164"/>
      <c r="J744" s="164"/>
      <c r="K744" s="164"/>
      <c r="L744" s="164"/>
      <c r="M744" s="164"/>
      <c r="N744" s="164"/>
      <c r="O744" s="164"/>
    </row>
    <row r="745" spans="1:15" ht="14.5" x14ac:dyDescent="0.35">
      <c r="A745" s="164"/>
      <c r="B745" s="164"/>
      <c r="C745" s="164"/>
      <c r="D745" s="164"/>
      <c r="E745" s="164"/>
      <c r="F745" s="164"/>
      <c r="G745" s="164"/>
      <c r="H745" s="164"/>
      <c r="I745" s="164"/>
      <c r="J745" s="164"/>
      <c r="K745" s="164"/>
      <c r="L745" s="164"/>
      <c r="M745" s="164"/>
      <c r="N745" s="164"/>
      <c r="O745" s="164"/>
    </row>
    <row r="746" spans="1:15" ht="14.5" x14ac:dyDescent="0.35">
      <c r="A746" s="164"/>
      <c r="B746" s="164"/>
      <c r="C746" s="164"/>
      <c r="D746" s="164"/>
      <c r="E746" s="164"/>
      <c r="F746" s="164"/>
      <c r="G746" s="164"/>
      <c r="H746" s="164"/>
      <c r="I746" s="164"/>
      <c r="J746" s="164"/>
      <c r="K746" s="164"/>
      <c r="L746" s="164"/>
      <c r="M746" s="164"/>
      <c r="N746" s="164"/>
      <c r="O746" s="164"/>
    </row>
    <row r="747" spans="1:15" ht="14.5" x14ac:dyDescent="0.35">
      <c r="A747" s="164"/>
      <c r="B747" s="164"/>
      <c r="C747" s="164"/>
      <c r="D747" s="164"/>
      <c r="E747" s="164"/>
      <c r="F747" s="164"/>
      <c r="G747" s="164"/>
      <c r="H747" s="164"/>
      <c r="I747" s="164"/>
      <c r="J747" s="164"/>
      <c r="K747" s="164"/>
      <c r="L747" s="164"/>
      <c r="M747" s="164"/>
      <c r="N747" s="164"/>
      <c r="O747" s="164"/>
    </row>
    <row r="748" spans="1:15" ht="14.5" x14ac:dyDescent="0.35">
      <c r="A748" s="164"/>
      <c r="B748" s="164"/>
      <c r="C748" s="164"/>
      <c r="D748" s="164"/>
      <c r="E748" s="164"/>
      <c r="F748" s="164"/>
      <c r="G748" s="164"/>
      <c r="H748" s="164"/>
      <c r="I748" s="164"/>
      <c r="J748" s="164"/>
      <c r="K748" s="164"/>
      <c r="L748" s="164"/>
      <c r="M748" s="164"/>
      <c r="N748" s="164"/>
      <c r="O748" s="164"/>
    </row>
    <row r="749" spans="1:15" ht="14.5" x14ac:dyDescent="0.35">
      <c r="A749" s="164"/>
      <c r="B749" s="164"/>
      <c r="C749" s="164"/>
      <c r="D749" s="164"/>
      <c r="E749" s="164"/>
      <c r="F749" s="164"/>
      <c r="G749" s="164"/>
      <c r="H749" s="164"/>
      <c r="I749" s="164"/>
      <c r="J749" s="164"/>
      <c r="K749" s="164"/>
      <c r="L749" s="164"/>
      <c r="M749" s="164"/>
      <c r="N749" s="164"/>
      <c r="O749" s="164"/>
    </row>
    <row r="750" spans="1:15" ht="14.5" x14ac:dyDescent="0.35">
      <c r="A750" s="164"/>
      <c r="B750" s="164"/>
      <c r="C750" s="164"/>
      <c r="D750" s="164"/>
      <c r="E750" s="164"/>
      <c r="F750" s="164"/>
      <c r="G750" s="164"/>
      <c r="H750" s="164"/>
      <c r="I750" s="164"/>
      <c r="J750" s="164"/>
      <c r="K750" s="164"/>
      <c r="L750" s="164"/>
      <c r="M750" s="164"/>
      <c r="N750" s="164"/>
      <c r="O750" s="164"/>
    </row>
    <row r="751" spans="1:15" ht="14.5" x14ac:dyDescent="0.35">
      <c r="A751" s="164"/>
      <c r="B751" s="164"/>
      <c r="C751" s="164"/>
      <c r="D751" s="164"/>
      <c r="E751" s="164"/>
      <c r="F751" s="164"/>
      <c r="G751" s="164"/>
      <c r="H751" s="164"/>
      <c r="I751" s="164"/>
      <c r="J751" s="164"/>
      <c r="K751" s="164"/>
      <c r="L751" s="164"/>
      <c r="M751" s="164"/>
      <c r="N751" s="164"/>
      <c r="O751" s="164"/>
    </row>
    <row r="752" spans="1:15" ht="14.5" x14ac:dyDescent="0.35">
      <c r="A752" s="164"/>
      <c r="B752" s="164"/>
      <c r="C752" s="164"/>
      <c r="D752" s="164"/>
      <c r="E752" s="164"/>
      <c r="F752" s="164"/>
      <c r="G752" s="164"/>
      <c r="H752" s="164"/>
      <c r="I752" s="164"/>
      <c r="J752" s="164"/>
      <c r="K752" s="164"/>
      <c r="L752" s="164"/>
      <c r="M752" s="164"/>
      <c r="N752" s="164"/>
      <c r="O752" s="164"/>
    </row>
    <row r="753" spans="1:15" ht="14.5" x14ac:dyDescent="0.35">
      <c r="A753" s="164"/>
      <c r="B753" s="164"/>
      <c r="C753" s="164"/>
      <c r="D753" s="164"/>
      <c r="E753" s="164"/>
      <c r="F753" s="164"/>
      <c r="G753" s="164"/>
      <c r="H753" s="164"/>
      <c r="I753" s="164"/>
      <c r="J753" s="164"/>
      <c r="K753" s="164"/>
      <c r="L753" s="164"/>
      <c r="M753" s="164"/>
      <c r="N753" s="164"/>
      <c r="O753" s="164"/>
    </row>
    <row r="754" spans="1:15" ht="14.5" x14ac:dyDescent="0.35">
      <c r="A754" s="164"/>
      <c r="B754" s="164"/>
      <c r="C754" s="164"/>
      <c r="D754" s="164"/>
      <c r="E754" s="164"/>
      <c r="F754" s="164"/>
      <c r="G754" s="164"/>
      <c r="H754" s="164"/>
      <c r="I754" s="164"/>
      <c r="J754" s="164"/>
      <c r="K754" s="164"/>
      <c r="L754" s="164"/>
      <c r="M754" s="164"/>
      <c r="N754" s="164"/>
      <c r="O754" s="164"/>
    </row>
    <row r="755" spans="1:15" ht="14.5" x14ac:dyDescent="0.35">
      <c r="A755" s="164"/>
      <c r="B755" s="164"/>
      <c r="C755" s="164"/>
      <c r="D755" s="164"/>
      <c r="E755" s="164"/>
      <c r="F755" s="164"/>
      <c r="G755" s="164"/>
      <c r="H755" s="164"/>
      <c r="I755" s="164"/>
      <c r="J755" s="164"/>
      <c r="K755" s="164"/>
      <c r="L755" s="164"/>
      <c r="M755" s="164"/>
      <c r="N755" s="164"/>
      <c r="O755" s="164"/>
    </row>
    <row r="756" spans="1:15" ht="14.5" x14ac:dyDescent="0.35">
      <c r="A756" s="164"/>
      <c r="B756" s="164"/>
      <c r="C756" s="164"/>
      <c r="D756" s="164"/>
      <c r="E756" s="164"/>
      <c r="F756" s="164"/>
      <c r="G756" s="164"/>
      <c r="H756" s="164"/>
      <c r="I756" s="164"/>
      <c r="J756" s="164"/>
      <c r="K756" s="164"/>
      <c r="L756" s="164"/>
      <c r="M756" s="164"/>
      <c r="N756" s="164"/>
      <c r="O756" s="164"/>
    </row>
    <row r="757" spans="1:15" ht="14.5" x14ac:dyDescent="0.35">
      <c r="A757" s="164"/>
      <c r="B757" s="164"/>
      <c r="C757" s="164"/>
      <c r="D757" s="164"/>
      <c r="E757" s="164"/>
      <c r="F757" s="164"/>
      <c r="G757" s="164"/>
      <c r="H757" s="164"/>
      <c r="I757" s="164"/>
      <c r="J757" s="164"/>
      <c r="K757" s="164"/>
      <c r="L757" s="164"/>
      <c r="M757" s="164"/>
      <c r="N757" s="164"/>
      <c r="O757" s="164"/>
    </row>
    <row r="758" spans="1:15" ht="14.5" x14ac:dyDescent="0.35">
      <c r="A758" s="164"/>
      <c r="B758" s="164"/>
      <c r="C758" s="164"/>
      <c r="D758" s="164"/>
      <c r="E758" s="164"/>
      <c r="F758" s="164"/>
      <c r="G758" s="164"/>
      <c r="H758" s="164"/>
      <c r="I758" s="164"/>
      <c r="J758" s="164"/>
      <c r="K758" s="164"/>
      <c r="L758" s="164"/>
      <c r="M758" s="164"/>
      <c r="N758" s="164"/>
      <c r="O758" s="164"/>
    </row>
    <row r="759" spans="1:15" ht="14.5" x14ac:dyDescent="0.35">
      <c r="A759" s="164"/>
      <c r="B759" s="164"/>
      <c r="C759" s="164"/>
      <c r="D759" s="164"/>
      <c r="E759" s="164"/>
      <c r="F759" s="164"/>
      <c r="G759" s="164"/>
      <c r="H759" s="164"/>
      <c r="I759" s="164"/>
      <c r="J759" s="164"/>
      <c r="K759" s="164"/>
      <c r="L759" s="164"/>
      <c r="M759" s="164"/>
      <c r="N759" s="164"/>
      <c r="O759" s="164"/>
    </row>
    <row r="760" spans="1:15" ht="14.5" x14ac:dyDescent="0.35">
      <c r="A760" s="164"/>
      <c r="B760" s="164"/>
      <c r="C760" s="164"/>
      <c r="D760" s="164"/>
      <c r="E760" s="164"/>
      <c r="F760" s="164"/>
      <c r="G760" s="164"/>
      <c r="H760" s="164"/>
      <c r="I760" s="164"/>
      <c r="J760" s="164"/>
      <c r="K760" s="164"/>
      <c r="L760" s="164"/>
      <c r="M760" s="164"/>
      <c r="N760" s="164"/>
      <c r="O760" s="164"/>
    </row>
    <row r="761" spans="1:15" ht="14.5" x14ac:dyDescent="0.35">
      <c r="A761" s="164"/>
      <c r="B761" s="164"/>
      <c r="C761" s="164"/>
      <c r="D761" s="164"/>
      <c r="E761" s="164"/>
      <c r="F761" s="164"/>
      <c r="G761" s="164"/>
      <c r="H761" s="164"/>
      <c r="I761" s="164"/>
      <c r="J761" s="164"/>
      <c r="K761" s="164"/>
      <c r="L761" s="164"/>
      <c r="M761" s="164"/>
      <c r="N761" s="164"/>
      <c r="O761" s="164"/>
    </row>
    <row r="762" spans="1:15" ht="14.5" x14ac:dyDescent="0.35">
      <c r="A762" s="164"/>
      <c r="B762" s="164"/>
      <c r="C762" s="164"/>
      <c r="D762" s="164"/>
      <c r="E762" s="164"/>
      <c r="F762" s="164"/>
      <c r="G762" s="164"/>
      <c r="H762" s="164"/>
      <c r="I762" s="164"/>
      <c r="J762" s="164"/>
      <c r="K762" s="164"/>
      <c r="L762" s="164"/>
      <c r="M762" s="164"/>
      <c r="N762" s="164"/>
      <c r="O762" s="164"/>
    </row>
    <row r="763" spans="1:15" ht="14.5" x14ac:dyDescent="0.35">
      <c r="A763" s="164"/>
      <c r="B763" s="164"/>
      <c r="C763" s="164"/>
      <c r="D763" s="164"/>
      <c r="E763" s="164"/>
      <c r="F763" s="164"/>
      <c r="G763" s="164"/>
      <c r="H763" s="164"/>
      <c r="I763" s="164"/>
      <c r="J763" s="164"/>
      <c r="K763" s="164"/>
      <c r="L763" s="164"/>
      <c r="M763" s="164"/>
      <c r="N763" s="164"/>
      <c r="O763" s="164"/>
    </row>
    <row r="764" spans="1:15" ht="14.5" x14ac:dyDescent="0.35">
      <c r="A764" s="164"/>
      <c r="B764" s="164"/>
      <c r="C764" s="164"/>
      <c r="D764" s="164"/>
      <c r="E764" s="164"/>
      <c r="F764" s="164"/>
      <c r="G764" s="164"/>
      <c r="H764" s="164"/>
      <c r="I764" s="164"/>
      <c r="J764" s="164"/>
      <c r="K764" s="164"/>
      <c r="L764" s="164"/>
      <c r="M764" s="164"/>
      <c r="N764" s="164"/>
      <c r="O764" s="164"/>
    </row>
    <row r="765" spans="1:15" ht="14.5" x14ac:dyDescent="0.35">
      <c r="A765" s="164"/>
      <c r="B765" s="164"/>
      <c r="C765" s="164"/>
      <c r="D765" s="164"/>
      <c r="E765" s="164"/>
      <c r="F765" s="164"/>
      <c r="G765" s="164"/>
      <c r="H765" s="164"/>
      <c r="I765" s="164"/>
      <c r="J765" s="164"/>
      <c r="K765" s="164"/>
      <c r="L765" s="164"/>
      <c r="M765" s="164"/>
      <c r="N765" s="164"/>
      <c r="O765" s="164"/>
    </row>
    <row r="766" spans="1:15" ht="14.5" x14ac:dyDescent="0.35">
      <c r="A766" s="164"/>
      <c r="B766" s="164"/>
      <c r="C766" s="164"/>
      <c r="D766" s="164"/>
      <c r="E766" s="164"/>
      <c r="F766" s="164"/>
      <c r="G766" s="164"/>
      <c r="H766" s="164"/>
      <c r="I766" s="164"/>
      <c r="J766" s="164"/>
      <c r="K766" s="164"/>
      <c r="L766" s="164"/>
      <c r="M766" s="164"/>
      <c r="N766" s="164"/>
      <c r="O766" s="164"/>
    </row>
    <row r="767" spans="1:15" ht="14.5" x14ac:dyDescent="0.35">
      <c r="A767" s="164"/>
      <c r="B767" s="164"/>
      <c r="C767" s="164"/>
      <c r="D767" s="164"/>
      <c r="E767" s="164"/>
      <c r="F767" s="164"/>
      <c r="G767" s="164"/>
      <c r="H767" s="164"/>
      <c r="I767" s="164"/>
      <c r="J767" s="164"/>
      <c r="K767" s="164"/>
      <c r="L767" s="164"/>
      <c r="M767" s="164"/>
      <c r="N767" s="164"/>
      <c r="O767" s="164"/>
    </row>
    <row r="768" spans="1:15" ht="14.5" x14ac:dyDescent="0.35">
      <c r="A768" s="164"/>
      <c r="B768" s="164"/>
      <c r="C768" s="164"/>
      <c r="D768" s="164"/>
      <c r="E768" s="164"/>
      <c r="F768" s="164"/>
      <c r="G768" s="164"/>
      <c r="H768" s="164"/>
      <c r="I768" s="164"/>
      <c r="J768" s="164"/>
      <c r="K768" s="164"/>
      <c r="L768" s="164"/>
      <c r="M768" s="164"/>
      <c r="N768" s="164"/>
      <c r="O768" s="164"/>
    </row>
    <row r="769" spans="1:15" ht="14.5" x14ac:dyDescent="0.35">
      <c r="A769" s="164"/>
      <c r="B769" s="164"/>
      <c r="C769" s="164"/>
      <c r="D769" s="164"/>
      <c r="E769" s="164"/>
      <c r="F769" s="164"/>
      <c r="G769" s="164"/>
      <c r="H769" s="164"/>
      <c r="I769" s="164"/>
      <c r="J769" s="164"/>
      <c r="K769" s="164"/>
      <c r="L769" s="164"/>
      <c r="M769" s="164"/>
      <c r="N769" s="164"/>
      <c r="O769" s="164"/>
    </row>
    <row r="770" spans="1:15" ht="14.5" x14ac:dyDescent="0.35">
      <c r="A770" s="164"/>
      <c r="B770" s="164"/>
      <c r="C770" s="164"/>
      <c r="D770" s="164"/>
      <c r="E770" s="164"/>
      <c r="F770" s="164"/>
      <c r="G770" s="164"/>
      <c r="H770" s="164"/>
      <c r="I770" s="164"/>
      <c r="J770" s="164"/>
      <c r="K770" s="164"/>
      <c r="L770" s="164"/>
      <c r="M770" s="164"/>
      <c r="N770" s="164"/>
      <c r="O770" s="164"/>
    </row>
    <row r="771" spans="1:15" ht="14.5" x14ac:dyDescent="0.35">
      <c r="A771" s="164"/>
      <c r="B771" s="164"/>
      <c r="C771" s="164"/>
      <c r="D771" s="164"/>
      <c r="E771" s="164"/>
      <c r="F771" s="164"/>
      <c r="G771" s="164"/>
      <c r="H771" s="164"/>
      <c r="I771" s="164"/>
      <c r="J771" s="164"/>
      <c r="K771" s="164"/>
      <c r="L771" s="164"/>
      <c r="M771" s="164"/>
      <c r="N771" s="164"/>
      <c r="O771" s="164"/>
    </row>
    <row r="772" spans="1:15" ht="14.5" x14ac:dyDescent="0.35">
      <c r="A772" s="164"/>
      <c r="B772" s="164"/>
      <c r="C772" s="164"/>
      <c r="D772" s="164"/>
      <c r="E772" s="164"/>
      <c r="F772" s="164"/>
      <c r="G772" s="164"/>
      <c r="H772" s="164"/>
      <c r="I772" s="164"/>
      <c r="J772" s="164"/>
      <c r="K772" s="164"/>
      <c r="L772" s="164"/>
      <c r="M772" s="164"/>
      <c r="N772" s="164"/>
      <c r="O772" s="164"/>
    </row>
    <row r="773" spans="1:15" ht="14.5" x14ac:dyDescent="0.35">
      <c r="A773" s="164"/>
      <c r="B773" s="164"/>
      <c r="C773" s="164"/>
      <c r="D773" s="164"/>
      <c r="E773" s="164"/>
      <c r="F773" s="164"/>
      <c r="G773" s="164"/>
      <c r="H773" s="164"/>
      <c r="I773" s="164"/>
      <c r="J773" s="164"/>
      <c r="K773" s="164"/>
      <c r="L773" s="164"/>
      <c r="M773" s="164"/>
      <c r="N773" s="164"/>
      <c r="O773" s="164"/>
    </row>
    <row r="774" spans="1:15" ht="14.5" x14ac:dyDescent="0.35">
      <c r="A774" s="164"/>
      <c r="B774" s="164"/>
      <c r="C774" s="164"/>
      <c r="D774" s="164"/>
      <c r="E774" s="164"/>
      <c r="F774" s="164"/>
      <c r="G774" s="164"/>
      <c r="H774" s="164"/>
      <c r="I774" s="164"/>
      <c r="J774" s="164"/>
      <c r="K774" s="164"/>
      <c r="L774" s="164"/>
      <c r="M774" s="164"/>
      <c r="N774" s="164"/>
      <c r="O774" s="164"/>
    </row>
    <row r="775" spans="1:15" ht="14.5" x14ac:dyDescent="0.35">
      <c r="A775" s="164"/>
      <c r="B775" s="164"/>
      <c r="C775" s="164"/>
      <c r="D775" s="164"/>
      <c r="E775" s="164"/>
      <c r="F775" s="164"/>
      <c r="G775" s="164"/>
      <c r="H775" s="164"/>
      <c r="I775" s="164"/>
      <c r="J775" s="164"/>
      <c r="K775" s="164"/>
      <c r="L775" s="164"/>
      <c r="M775" s="164"/>
      <c r="N775" s="164"/>
      <c r="O775" s="164"/>
    </row>
    <row r="776" spans="1:15" ht="14.5" x14ac:dyDescent="0.35">
      <c r="A776" s="164"/>
      <c r="B776" s="164"/>
      <c r="C776" s="164"/>
      <c r="D776" s="164"/>
      <c r="E776" s="164"/>
      <c r="F776" s="164"/>
      <c r="G776" s="164"/>
      <c r="H776" s="164"/>
      <c r="I776" s="164"/>
      <c r="J776" s="164"/>
      <c r="K776" s="164"/>
      <c r="L776" s="164"/>
      <c r="M776" s="164"/>
      <c r="N776" s="164"/>
      <c r="O776" s="164"/>
    </row>
    <row r="777" spans="1:15" ht="14.5" x14ac:dyDescent="0.35">
      <c r="A777" s="164"/>
      <c r="B777" s="164"/>
      <c r="C777" s="164"/>
      <c r="D777" s="164"/>
      <c r="E777" s="164"/>
      <c r="F777" s="164"/>
      <c r="G777" s="164"/>
      <c r="H777" s="164"/>
      <c r="I777" s="164"/>
      <c r="J777" s="164"/>
      <c r="K777" s="164"/>
      <c r="L777" s="164"/>
      <c r="M777" s="164"/>
      <c r="N777" s="164"/>
      <c r="O777" s="164"/>
    </row>
    <row r="778" spans="1:15" ht="14.5" x14ac:dyDescent="0.35">
      <c r="A778" s="164"/>
      <c r="B778" s="164"/>
      <c r="C778" s="164"/>
      <c r="D778" s="164"/>
      <c r="E778" s="164"/>
      <c r="F778" s="164"/>
      <c r="G778" s="164"/>
      <c r="H778" s="164"/>
      <c r="I778" s="164"/>
      <c r="J778" s="164"/>
      <c r="K778" s="164"/>
      <c r="L778" s="164"/>
      <c r="M778" s="164"/>
      <c r="N778" s="164"/>
      <c r="O778" s="164"/>
    </row>
    <row r="779" spans="1:15" ht="14.5" x14ac:dyDescent="0.35">
      <c r="A779" s="164"/>
      <c r="B779" s="164"/>
      <c r="C779" s="164"/>
      <c r="D779" s="164"/>
      <c r="E779" s="164"/>
      <c r="F779" s="164"/>
      <c r="G779" s="164"/>
      <c r="H779" s="164"/>
      <c r="I779" s="164"/>
      <c r="J779" s="164"/>
      <c r="K779" s="164"/>
      <c r="L779" s="164"/>
      <c r="M779" s="164"/>
      <c r="N779" s="164"/>
      <c r="O779" s="164"/>
    </row>
    <row r="780" spans="1:15" ht="14.5" x14ac:dyDescent="0.35">
      <c r="A780" s="164"/>
      <c r="B780" s="164"/>
      <c r="C780" s="164"/>
      <c r="D780" s="164"/>
      <c r="E780" s="164"/>
      <c r="F780" s="164"/>
      <c r="G780" s="164"/>
      <c r="H780" s="164"/>
      <c r="I780" s="164"/>
      <c r="J780" s="164"/>
      <c r="K780" s="164"/>
      <c r="L780" s="164"/>
      <c r="M780" s="164"/>
      <c r="N780" s="164"/>
      <c r="O780" s="164"/>
    </row>
    <row r="781" spans="1:15" ht="14.5" x14ac:dyDescent="0.35">
      <c r="A781" s="164"/>
      <c r="B781" s="164"/>
      <c r="C781" s="164"/>
      <c r="D781" s="164"/>
      <c r="E781" s="164"/>
      <c r="F781" s="164"/>
      <c r="G781" s="164"/>
      <c r="H781" s="164"/>
      <c r="I781" s="164"/>
      <c r="J781" s="164"/>
      <c r="K781" s="164"/>
      <c r="L781" s="164"/>
      <c r="M781" s="164"/>
      <c r="N781" s="164"/>
      <c r="O781" s="164"/>
    </row>
    <row r="782" spans="1:15" ht="14.5" x14ac:dyDescent="0.35">
      <c r="A782" s="164"/>
      <c r="B782" s="164"/>
      <c r="C782" s="164"/>
      <c r="D782" s="164"/>
      <c r="E782" s="164"/>
      <c r="F782" s="164"/>
      <c r="G782" s="164"/>
      <c r="H782" s="164"/>
      <c r="I782" s="164"/>
      <c r="J782" s="164"/>
      <c r="K782" s="164"/>
      <c r="L782" s="164"/>
      <c r="M782" s="164"/>
      <c r="N782" s="164"/>
      <c r="O782" s="164"/>
    </row>
    <row r="783" spans="1:15" ht="14.5" x14ac:dyDescent="0.35">
      <c r="A783" s="164"/>
      <c r="B783" s="164"/>
      <c r="C783" s="164"/>
      <c r="D783" s="164"/>
      <c r="E783" s="164"/>
      <c r="F783" s="164"/>
      <c r="G783" s="164"/>
      <c r="H783" s="164"/>
      <c r="I783" s="164"/>
      <c r="J783" s="164"/>
      <c r="K783" s="164"/>
      <c r="L783" s="164"/>
      <c r="M783" s="164"/>
      <c r="N783" s="164"/>
      <c r="O783" s="164"/>
    </row>
    <row r="784" spans="1:15" ht="14.5" x14ac:dyDescent="0.35">
      <c r="A784" s="164"/>
      <c r="B784" s="164"/>
      <c r="C784" s="164"/>
      <c r="D784" s="164"/>
      <c r="E784" s="164"/>
      <c r="F784" s="164"/>
      <c r="G784" s="164"/>
      <c r="H784" s="164"/>
      <c r="I784" s="164"/>
      <c r="J784" s="164"/>
      <c r="K784" s="164"/>
      <c r="L784" s="164"/>
      <c r="M784" s="164"/>
      <c r="N784" s="164"/>
      <c r="O784" s="164"/>
    </row>
    <row r="785" spans="1:15" ht="14.5" x14ac:dyDescent="0.35">
      <c r="A785" s="164"/>
      <c r="B785" s="164"/>
      <c r="C785" s="164"/>
      <c r="D785" s="164"/>
      <c r="E785" s="164"/>
      <c r="F785" s="164"/>
      <c r="G785" s="164"/>
      <c r="H785" s="164"/>
      <c r="I785" s="164"/>
      <c r="J785" s="164"/>
      <c r="K785" s="164"/>
      <c r="L785" s="164"/>
      <c r="M785" s="164"/>
      <c r="N785" s="164"/>
      <c r="O785" s="164"/>
    </row>
    <row r="786" spans="1:15" ht="14.5" x14ac:dyDescent="0.35">
      <c r="A786" s="164"/>
      <c r="B786" s="164"/>
      <c r="C786" s="164"/>
      <c r="D786" s="164"/>
      <c r="E786" s="164"/>
      <c r="F786" s="164"/>
      <c r="G786" s="164"/>
      <c r="H786" s="164"/>
      <c r="I786" s="164"/>
      <c r="J786" s="164"/>
      <c r="K786" s="164"/>
      <c r="L786" s="164"/>
      <c r="M786" s="164"/>
      <c r="N786" s="164"/>
      <c r="O786" s="164"/>
    </row>
    <row r="787" spans="1:15" ht="14.5" x14ac:dyDescent="0.35">
      <c r="A787" s="164"/>
      <c r="B787" s="164"/>
      <c r="C787" s="164"/>
      <c r="D787" s="164"/>
      <c r="E787" s="164"/>
      <c r="F787" s="164"/>
      <c r="G787" s="164"/>
      <c r="H787" s="164"/>
      <c r="I787" s="164"/>
      <c r="J787" s="164"/>
      <c r="K787" s="164"/>
      <c r="L787" s="164"/>
      <c r="M787" s="164"/>
      <c r="N787" s="164"/>
      <c r="O787" s="164"/>
    </row>
    <row r="788" spans="1:15" ht="14.5" x14ac:dyDescent="0.35">
      <c r="A788" s="164"/>
      <c r="B788" s="164"/>
      <c r="C788" s="164"/>
      <c r="D788" s="164"/>
      <c r="E788" s="164"/>
      <c r="F788" s="164"/>
      <c r="G788" s="164"/>
      <c r="H788" s="164"/>
      <c r="I788" s="164"/>
      <c r="J788" s="164"/>
      <c r="K788" s="164"/>
      <c r="L788" s="164"/>
      <c r="M788" s="164"/>
      <c r="N788" s="164"/>
      <c r="O788" s="164"/>
    </row>
    <row r="789" spans="1:15" ht="14.5" x14ac:dyDescent="0.35">
      <c r="A789" s="164"/>
      <c r="B789" s="164"/>
      <c r="C789" s="164"/>
      <c r="D789" s="164"/>
      <c r="E789" s="164"/>
      <c r="F789" s="164"/>
      <c r="G789" s="164"/>
      <c r="H789" s="164"/>
      <c r="I789" s="164"/>
      <c r="J789" s="164"/>
      <c r="K789" s="164"/>
      <c r="L789" s="164"/>
      <c r="M789" s="164"/>
      <c r="N789" s="164"/>
      <c r="O789" s="164"/>
    </row>
    <row r="790" spans="1:15" ht="14.5" x14ac:dyDescent="0.35">
      <c r="A790" s="164"/>
      <c r="B790" s="164"/>
      <c r="C790" s="164"/>
      <c r="D790" s="164"/>
      <c r="E790" s="164"/>
      <c r="F790" s="164"/>
      <c r="G790" s="164"/>
      <c r="H790" s="164"/>
      <c r="I790" s="164"/>
      <c r="J790" s="164"/>
      <c r="K790" s="164"/>
      <c r="L790" s="164"/>
      <c r="M790" s="164"/>
      <c r="N790" s="164"/>
      <c r="O790" s="164"/>
    </row>
    <row r="791" spans="1:15" ht="14.5" x14ac:dyDescent="0.35">
      <c r="A791" s="164"/>
      <c r="B791" s="164"/>
      <c r="C791" s="164"/>
      <c r="D791" s="164"/>
      <c r="E791" s="164"/>
      <c r="F791" s="164"/>
      <c r="G791" s="164"/>
      <c r="H791" s="164"/>
      <c r="I791" s="164"/>
      <c r="J791" s="164"/>
      <c r="K791" s="164"/>
      <c r="L791" s="164"/>
      <c r="M791" s="164"/>
      <c r="N791" s="164"/>
      <c r="O791" s="164"/>
    </row>
    <row r="792" spans="1:15" ht="14.5" x14ac:dyDescent="0.35">
      <c r="A792" s="164"/>
      <c r="B792" s="164"/>
      <c r="C792" s="164"/>
      <c r="D792" s="164"/>
      <c r="E792" s="164"/>
      <c r="F792" s="164"/>
      <c r="G792" s="164"/>
      <c r="H792" s="164"/>
      <c r="I792" s="164"/>
      <c r="J792" s="164"/>
      <c r="K792" s="164"/>
      <c r="L792" s="164"/>
      <c r="M792" s="164"/>
      <c r="N792" s="164"/>
      <c r="O792" s="164"/>
    </row>
    <row r="793" spans="1:15" ht="14.5" x14ac:dyDescent="0.35">
      <c r="A793" s="164"/>
      <c r="B793" s="164"/>
      <c r="C793" s="164"/>
      <c r="D793" s="164"/>
      <c r="E793" s="164"/>
      <c r="F793" s="164"/>
      <c r="G793" s="164"/>
      <c r="H793" s="164"/>
      <c r="I793" s="164"/>
      <c r="J793" s="164"/>
      <c r="K793" s="164"/>
      <c r="L793" s="164"/>
      <c r="M793" s="164"/>
      <c r="N793" s="164"/>
      <c r="O793" s="164"/>
    </row>
    <row r="794" spans="1:15" ht="14.5" x14ac:dyDescent="0.35">
      <c r="A794" s="164"/>
      <c r="B794" s="164"/>
      <c r="C794" s="164"/>
      <c r="D794" s="164"/>
      <c r="E794" s="164"/>
      <c r="F794" s="164"/>
      <c r="G794" s="164"/>
      <c r="H794" s="164"/>
      <c r="I794" s="164"/>
      <c r="J794" s="164"/>
      <c r="K794" s="164"/>
      <c r="L794" s="164"/>
      <c r="M794" s="164"/>
      <c r="N794" s="164"/>
      <c r="O794" s="164"/>
    </row>
    <row r="795" spans="1:15" ht="14.5" x14ac:dyDescent="0.35">
      <c r="A795" s="164"/>
      <c r="B795" s="164"/>
      <c r="C795" s="164"/>
      <c r="D795" s="164"/>
      <c r="E795" s="164"/>
      <c r="F795" s="164"/>
      <c r="G795" s="164"/>
      <c r="H795" s="164"/>
      <c r="I795" s="164"/>
      <c r="J795" s="164"/>
      <c r="K795" s="164"/>
      <c r="L795" s="164"/>
      <c r="M795" s="164"/>
      <c r="N795" s="164"/>
      <c r="O795" s="164"/>
    </row>
    <row r="796" spans="1:15" ht="14.5" x14ac:dyDescent="0.35">
      <c r="A796" s="164"/>
      <c r="B796" s="164"/>
      <c r="C796" s="164"/>
      <c r="D796" s="164"/>
      <c r="E796" s="164"/>
      <c r="F796" s="164"/>
      <c r="G796" s="164"/>
      <c r="H796" s="164"/>
      <c r="I796" s="164"/>
      <c r="J796" s="164"/>
      <c r="K796" s="164"/>
      <c r="L796" s="164"/>
      <c r="M796" s="164"/>
      <c r="N796" s="164"/>
      <c r="O796" s="164"/>
    </row>
    <row r="797" spans="1:15" ht="14.5" x14ac:dyDescent="0.35">
      <c r="A797" s="164"/>
      <c r="B797" s="164"/>
      <c r="C797" s="164"/>
      <c r="D797" s="164"/>
      <c r="E797" s="164"/>
      <c r="F797" s="164"/>
      <c r="G797" s="164"/>
      <c r="H797" s="164"/>
      <c r="I797" s="164"/>
      <c r="J797" s="164"/>
      <c r="K797" s="164"/>
      <c r="L797" s="164"/>
      <c r="M797" s="164"/>
      <c r="N797" s="164"/>
      <c r="O797" s="164"/>
    </row>
    <row r="798" spans="1:15" ht="14.5" x14ac:dyDescent="0.35">
      <c r="A798" s="164"/>
      <c r="B798" s="164"/>
      <c r="C798" s="164"/>
      <c r="D798" s="164"/>
      <c r="E798" s="164"/>
      <c r="F798" s="164"/>
      <c r="G798" s="164"/>
      <c r="H798" s="164"/>
      <c r="I798" s="164"/>
      <c r="J798" s="164"/>
      <c r="K798" s="164"/>
      <c r="L798" s="164"/>
      <c r="M798" s="164"/>
      <c r="N798" s="164"/>
      <c r="O798" s="164"/>
    </row>
    <row r="799" spans="1:15" ht="14.5" x14ac:dyDescent="0.35">
      <c r="A799" s="164"/>
      <c r="B799" s="164"/>
      <c r="C799" s="164"/>
      <c r="D799" s="164"/>
      <c r="E799" s="164"/>
      <c r="F799" s="164"/>
      <c r="G799" s="164"/>
      <c r="H799" s="164"/>
      <c r="I799" s="164"/>
      <c r="J799" s="164"/>
      <c r="K799" s="164"/>
      <c r="L799" s="164"/>
      <c r="M799" s="164"/>
      <c r="N799" s="164"/>
      <c r="O799" s="164"/>
    </row>
    <row r="800" spans="1:15" ht="14.5" x14ac:dyDescent="0.35">
      <c r="A800" s="164"/>
      <c r="B800" s="164"/>
      <c r="C800" s="164"/>
      <c r="D800" s="164"/>
      <c r="E800" s="164"/>
      <c r="F800" s="164"/>
      <c r="G800" s="164"/>
      <c r="H800" s="164"/>
      <c r="I800" s="164"/>
      <c r="J800" s="164"/>
      <c r="K800" s="164"/>
      <c r="L800" s="164"/>
      <c r="M800" s="164"/>
      <c r="N800" s="164"/>
      <c r="O800" s="164"/>
    </row>
    <row r="801" spans="1:15" ht="14.5" x14ac:dyDescent="0.35">
      <c r="A801" s="164"/>
      <c r="B801" s="164"/>
      <c r="C801" s="164"/>
      <c r="D801" s="164"/>
      <c r="E801" s="164"/>
      <c r="F801" s="164"/>
      <c r="G801" s="164"/>
      <c r="H801" s="164"/>
      <c r="I801" s="164"/>
      <c r="J801" s="164"/>
      <c r="K801" s="164"/>
      <c r="L801" s="164"/>
      <c r="M801" s="164"/>
      <c r="N801" s="164"/>
      <c r="O801" s="164"/>
    </row>
    <row r="802" spans="1:15" ht="14.5" x14ac:dyDescent="0.35">
      <c r="A802" s="164"/>
      <c r="B802" s="164"/>
      <c r="C802" s="164"/>
      <c r="D802" s="164"/>
      <c r="E802" s="164"/>
      <c r="F802" s="164"/>
      <c r="G802" s="164"/>
      <c r="H802" s="164"/>
      <c r="I802" s="164"/>
      <c r="J802" s="164"/>
      <c r="K802" s="164"/>
      <c r="L802" s="164"/>
      <c r="M802" s="164"/>
      <c r="N802" s="164"/>
      <c r="O802" s="164"/>
    </row>
    <row r="803" spans="1:15" ht="14.5" x14ac:dyDescent="0.35">
      <c r="A803" s="164"/>
      <c r="B803" s="164"/>
      <c r="C803" s="164"/>
      <c r="D803" s="164"/>
      <c r="E803" s="164"/>
      <c r="F803" s="164"/>
      <c r="G803" s="164"/>
      <c r="H803" s="164"/>
      <c r="I803" s="164"/>
      <c r="J803" s="164"/>
      <c r="K803" s="164"/>
      <c r="L803" s="164"/>
      <c r="M803" s="164"/>
      <c r="N803" s="164"/>
      <c r="O803" s="164"/>
    </row>
    <row r="804" spans="1:15" ht="14.5" x14ac:dyDescent="0.35">
      <c r="A804" s="164"/>
      <c r="B804" s="164"/>
      <c r="C804" s="164"/>
      <c r="D804" s="164"/>
      <c r="E804" s="164"/>
      <c r="F804" s="164"/>
      <c r="G804" s="164"/>
      <c r="H804" s="164"/>
      <c r="I804" s="164"/>
      <c r="J804" s="164"/>
      <c r="K804" s="164"/>
      <c r="L804" s="164"/>
      <c r="M804" s="164"/>
      <c r="N804" s="164"/>
      <c r="O804" s="164"/>
    </row>
    <row r="805" spans="1:15" ht="14.5" x14ac:dyDescent="0.35">
      <c r="A805" s="164"/>
      <c r="B805" s="164"/>
      <c r="C805" s="164"/>
      <c r="D805" s="164"/>
      <c r="E805" s="164"/>
      <c r="F805" s="164"/>
      <c r="G805" s="164"/>
      <c r="H805" s="164"/>
      <c r="I805" s="164"/>
      <c r="J805" s="164"/>
      <c r="K805" s="164"/>
      <c r="L805" s="164"/>
      <c r="M805" s="164"/>
      <c r="N805" s="164"/>
      <c r="O805" s="164"/>
    </row>
    <row r="806" spans="1:15" ht="14.5" x14ac:dyDescent="0.35">
      <c r="A806" s="164"/>
      <c r="B806" s="164"/>
      <c r="C806" s="164"/>
      <c r="D806" s="164"/>
      <c r="E806" s="164"/>
      <c r="F806" s="164"/>
      <c r="G806" s="164"/>
      <c r="H806" s="164"/>
      <c r="I806" s="164"/>
      <c r="J806" s="164"/>
      <c r="K806" s="164"/>
      <c r="L806" s="164"/>
      <c r="M806" s="164"/>
      <c r="N806" s="164"/>
      <c r="O806" s="164"/>
    </row>
    <row r="807" spans="1:15" ht="14.5" x14ac:dyDescent="0.35">
      <c r="A807" s="164"/>
      <c r="B807" s="164"/>
      <c r="C807" s="164"/>
      <c r="D807" s="164"/>
      <c r="E807" s="164"/>
      <c r="F807" s="164"/>
      <c r="G807" s="164"/>
      <c r="H807" s="164"/>
      <c r="I807" s="164"/>
      <c r="J807" s="164"/>
      <c r="K807" s="164"/>
      <c r="L807" s="164"/>
      <c r="M807" s="164"/>
      <c r="N807" s="164"/>
      <c r="O807" s="164"/>
    </row>
    <row r="808" spans="1:15" ht="14.5" x14ac:dyDescent="0.35">
      <c r="A808" s="164"/>
      <c r="B808" s="164"/>
      <c r="C808" s="164"/>
      <c r="D808" s="164"/>
      <c r="E808" s="164"/>
      <c r="F808" s="164"/>
      <c r="G808" s="164"/>
      <c r="H808" s="164"/>
      <c r="I808" s="164"/>
      <c r="J808" s="164"/>
      <c r="K808" s="164"/>
      <c r="L808" s="164"/>
      <c r="M808" s="164"/>
      <c r="N808" s="164"/>
      <c r="O808" s="164"/>
    </row>
    <row r="809" spans="1:15" ht="14.5" x14ac:dyDescent="0.35">
      <c r="A809" s="164"/>
      <c r="B809" s="164"/>
      <c r="C809" s="164"/>
      <c r="D809" s="164"/>
      <c r="E809" s="164"/>
      <c r="F809" s="164"/>
      <c r="G809" s="164"/>
      <c r="H809" s="164"/>
      <c r="I809" s="164"/>
      <c r="J809" s="164"/>
      <c r="K809" s="164"/>
      <c r="L809" s="164"/>
      <c r="M809" s="164"/>
      <c r="N809" s="164"/>
      <c r="O809" s="164"/>
    </row>
    <row r="810" spans="1:15" ht="14.5" x14ac:dyDescent="0.35">
      <c r="A810" s="164"/>
      <c r="B810" s="164"/>
      <c r="C810" s="164"/>
      <c r="D810" s="164"/>
      <c r="E810" s="164"/>
      <c r="F810" s="164"/>
      <c r="G810" s="164"/>
      <c r="H810" s="164"/>
      <c r="I810" s="164"/>
      <c r="J810" s="164"/>
      <c r="K810" s="164"/>
      <c r="L810" s="164"/>
      <c r="M810" s="164"/>
      <c r="N810" s="164"/>
      <c r="O810" s="164"/>
    </row>
    <row r="811" spans="1:15" ht="14.5" x14ac:dyDescent="0.35">
      <c r="A811" s="164"/>
      <c r="B811" s="164"/>
      <c r="C811" s="164"/>
      <c r="D811" s="164"/>
      <c r="E811" s="164"/>
      <c r="F811" s="164"/>
      <c r="G811" s="164"/>
      <c r="H811" s="164"/>
      <c r="I811" s="164"/>
      <c r="J811" s="164"/>
      <c r="K811" s="164"/>
      <c r="L811" s="164"/>
      <c r="M811" s="164"/>
      <c r="N811" s="164"/>
      <c r="O811" s="164"/>
    </row>
    <row r="812" spans="1:15" ht="14.5" x14ac:dyDescent="0.35">
      <c r="A812" s="164"/>
      <c r="B812" s="164"/>
      <c r="C812" s="164"/>
      <c r="D812" s="164"/>
      <c r="E812" s="164"/>
      <c r="F812" s="164"/>
      <c r="G812" s="164"/>
      <c r="H812" s="164"/>
      <c r="I812" s="164"/>
      <c r="J812" s="164"/>
      <c r="K812" s="164"/>
      <c r="L812" s="164"/>
      <c r="M812" s="164"/>
      <c r="N812" s="164"/>
      <c r="O812" s="164"/>
    </row>
    <row r="813" spans="1:15" ht="14.5" x14ac:dyDescent="0.35">
      <c r="A813" s="164"/>
      <c r="B813" s="164"/>
      <c r="C813" s="164"/>
      <c r="D813" s="164"/>
      <c r="E813" s="164"/>
      <c r="F813" s="164"/>
      <c r="G813" s="164"/>
      <c r="H813" s="164"/>
      <c r="I813" s="164"/>
      <c r="J813" s="164"/>
      <c r="K813" s="164"/>
      <c r="L813" s="164"/>
      <c r="M813" s="164"/>
      <c r="N813" s="164"/>
      <c r="O813" s="164"/>
    </row>
    <row r="814" spans="1:15" ht="14.5" x14ac:dyDescent="0.35">
      <c r="A814" s="164"/>
      <c r="B814" s="164"/>
      <c r="C814" s="164"/>
      <c r="D814" s="164"/>
      <c r="E814" s="164"/>
      <c r="F814" s="164"/>
      <c r="G814" s="164"/>
      <c r="H814" s="164"/>
      <c r="I814" s="164"/>
      <c r="J814" s="164"/>
      <c r="K814" s="164"/>
      <c r="L814" s="164"/>
      <c r="M814" s="164"/>
      <c r="N814" s="164"/>
      <c r="O814" s="164"/>
    </row>
    <row r="815" spans="1:15" ht="14.5" x14ac:dyDescent="0.35">
      <c r="A815" s="164"/>
      <c r="B815" s="164"/>
      <c r="C815" s="164"/>
      <c r="D815" s="164"/>
      <c r="E815" s="164"/>
      <c r="F815" s="164"/>
      <c r="G815" s="164"/>
      <c r="H815" s="164"/>
      <c r="I815" s="164"/>
      <c r="J815" s="164"/>
      <c r="K815" s="164"/>
      <c r="L815" s="164"/>
      <c r="M815" s="164"/>
      <c r="N815" s="164"/>
      <c r="O815" s="164"/>
    </row>
    <row r="816" spans="1:15" ht="14.5" x14ac:dyDescent="0.35">
      <c r="A816" s="164"/>
      <c r="B816" s="164"/>
      <c r="C816" s="164"/>
      <c r="D816" s="164"/>
      <c r="E816" s="164"/>
      <c r="F816" s="164"/>
      <c r="G816" s="164"/>
      <c r="H816" s="164"/>
      <c r="I816" s="164"/>
      <c r="J816" s="164"/>
      <c r="K816" s="164"/>
      <c r="L816" s="164"/>
      <c r="M816" s="164"/>
      <c r="N816" s="164"/>
      <c r="O816" s="164"/>
    </row>
    <row r="817" spans="1:15" ht="14.5" x14ac:dyDescent="0.35">
      <c r="A817" s="164"/>
      <c r="B817" s="164"/>
      <c r="C817" s="164"/>
      <c r="D817" s="164"/>
      <c r="E817" s="164"/>
      <c r="F817" s="164"/>
      <c r="G817" s="164"/>
      <c r="H817" s="164"/>
      <c r="I817" s="164"/>
      <c r="J817" s="164"/>
      <c r="K817" s="164"/>
      <c r="L817" s="164"/>
      <c r="M817" s="164"/>
      <c r="N817" s="164"/>
      <c r="O817" s="164"/>
    </row>
    <row r="818" spans="1:15" ht="14.5" x14ac:dyDescent="0.35">
      <c r="A818" s="164"/>
      <c r="B818" s="164"/>
      <c r="C818" s="164"/>
      <c r="D818" s="164"/>
      <c r="E818" s="164"/>
      <c r="F818" s="164"/>
      <c r="G818" s="164"/>
      <c r="H818" s="164"/>
      <c r="I818" s="164"/>
      <c r="J818" s="164"/>
      <c r="K818" s="164"/>
      <c r="L818" s="164"/>
      <c r="M818" s="164"/>
      <c r="N818" s="164"/>
      <c r="O818" s="164"/>
    </row>
    <row r="819" spans="1:15" ht="14.5" x14ac:dyDescent="0.35">
      <c r="A819" s="164"/>
      <c r="B819" s="164"/>
      <c r="C819" s="164"/>
      <c r="D819" s="164"/>
      <c r="E819" s="164"/>
      <c r="F819" s="164"/>
      <c r="G819" s="164"/>
      <c r="H819" s="164"/>
      <c r="I819" s="164"/>
      <c r="J819" s="164"/>
      <c r="K819" s="164"/>
      <c r="L819" s="164"/>
      <c r="M819" s="164"/>
      <c r="N819" s="164"/>
      <c r="O819" s="164"/>
    </row>
    <row r="820" spans="1:15" ht="14.5" x14ac:dyDescent="0.35">
      <c r="A820" s="164"/>
      <c r="B820" s="164"/>
      <c r="C820" s="164"/>
      <c r="D820" s="164"/>
      <c r="E820" s="164"/>
      <c r="F820" s="164"/>
      <c r="G820" s="164"/>
      <c r="H820" s="164"/>
      <c r="I820" s="164"/>
      <c r="J820" s="164"/>
      <c r="K820" s="164"/>
      <c r="L820" s="164"/>
      <c r="M820" s="164"/>
      <c r="N820" s="164"/>
      <c r="O820" s="164"/>
    </row>
    <row r="821" spans="1:15" ht="14.5" x14ac:dyDescent="0.35">
      <c r="A821" s="164"/>
      <c r="B821" s="164"/>
      <c r="C821" s="164"/>
      <c r="D821" s="164"/>
      <c r="E821" s="164"/>
      <c r="F821" s="164"/>
      <c r="G821" s="164"/>
      <c r="H821" s="164"/>
      <c r="I821" s="164"/>
      <c r="J821" s="164"/>
      <c r="K821" s="164"/>
      <c r="L821" s="164"/>
      <c r="M821" s="164"/>
      <c r="N821" s="164"/>
      <c r="O821" s="164"/>
    </row>
    <row r="822" spans="1:15" ht="14.5" x14ac:dyDescent="0.35">
      <c r="A822" s="164"/>
      <c r="B822" s="164"/>
      <c r="C822" s="164"/>
      <c r="D822" s="164"/>
      <c r="E822" s="164"/>
      <c r="F822" s="164"/>
      <c r="G822" s="164"/>
      <c r="H822" s="164"/>
      <c r="I822" s="164"/>
      <c r="J822" s="164"/>
      <c r="K822" s="164"/>
      <c r="L822" s="164"/>
      <c r="M822" s="164"/>
      <c r="N822" s="164"/>
      <c r="O822" s="164"/>
    </row>
    <row r="823" spans="1:15" ht="14.5" x14ac:dyDescent="0.35">
      <c r="A823" s="164"/>
      <c r="B823" s="164"/>
      <c r="C823" s="164"/>
      <c r="D823" s="164"/>
      <c r="E823" s="164"/>
      <c r="F823" s="164"/>
      <c r="G823" s="164"/>
      <c r="H823" s="164"/>
      <c r="I823" s="164"/>
      <c r="J823" s="164"/>
      <c r="K823" s="164"/>
      <c r="L823" s="164"/>
      <c r="M823" s="164"/>
      <c r="N823" s="164"/>
      <c r="O823" s="164"/>
    </row>
    <row r="824" spans="1:15" ht="14.5" x14ac:dyDescent="0.35">
      <c r="A824" s="164"/>
      <c r="B824" s="164"/>
      <c r="C824" s="164"/>
      <c r="D824" s="164"/>
      <c r="E824" s="164"/>
      <c r="F824" s="164"/>
      <c r="G824" s="164"/>
      <c r="H824" s="164"/>
      <c r="I824" s="164"/>
      <c r="J824" s="164"/>
      <c r="K824" s="164"/>
      <c r="L824" s="164"/>
      <c r="M824" s="164"/>
      <c r="N824" s="164"/>
      <c r="O824" s="164"/>
    </row>
    <row r="825" spans="1:15" ht="14.5" x14ac:dyDescent="0.35">
      <c r="A825" s="164"/>
      <c r="B825" s="164"/>
      <c r="C825" s="164"/>
      <c r="D825" s="164"/>
      <c r="E825" s="164"/>
      <c r="F825" s="164"/>
      <c r="G825" s="164"/>
      <c r="H825" s="164"/>
      <c r="I825" s="164"/>
      <c r="J825" s="164"/>
      <c r="K825" s="164"/>
      <c r="L825" s="164"/>
      <c r="M825" s="164"/>
      <c r="N825" s="164"/>
      <c r="O825" s="164"/>
    </row>
    <row r="826" spans="1:15" ht="14.5" x14ac:dyDescent="0.35">
      <c r="A826" s="164"/>
      <c r="B826" s="164"/>
      <c r="C826" s="164"/>
      <c r="D826" s="164"/>
      <c r="E826" s="164"/>
      <c r="F826" s="164"/>
      <c r="G826" s="164"/>
      <c r="H826" s="164"/>
      <c r="I826" s="164"/>
      <c r="J826" s="164"/>
      <c r="K826" s="164"/>
      <c r="L826" s="164"/>
      <c r="M826" s="164"/>
      <c r="N826" s="164"/>
      <c r="O826" s="164"/>
    </row>
    <row r="827" spans="1:15" ht="14.5" x14ac:dyDescent="0.35">
      <c r="A827" s="164"/>
      <c r="B827" s="164"/>
      <c r="C827" s="164"/>
      <c r="D827" s="164"/>
      <c r="E827" s="164"/>
      <c r="F827" s="164"/>
      <c r="G827" s="164"/>
      <c r="H827" s="164"/>
      <c r="I827" s="164"/>
      <c r="J827" s="164"/>
      <c r="K827" s="164"/>
      <c r="L827" s="164"/>
      <c r="M827" s="164"/>
      <c r="N827" s="164"/>
      <c r="O827" s="164"/>
    </row>
    <row r="828" spans="1:15" ht="14.5" x14ac:dyDescent="0.35">
      <c r="A828" s="164"/>
      <c r="B828" s="164"/>
      <c r="C828" s="164"/>
      <c r="D828" s="164"/>
      <c r="E828" s="164"/>
      <c r="F828" s="164"/>
      <c r="G828" s="164"/>
      <c r="H828" s="164"/>
      <c r="I828" s="164"/>
      <c r="J828" s="164"/>
      <c r="K828" s="164"/>
      <c r="L828" s="164"/>
      <c r="M828" s="164"/>
      <c r="N828" s="164"/>
      <c r="O828" s="164"/>
    </row>
    <row r="829" spans="1:15" ht="14.5" x14ac:dyDescent="0.35">
      <c r="A829" s="164"/>
      <c r="B829" s="164"/>
      <c r="C829" s="164"/>
      <c r="D829" s="164"/>
      <c r="E829" s="164"/>
      <c r="F829" s="164"/>
      <c r="G829" s="164"/>
      <c r="H829" s="164"/>
      <c r="I829" s="164"/>
      <c r="J829" s="164"/>
      <c r="K829" s="164"/>
      <c r="L829" s="164"/>
      <c r="M829" s="164"/>
      <c r="N829" s="164"/>
      <c r="O829" s="164"/>
    </row>
    <row r="830" spans="1:15" ht="14.5" x14ac:dyDescent="0.35">
      <c r="A830" s="164"/>
      <c r="B830" s="164"/>
      <c r="C830" s="164"/>
      <c r="D830" s="164"/>
      <c r="E830" s="164"/>
      <c r="F830" s="164"/>
      <c r="G830" s="164"/>
      <c r="H830" s="164"/>
      <c r="I830" s="164"/>
      <c r="J830" s="164"/>
      <c r="K830" s="164"/>
      <c r="L830" s="164"/>
      <c r="M830" s="164"/>
      <c r="N830" s="164"/>
      <c r="O830" s="164"/>
    </row>
    <row r="831" spans="1:15" ht="14.5" x14ac:dyDescent="0.35">
      <c r="A831" s="164"/>
      <c r="B831" s="164"/>
      <c r="C831" s="164"/>
      <c r="D831" s="164"/>
      <c r="E831" s="164"/>
      <c r="F831" s="164"/>
      <c r="G831" s="164"/>
      <c r="H831" s="164"/>
      <c r="I831" s="164"/>
      <c r="J831" s="164"/>
      <c r="K831" s="164"/>
      <c r="L831" s="164"/>
      <c r="M831" s="164"/>
      <c r="N831" s="164"/>
      <c r="O831" s="164"/>
    </row>
    <row r="832" spans="1:15" ht="14.5" x14ac:dyDescent="0.35">
      <c r="A832" s="164"/>
      <c r="B832" s="164"/>
      <c r="C832" s="164"/>
      <c r="D832" s="164"/>
      <c r="E832" s="164"/>
      <c r="F832" s="164"/>
      <c r="G832" s="164"/>
      <c r="H832" s="164"/>
      <c r="I832" s="164"/>
      <c r="J832" s="164"/>
      <c r="K832" s="164"/>
      <c r="L832" s="164"/>
      <c r="M832" s="164"/>
      <c r="N832" s="164"/>
      <c r="O832" s="164"/>
    </row>
    <row r="833" spans="1:15" ht="14.5" x14ac:dyDescent="0.35">
      <c r="A833" s="164"/>
      <c r="B833" s="164"/>
      <c r="C833" s="164"/>
      <c r="D833" s="164"/>
      <c r="E833" s="164"/>
      <c r="F833" s="164"/>
      <c r="G833" s="164"/>
      <c r="H833" s="164"/>
      <c r="I833" s="164"/>
      <c r="J833" s="164"/>
      <c r="K833" s="164"/>
      <c r="L833" s="164"/>
      <c r="M833" s="164"/>
      <c r="N833" s="164"/>
      <c r="O833" s="164"/>
    </row>
    <row r="834" spans="1:15" ht="14.5" x14ac:dyDescent="0.35">
      <c r="A834" s="164"/>
      <c r="B834" s="164"/>
      <c r="C834" s="164"/>
      <c r="D834" s="164"/>
      <c r="E834" s="164"/>
      <c r="F834" s="164"/>
      <c r="G834" s="164"/>
      <c r="H834" s="164"/>
      <c r="I834" s="164"/>
      <c r="J834" s="164"/>
      <c r="K834" s="164"/>
      <c r="L834" s="164"/>
      <c r="M834" s="164"/>
      <c r="N834" s="164"/>
      <c r="O834" s="164"/>
    </row>
    <row r="835" spans="1:15" ht="14.5" x14ac:dyDescent="0.35">
      <c r="A835" s="164"/>
      <c r="B835" s="164"/>
      <c r="C835" s="164"/>
      <c r="D835" s="164"/>
      <c r="E835" s="164"/>
      <c r="F835" s="164"/>
      <c r="G835" s="164"/>
      <c r="H835" s="164"/>
      <c r="I835" s="164"/>
      <c r="J835" s="164"/>
      <c r="K835" s="164"/>
      <c r="L835" s="164"/>
      <c r="M835" s="164"/>
      <c r="N835" s="164"/>
      <c r="O835" s="164"/>
    </row>
    <row r="836" spans="1:15" ht="14.5" x14ac:dyDescent="0.35">
      <c r="A836" s="164"/>
      <c r="B836" s="164"/>
      <c r="C836" s="164"/>
      <c r="D836" s="164"/>
      <c r="E836" s="164"/>
      <c r="F836" s="164"/>
      <c r="G836" s="164"/>
      <c r="H836" s="164"/>
      <c r="I836" s="164"/>
      <c r="J836" s="164"/>
      <c r="K836" s="164"/>
      <c r="L836" s="164"/>
      <c r="M836" s="164"/>
      <c r="N836" s="164"/>
      <c r="O836" s="164"/>
    </row>
    <row r="837" spans="1:15" ht="14.5" x14ac:dyDescent="0.35">
      <c r="A837" s="164"/>
      <c r="B837" s="164"/>
      <c r="C837" s="164"/>
      <c r="D837" s="164"/>
      <c r="E837" s="164"/>
      <c r="F837" s="164"/>
      <c r="G837" s="164"/>
      <c r="H837" s="164"/>
      <c r="I837" s="164"/>
      <c r="J837" s="164"/>
      <c r="K837" s="164"/>
      <c r="L837" s="164"/>
      <c r="M837" s="164"/>
      <c r="N837" s="164"/>
      <c r="O837" s="164"/>
    </row>
    <row r="838" spans="1:15" ht="14.5" x14ac:dyDescent="0.35">
      <c r="A838" s="164"/>
      <c r="B838" s="164"/>
      <c r="C838" s="164"/>
      <c r="D838" s="164"/>
      <c r="E838" s="164"/>
      <c r="F838" s="164"/>
      <c r="G838" s="164"/>
      <c r="H838" s="164"/>
      <c r="I838" s="164"/>
      <c r="J838" s="164"/>
      <c r="K838" s="164"/>
      <c r="L838" s="164"/>
      <c r="M838" s="164"/>
      <c r="N838" s="164"/>
      <c r="O838" s="164"/>
    </row>
    <row r="839" spans="1:15" ht="14.5" x14ac:dyDescent="0.35">
      <c r="A839" s="164"/>
      <c r="B839" s="164"/>
      <c r="C839" s="164"/>
      <c r="D839" s="164"/>
      <c r="E839" s="164"/>
      <c r="F839" s="164"/>
      <c r="G839" s="164"/>
      <c r="H839" s="164"/>
      <c r="I839" s="164"/>
      <c r="J839" s="164"/>
      <c r="K839" s="164"/>
      <c r="L839" s="164"/>
      <c r="M839" s="164"/>
      <c r="N839" s="164"/>
      <c r="O839" s="164"/>
    </row>
    <row r="840" spans="1:15" ht="14.5" x14ac:dyDescent="0.35">
      <c r="A840" s="164"/>
      <c r="B840" s="164"/>
      <c r="C840" s="164"/>
      <c r="D840" s="164"/>
      <c r="E840" s="164"/>
      <c r="F840" s="164"/>
      <c r="G840" s="164"/>
      <c r="H840" s="164"/>
      <c r="I840" s="164"/>
      <c r="J840" s="164"/>
      <c r="K840" s="164"/>
      <c r="L840" s="164"/>
      <c r="M840" s="164"/>
      <c r="N840" s="164"/>
      <c r="O840" s="164"/>
    </row>
    <row r="841" spans="1:15" ht="14.5" x14ac:dyDescent="0.35">
      <c r="A841" s="164"/>
      <c r="B841" s="164"/>
      <c r="C841" s="164"/>
      <c r="D841" s="164"/>
      <c r="E841" s="164"/>
      <c r="F841" s="164"/>
      <c r="G841" s="164"/>
      <c r="H841" s="164"/>
      <c r="I841" s="164"/>
      <c r="J841" s="164"/>
      <c r="K841" s="164"/>
      <c r="L841" s="164"/>
      <c r="M841" s="164"/>
      <c r="N841" s="164"/>
      <c r="O841" s="164"/>
    </row>
    <row r="842" spans="1:15" ht="14.5" x14ac:dyDescent="0.35">
      <c r="A842" s="164"/>
      <c r="B842" s="164"/>
      <c r="C842" s="164"/>
      <c r="D842" s="164"/>
      <c r="E842" s="164"/>
      <c r="F842" s="164"/>
      <c r="G842" s="164"/>
      <c r="H842" s="164"/>
      <c r="I842" s="164"/>
      <c r="J842" s="164"/>
      <c r="K842" s="164"/>
      <c r="L842" s="164"/>
      <c r="M842" s="164"/>
      <c r="N842" s="164"/>
      <c r="O842" s="164"/>
    </row>
    <row r="843" spans="1:15" ht="14.5" x14ac:dyDescent="0.35">
      <c r="A843" s="164"/>
      <c r="B843" s="164"/>
      <c r="C843" s="164"/>
      <c r="D843" s="164"/>
      <c r="E843" s="164"/>
      <c r="F843" s="164"/>
      <c r="G843" s="164"/>
      <c r="H843" s="164"/>
      <c r="I843" s="164"/>
      <c r="J843" s="164"/>
      <c r="K843" s="164"/>
      <c r="L843" s="164"/>
      <c r="M843" s="164"/>
      <c r="N843" s="164"/>
      <c r="O843" s="164"/>
    </row>
    <row r="844" spans="1:15" ht="14.5" x14ac:dyDescent="0.35">
      <c r="A844" s="164"/>
      <c r="B844" s="164"/>
      <c r="C844" s="164"/>
      <c r="D844" s="164"/>
      <c r="E844" s="164"/>
      <c r="F844" s="164"/>
      <c r="G844" s="164"/>
      <c r="H844" s="164"/>
      <c r="I844" s="164"/>
      <c r="J844" s="164"/>
      <c r="K844" s="164"/>
      <c r="L844" s="164"/>
      <c r="M844" s="164"/>
      <c r="N844" s="164"/>
      <c r="O844" s="164"/>
    </row>
    <row r="845" spans="1:15" ht="14.5" x14ac:dyDescent="0.35">
      <c r="A845" s="164"/>
      <c r="B845" s="164"/>
      <c r="C845" s="164"/>
      <c r="D845" s="164"/>
      <c r="E845" s="164"/>
      <c r="F845" s="164"/>
      <c r="G845" s="164"/>
      <c r="H845" s="164"/>
      <c r="I845" s="164"/>
      <c r="J845" s="164"/>
      <c r="K845" s="164"/>
      <c r="L845" s="164"/>
      <c r="M845" s="164"/>
      <c r="N845" s="164"/>
      <c r="O845" s="164"/>
    </row>
    <row r="846" spans="1:15" ht="14.5" x14ac:dyDescent="0.35">
      <c r="A846" s="164"/>
      <c r="B846" s="164"/>
      <c r="C846" s="164"/>
      <c r="D846" s="164"/>
      <c r="E846" s="164"/>
      <c r="F846" s="164"/>
      <c r="G846" s="164"/>
      <c r="H846" s="164"/>
      <c r="I846" s="164"/>
      <c r="J846" s="164"/>
      <c r="K846" s="164"/>
      <c r="L846" s="164"/>
      <c r="M846" s="164"/>
      <c r="N846" s="164"/>
      <c r="O846" s="164"/>
    </row>
    <row r="847" spans="1:15" ht="14.5" x14ac:dyDescent="0.35">
      <c r="A847" s="164"/>
      <c r="B847" s="164"/>
      <c r="C847" s="164"/>
      <c r="D847" s="164"/>
      <c r="E847" s="164"/>
      <c r="F847" s="164"/>
      <c r="G847" s="164"/>
      <c r="H847" s="164"/>
      <c r="I847" s="164"/>
      <c r="J847" s="164"/>
      <c r="K847" s="164"/>
      <c r="L847" s="164"/>
      <c r="M847" s="164"/>
      <c r="N847" s="164"/>
      <c r="O847" s="164"/>
    </row>
    <row r="848" spans="1:15" ht="14.5" x14ac:dyDescent="0.35">
      <c r="A848" s="164"/>
      <c r="B848" s="164"/>
      <c r="C848" s="164"/>
      <c r="D848" s="164"/>
      <c r="E848" s="164"/>
      <c r="F848" s="164"/>
      <c r="G848" s="164"/>
      <c r="H848" s="164"/>
      <c r="I848" s="164"/>
      <c r="J848" s="164"/>
      <c r="K848" s="164"/>
      <c r="L848" s="164"/>
      <c r="M848" s="164"/>
      <c r="N848" s="164"/>
      <c r="O848" s="164"/>
    </row>
    <row r="849" spans="1:15" ht="14.5" x14ac:dyDescent="0.35">
      <c r="A849" s="164"/>
      <c r="B849" s="164"/>
      <c r="C849" s="164"/>
      <c r="D849" s="164"/>
      <c r="E849" s="164"/>
      <c r="F849" s="164"/>
      <c r="G849" s="164"/>
      <c r="H849" s="164"/>
      <c r="I849" s="164"/>
      <c r="J849" s="164"/>
      <c r="K849" s="164"/>
      <c r="L849" s="164"/>
      <c r="M849" s="164"/>
      <c r="N849" s="164"/>
      <c r="O849" s="164"/>
    </row>
    <row r="850" spans="1:15" ht="14.5" x14ac:dyDescent="0.35">
      <c r="A850" s="164"/>
      <c r="B850" s="164"/>
      <c r="C850" s="164"/>
      <c r="D850" s="164"/>
      <c r="E850" s="164"/>
      <c r="F850" s="164"/>
      <c r="G850" s="164"/>
      <c r="H850" s="164"/>
      <c r="I850" s="164"/>
      <c r="J850" s="164"/>
      <c r="K850" s="164"/>
      <c r="L850" s="164"/>
      <c r="M850" s="164"/>
      <c r="N850" s="164"/>
      <c r="O850" s="164"/>
    </row>
    <row r="851" spans="1:15" ht="14.5" x14ac:dyDescent="0.35">
      <c r="A851" s="164"/>
      <c r="B851" s="164"/>
      <c r="C851" s="164"/>
      <c r="D851" s="164"/>
      <c r="E851" s="164"/>
      <c r="F851" s="164"/>
      <c r="G851" s="164"/>
      <c r="H851" s="164"/>
      <c r="I851" s="164"/>
      <c r="J851" s="164"/>
      <c r="K851" s="164"/>
      <c r="L851" s="164"/>
      <c r="M851" s="164"/>
      <c r="N851" s="164"/>
      <c r="O851" s="164"/>
    </row>
    <row r="852" spans="1:15" ht="14.5" x14ac:dyDescent="0.35">
      <c r="A852" s="164"/>
      <c r="B852" s="164"/>
      <c r="C852" s="164"/>
      <c r="D852" s="164"/>
      <c r="E852" s="164"/>
      <c r="F852" s="164"/>
      <c r="G852" s="164"/>
      <c r="H852" s="164"/>
      <c r="I852" s="164"/>
      <c r="J852" s="164"/>
      <c r="K852" s="164"/>
      <c r="L852" s="164"/>
      <c r="M852" s="164"/>
      <c r="N852" s="164"/>
      <c r="O852" s="164"/>
    </row>
    <row r="853" spans="1:15" ht="14.5" x14ac:dyDescent="0.35">
      <c r="A853" s="164"/>
      <c r="B853" s="164"/>
      <c r="C853" s="164"/>
      <c r="D853" s="164"/>
      <c r="E853" s="164"/>
      <c r="F853" s="164"/>
      <c r="G853" s="164"/>
      <c r="H853" s="164"/>
      <c r="I853" s="164"/>
      <c r="J853" s="164"/>
      <c r="K853" s="164"/>
      <c r="L853" s="164"/>
      <c r="M853" s="164"/>
      <c r="N853" s="164"/>
      <c r="O853" s="164"/>
    </row>
    <row r="854" spans="1:15" ht="14.5" x14ac:dyDescent="0.35">
      <c r="A854" s="164"/>
      <c r="B854" s="164"/>
      <c r="C854" s="164"/>
      <c r="D854" s="164"/>
      <c r="E854" s="164"/>
      <c r="F854" s="164"/>
      <c r="G854" s="164"/>
      <c r="H854" s="164"/>
      <c r="I854" s="164"/>
      <c r="J854" s="164"/>
      <c r="K854" s="164"/>
      <c r="L854" s="164"/>
      <c r="M854" s="164"/>
      <c r="N854" s="164"/>
      <c r="O854" s="164"/>
    </row>
    <row r="855" spans="1:15" ht="14.5" x14ac:dyDescent="0.35">
      <c r="A855" s="164"/>
      <c r="B855" s="164"/>
      <c r="C855" s="164"/>
      <c r="D855" s="164"/>
      <c r="E855" s="164"/>
      <c r="F855" s="164"/>
      <c r="G855" s="164"/>
      <c r="H855" s="164"/>
      <c r="I855" s="164"/>
      <c r="J855" s="164"/>
      <c r="K855" s="164"/>
      <c r="L855" s="164"/>
      <c r="M855" s="164"/>
      <c r="N855" s="164"/>
      <c r="O855" s="164"/>
    </row>
    <row r="856" spans="1:15" ht="14.5" x14ac:dyDescent="0.35">
      <c r="A856" s="164"/>
      <c r="B856" s="164"/>
      <c r="C856" s="164"/>
      <c r="D856" s="164"/>
      <c r="E856" s="164"/>
      <c r="F856" s="164"/>
      <c r="G856" s="164"/>
      <c r="H856" s="164"/>
      <c r="I856" s="164"/>
      <c r="J856" s="164"/>
      <c r="K856" s="164"/>
      <c r="L856" s="164"/>
      <c r="M856" s="164"/>
      <c r="N856" s="164"/>
      <c r="O856" s="164"/>
    </row>
    <row r="857" spans="1:15" ht="14.5" x14ac:dyDescent="0.35">
      <c r="A857" s="164"/>
      <c r="B857" s="164"/>
      <c r="C857" s="164"/>
      <c r="D857" s="164"/>
      <c r="E857" s="164"/>
      <c r="F857" s="164"/>
      <c r="G857" s="164"/>
      <c r="H857" s="164"/>
      <c r="I857" s="164"/>
      <c r="J857" s="164"/>
      <c r="K857" s="164"/>
      <c r="L857" s="164"/>
      <c r="M857" s="164"/>
      <c r="N857" s="164"/>
      <c r="O857" s="164"/>
    </row>
    <row r="858" spans="1:15" ht="14.5" x14ac:dyDescent="0.35">
      <c r="A858" s="164"/>
      <c r="B858" s="164"/>
      <c r="C858" s="164"/>
      <c r="D858" s="164"/>
      <c r="E858" s="164"/>
      <c r="F858" s="164"/>
      <c r="G858" s="164"/>
      <c r="H858" s="164"/>
      <c r="I858" s="164"/>
      <c r="J858" s="164"/>
      <c r="K858" s="164"/>
      <c r="L858" s="164"/>
      <c r="M858" s="164"/>
      <c r="N858" s="164"/>
      <c r="O858" s="164"/>
    </row>
    <row r="859" spans="1:15" ht="14.5" x14ac:dyDescent="0.35">
      <c r="A859" s="164"/>
      <c r="B859" s="164"/>
      <c r="C859" s="164"/>
      <c r="D859" s="164"/>
      <c r="E859" s="164"/>
      <c r="F859" s="164"/>
      <c r="G859" s="164"/>
      <c r="H859" s="164"/>
      <c r="I859" s="164"/>
      <c r="J859" s="164"/>
      <c r="K859" s="164"/>
      <c r="L859" s="164"/>
      <c r="M859" s="164"/>
      <c r="N859" s="164"/>
      <c r="O859" s="164"/>
    </row>
    <row r="860" spans="1:15" ht="14.5" x14ac:dyDescent="0.35">
      <c r="A860" s="164"/>
      <c r="B860" s="164"/>
      <c r="C860" s="164"/>
      <c r="D860" s="164"/>
      <c r="E860" s="164"/>
      <c r="F860" s="164"/>
      <c r="G860" s="164"/>
      <c r="H860" s="164"/>
      <c r="I860" s="164"/>
      <c r="J860" s="164"/>
      <c r="K860" s="164"/>
      <c r="L860" s="164"/>
      <c r="M860" s="164"/>
      <c r="N860" s="164"/>
      <c r="O860" s="164"/>
    </row>
    <row r="861" spans="1:15" ht="14.5" x14ac:dyDescent="0.35">
      <c r="A861" s="164"/>
      <c r="B861" s="164"/>
      <c r="C861" s="164"/>
      <c r="D861" s="164"/>
      <c r="E861" s="164"/>
      <c r="F861" s="164"/>
      <c r="G861" s="164"/>
      <c r="H861" s="164"/>
      <c r="I861" s="164"/>
      <c r="J861" s="164"/>
      <c r="K861" s="164"/>
      <c r="L861" s="164"/>
      <c r="M861" s="164"/>
      <c r="N861" s="164"/>
      <c r="O861" s="164"/>
    </row>
    <row r="862" spans="1:15" ht="14.5" x14ac:dyDescent="0.35">
      <c r="A862" s="164"/>
      <c r="B862" s="164"/>
      <c r="C862" s="164"/>
      <c r="D862" s="164"/>
      <c r="E862" s="164"/>
      <c r="F862" s="164"/>
      <c r="G862" s="164"/>
      <c r="H862" s="164"/>
      <c r="I862" s="164"/>
      <c r="J862" s="164"/>
      <c r="K862" s="164"/>
      <c r="L862" s="164"/>
      <c r="M862" s="164"/>
      <c r="N862" s="164"/>
      <c r="O862" s="164"/>
    </row>
    <row r="863" spans="1:15" ht="14.5" x14ac:dyDescent="0.35">
      <c r="A863" s="164"/>
      <c r="B863" s="164"/>
      <c r="C863" s="164"/>
      <c r="D863" s="164"/>
      <c r="E863" s="164"/>
      <c r="F863" s="164"/>
      <c r="G863" s="164"/>
      <c r="H863" s="164"/>
      <c r="I863" s="164"/>
      <c r="J863" s="164"/>
      <c r="K863" s="164"/>
      <c r="L863" s="164"/>
      <c r="M863" s="164"/>
      <c r="N863" s="164"/>
      <c r="O863" s="164"/>
    </row>
    <row r="864" spans="1:15" ht="14.5" x14ac:dyDescent="0.35">
      <c r="A864" s="164"/>
      <c r="B864" s="164"/>
      <c r="C864" s="164"/>
      <c r="D864" s="164"/>
      <c r="E864" s="164"/>
      <c r="F864" s="164"/>
      <c r="G864" s="164"/>
      <c r="H864" s="164"/>
      <c r="I864" s="164"/>
      <c r="J864" s="164"/>
      <c r="K864" s="164"/>
      <c r="L864" s="164"/>
      <c r="M864" s="164"/>
      <c r="N864" s="164"/>
      <c r="O864" s="164"/>
    </row>
    <row r="865" spans="1:15" ht="14.5" x14ac:dyDescent="0.35">
      <c r="A865" s="164"/>
      <c r="B865" s="164"/>
      <c r="C865" s="164"/>
      <c r="D865" s="164"/>
      <c r="E865" s="164"/>
      <c r="F865" s="164"/>
      <c r="G865" s="164"/>
      <c r="H865" s="164"/>
      <c r="I865" s="164"/>
      <c r="J865" s="164"/>
      <c r="K865" s="164"/>
      <c r="L865" s="164"/>
      <c r="M865" s="164"/>
      <c r="N865" s="164"/>
      <c r="O865" s="164"/>
    </row>
    <row r="866" spans="1:15" ht="14.5" x14ac:dyDescent="0.35">
      <c r="A866" s="164"/>
      <c r="B866" s="164"/>
      <c r="C866" s="164"/>
      <c r="D866" s="164"/>
      <c r="E866" s="164"/>
      <c r="F866" s="164"/>
      <c r="G866" s="164"/>
      <c r="H866" s="164"/>
      <c r="I866" s="164"/>
      <c r="J866" s="164"/>
      <c r="K866" s="164"/>
      <c r="L866" s="164"/>
      <c r="M866" s="164"/>
      <c r="N866" s="164"/>
      <c r="O866" s="164"/>
    </row>
    <row r="867" spans="1:15" ht="14.5" x14ac:dyDescent="0.35">
      <c r="A867" s="164"/>
      <c r="B867" s="164"/>
      <c r="C867" s="164"/>
      <c r="D867" s="164"/>
      <c r="E867" s="164"/>
      <c r="F867" s="164"/>
      <c r="G867" s="164"/>
      <c r="H867" s="164"/>
      <c r="I867" s="164"/>
      <c r="J867" s="164"/>
      <c r="K867" s="164"/>
      <c r="L867" s="164"/>
      <c r="M867" s="164"/>
      <c r="N867" s="164"/>
      <c r="O867" s="164"/>
    </row>
    <row r="868" spans="1:15" ht="14.5" x14ac:dyDescent="0.35">
      <c r="A868" s="164"/>
      <c r="B868" s="164"/>
      <c r="C868" s="164"/>
      <c r="D868" s="164"/>
      <c r="E868" s="164"/>
      <c r="F868" s="164"/>
      <c r="G868" s="164"/>
      <c r="H868" s="164"/>
      <c r="I868" s="164"/>
      <c r="J868" s="164"/>
      <c r="K868" s="164"/>
      <c r="L868" s="164"/>
      <c r="M868" s="164"/>
      <c r="N868" s="164"/>
      <c r="O868" s="164"/>
    </row>
    <row r="869" spans="1:15" ht="14.5" x14ac:dyDescent="0.35">
      <c r="A869" s="164"/>
      <c r="B869" s="164"/>
      <c r="C869" s="164"/>
      <c r="D869" s="164"/>
      <c r="E869" s="164"/>
      <c r="F869" s="164"/>
      <c r="G869" s="164"/>
      <c r="H869" s="164"/>
      <c r="I869" s="164"/>
      <c r="J869" s="164"/>
      <c r="K869" s="164"/>
      <c r="L869" s="164"/>
      <c r="M869" s="164"/>
      <c r="N869" s="164"/>
      <c r="O869" s="164"/>
    </row>
    <row r="870" spans="1:15" ht="14.5" x14ac:dyDescent="0.35">
      <c r="A870" s="164"/>
      <c r="B870" s="164"/>
      <c r="C870" s="164"/>
      <c r="D870" s="164"/>
      <c r="E870" s="164"/>
      <c r="F870" s="164"/>
      <c r="G870" s="164"/>
      <c r="H870" s="164"/>
      <c r="I870" s="164"/>
      <c r="J870" s="164"/>
      <c r="K870" s="164"/>
      <c r="L870" s="164"/>
      <c r="M870" s="164"/>
      <c r="N870" s="164"/>
      <c r="O870" s="164"/>
    </row>
    <row r="871" spans="1:15" ht="14.5" x14ac:dyDescent="0.35">
      <c r="A871" s="164"/>
      <c r="B871" s="164"/>
      <c r="C871" s="164"/>
      <c r="D871" s="164"/>
      <c r="E871" s="164"/>
      <c r="F871" s="164"/>
      <c r="G871" s="164"/>
      <c r="H871" s="164"/>
      <c r="I871" s="164"/>
      <c r="J871" s="164"/>
      <c r="K871" s="164"/>
      <c r="L871" s="164"/>
      <c r="M871" s="164"/>
      <c r="N871" s="164"/>
      <c r="O871" s="164"/>
    </row>
    <row r="872" spans="1:15" ht="14.5" x14ac:dyDescent="0.35">
      <c r="A872" s="164"/>
      <c r="B872" s="164"/>
      <c r="C872" s="164"/>
      <c r="D872" s="164"/>
      <c r="E872" s="164"/>
      <c r="F872" s="164"/>
      <c r="G872" s="164"/>
      <c r="H872" s="164"/>
      <c r="I872" s="164"/>
      <c r="J872" s="164"/>
      <c r="K872" s="164"/>
      <c r="L872" s="164"/>
      <c r="M872" s="164"/>
      <c r="N872" s="164"/>
      <c r="O872" s="164"/>
    </row>
    <row r="873" spans="1:15" ht="14.5" x14ac:dyDescent="0.35">
      <c r="A873" s="164"/>
      <c r="B873" s="164"/>
      <c r="C873" s="164"/>
      <c r="D873" s="164"/>
      <c r="E873" s="164"/>
      <c r="F873" s="164"/>
      <c r="G873" s="164"/>
      <c r="H873" s="164"/>
      <c r="I873" s="164"/>
      <c r="J873" s="164"/>
      <c r="K873" s="164"/>
      <c r="L873" s="164"/>
      <c r="M873" s="164"/>
      <c r="N873" s="164"/>
      <c r="O873" s="164"/>
    </row>
    <row r="874" spans="1:15" ht="14.5" x14ac:dyDescent="0.35">
      <c r="A874" s="164"/>
      <c r="B874" s="164"/>
      <c r="C874" s="164"/>
      <c r="D874" s="164"/>
      <c r="E874" s="164"/>
      <c r="F874" s="164"/>
      <c r="G874" s="164"/>
      <c r="H874" s="164"/>
      <c r="I874" s="164"/>
      <c r="J874" s="164"/>
      <c r="K874" s="164"/>
      <c r="L874" s="164"/>
      <c r="M874" s="164"/>
      <c r="N874" s="164"/>
      <c r="O874" s="164"/>
    </row>
    <row r="875" spans="1:15" ht="14.5" x14ac:dyDescent="0.35">
      <c r="A875" s="164"/>
      <c r="B875" s="164"/>
      <c r="C875" s="164"/>
      <c r="D875" s="164"/>
      <c r="E875" s="164"/>
      <c r="F875" s="164"/>
      <c r="G875" s="164"/>
      <c r="H875" s="164"/>
      <c r="I875" s="164"/>
      <c r="J875" s="164"/>
      <c r="K875" s="164"/>
      <c r="L875" s="164"/>
      <c r="M875" s="164"/>
      <c r="N875" s="164"/>
      <c r="O875" s="164"/>
    </row>
    <row r="876" spans="1:15" ht="14.5" x14ac:dyDescent="0.35">
      <c r="A876" s="164"/>
      <c r="B876" s="164"/>
      <c r="C876" s="164"/>
      <c r="D876" s="164"/>
      <c r="E876" s="164"/>
      <c r="F876" s="164"/>
      <c r="G876" s="164"/>
      <c r="H876" s="164"/>
      <c r="I876" s="164"/>
      <c r="J876" s="164"/>
      <c r="K876" s="164"/>
      <c r="L876" s="164"/>
      <c r="M876" s="164"/>
      <c r="N876" s="164"/>
      <c r="O876" s="164"/>
    </row>
    <row r="877" spans="1:15" ht="14.5" x14ac:dyDescent="0.35">
      <c r="A877" s="164"/>
      <c r="B877" s="164"/>
      <c r="C877" s="164"/>
      <c r="D877" s="164"/>
      <c r="E877" s="164"/>
      <c r="F877" s="164"/>
      <c r="G877" s="164"/>
      <c r="H877" s="164"/>
      <c r="I877" s="164"/>
      <c r="J877" s="164"/>
      <c r="K877" s="164"/>
      <c r="L877" s="164"/>
      <c r="M877" s="164"/>
      <c r="N877" s="164"/>
      <c r="O877" s="164"/>
    </row>
    <row r="878" spans="1:15" ht="14.5" x14ac:dyDescent="0.35">
      <c r="A878" s="164"/>
      <c r="B878" s="164"/>
      <c r="C878" s="164"/>
      <c r="D878" s="164"/>
      <c r="E878" s="164"/>
      <c r="F878" s="164"/>
      <c r="G878" s="164"/>
      <c r="H878" s="164"/>
      <c r="I878" s="164"/>
      <c r="J878" s="164"/>
      <c r="K878" s="164"/>
      <c r="L878" s="164"/>
      <c r="M878" s="164"/>
      <c r="N878" s="164"/>
      <c r="O878" s="164"/>
    </row>
    <row r="879" spans="1:15" ht="14.5" x14ac:dyDescent="0.35">
      <c r="A879" s="164"/>
      <c r="B879" s="164"/>
      <c r="C879" s="164"/>
      <c r="D879" s="164"/>
      <c r="E879" s="164"/>
      <c r="F879" s="164"/>
      <c r="G879" s="164"/>
      <c r="H879" s="164"/>
      <c r="I879" s="164"/>
      <c r="J879" s="164"/>
      <c r="K879" s="164"/>
      <c r="L879" s="164"/>
      <c r="M879" s="164"/>
      <c r="N879" s="164"/>
      <c r="O879" s="164"/>
    </row>
    <row r="880" spans="1:15" ht="14.5" x14ac:dyDescent="0.35">
      <c r="A880" s="164"/>
      <c r="B880" s="164"/>
      <c r="C880" s="164"/>
      <c r="D880" s="164"/>
      <c r="E880" s="164"/>
      <c r="F880" s="164"/>
      <c r="G880" s="164"/>
      <c r="H880" s="164"/>
      <c r="I880" s="164"/>
      <c r="J880" s="164"/>
      <c r="K880" s="164"/>
      <c r="L880" s="164"/>
      <c r="M880" s="164"/>
      <c r="N880" s="164"/>
      <c r="O880" s="164"/>
    </row>
    <row r="881" spans="1:15" ht="14.5" x14ac:dyDescent="0.35">
      <c r="A881" s="164"/>
      <c r="B881" s="164"/>
      <c r="C881" s="164"/>
      <c r="D881" s="164"/>
      <c r="E881" s="164"/>
      <c r="F881" s="164"/>
      <c r="G881" s="164"/>
      <c r="H881" s="164"/>
      <c r="I881" s="164"/>
      <c r="J881" s="164"/>
      <c r="K881" s="164"/>
      <c r="L881" s="164"/>
      <c r="M881" s="164"/>
      <c r="N881" s="164"/>
      <c r="O881" s="164"/>
    </row>
    <row r="882" spans="1:15" ht="14.5" x14ac:dyDescent="0.35">
      <c r="A882" s="164"/>
      <c r="B882" s="164"/>
      <c r="C882" s="164"/>
      <c r="D882" s="164"/>
      <c r="E882" s="164"/>
      <c r="F882" s="164"/>
      <c r="G882" s="164"/>
      <c r="H882" s="164"/>
      <c r="I882" s="164"/>
      <c r="J882" s="164"/>
      <c r="K882" s="164"/>
      <c r="L882" s="164"/>
      <c r="M882" s="164"/>
      <c r="N882" s="164"/>
      <c r="O882" s="164"/>
    </row>
    <row r="883" spans="1:15" ht="14.5" x14ac:dyDescent="0.35">
      <c r="A883" s="164"/>
      <c r="B883" s="164"/>
      <c r="C883" s="164"/>
      <c r="D883" s="164"/>
      <c r="E883" s="164"/>
      <c r="F883" s="164"/>
      <c r="G883" s="164"/>
      <c r="H883" s="164"/>
      <c r="I883" s="164"/>
      <c r="J883" s="164"/>
      <c r="K883" s="164"/>
      <c r="L883" s="164"/>
      <c r="M883" s="164"/>
      <c r="N883" s="164"/>
      <c r="O883" s="164"/>
    </row>
    <row r="884" spans="1:15" ht="14.5" x14ac:dyDescent="0.35">
      <c r="A884" s="164"/>
      <c r="B884" s="164"/>
      <c r="C884" s="164"/>
      <c r="D884" s="164"/>
      <c r="E884" s="164"/>
      <c r="F884" s="164"/>
      <c r="G884" s="164"/>
      <c r="H884" s="164"/>
      <c r="I884" s="164"/>
      <c r="J884" s="164"/>
      <c r="K884" s="164"/>
      <c r="L884" s="164"/>
      <c r="M884" s="164"/>
      <c r="N884" s="164"/>
      <c r="O884" s="164"/>
    </row>
    <row r="885" spans="1:15" ht="14.5" x14ac:dyDescent="0.35">
      <c r="A885" s="164"/>
      <c r="B885" s="164"/>
      <c r="C885" s="164"/>
      <c r="D885" s="164"/>
      <c r="E885" s="164"/>
      <c r="F885" s="164"/>
      <c r="G885" s="164"/>
      <c r="H885" s="164"/>
      <c r="I885" s="164"/>
      <c r="J885" s="164"/>
      <c r="K885" s="164"/>
      <c r="L885" s="164"/>
      <c r="M885" s="164"/>
      <c r="N885" s="164"/>
      <c r="O885" s="164"/>
    </row>
    <row r="886" spans="1:15" ht="14.5" x14ac:dyDescent="0.35">
      <c r="A886" s="164"/>
      <c r="B886" s="164"/>
      <c r="C886" s="164"/>
      <c r="D886" s="164"/>
      <c r="E886" s="164"/>
      <c r="F886" s="164"/>
      <c r="G886" s="164"/>
      <c r="H886" s="164"/>
      <c r="I886" s="164"/>
      <c r="J886" s="164"/>
      <c r="K886" s="164"/>
      <c r="L886" s="164"/>
      <c r="M886" s="164"/>
      <c r="N886" s="164"/>
      <c r="O886" s="164"/>
    </row>
    <row r="887" spans="1:15" ht="14.5" x14ac:dyDescent="0.35">
      <c r="A887" s="164"/>
      <c r="B887" s="164"/>
      <c r="C887" s="164"/>
      <c r="D887" s="164"/>
      <c r="E887" s="164"/>
      <c r="F887" s="164"/>
      <c r="G887" s="164"/>
      <c r="H887" s="164"/>
      <c r="I887" s="164"/>
      <c r="J887" s="164"/>
      <c r="K887" s="164"/>
      <c r="L887" s="164"/>
      <c r="M887" s="164"/>
      <c r="N887" s="164"/>
      <c r="O887" s="164"/>
    </row>
    <row r="888" spans="1:15" ht="14.5" x14ac:dyDescent="0.35">
      <c r="A888" s="164"/>
      <c r="B888" s="164"/>
      <c r="C888" s="164"/>
      <c r="D888" s="164"/>
      <c r="E888" s="164"/>
      <c r="F888" s="164"/>
      <c r="G888" s="164"/>
      <c r="H888" s="164"/>
      <c r="I888" s="164"/>
      <c r="J888" s="164"/>
      <c r="K888" s="164"/>
      <c r="L888" s="164"/>
      <c r="M888" s="164"/>
      <c r="N888" s="164"/>
      <c r="O888" s="164"/>
    </row>
    <row r="889" spans="1:15" ht="14.5" x14ac:dyDescent="0.35">
      <c r="A889" s="164"/>
      <c r="B889" s="164"/>
      <c r="C889" s="164"/>
      <c r="D889" s="164"/>
      <c r="E889" s="164"/>
      <c r="F889" s="164"/>
      <c r="G889" s="164"/>
      <c r="H889" s="164"/>
      <c r="I889" s="164"/>
      <c r="J889" s="164"/>
      <c r="K889" s="164"/>
      <c r="L889" s="164"/>
      <c r="M889" s="164"/>
      <c r="N889" s="164"/>
      <c r="O889" s="164"/>
    </row>
    <row r="890" spans="1:15" ht="14.5" x14ac:dyDescent="0.35">
      <c r="A890" s="164"/>
      <c r="B890" s="164"/>
      <c r="C890" s="164"/>
      <c r="D890" s="164"/>
      <c r="E890" s="164"/>
      <c r="F890" s="164"/>
      <c r="G890" s="164"/>
      <c r="H890" s="164"/>
      <c r="I890" s="164"/>
      <c r="J890" s="164"/>
      <c r="K890" s="164"/>
      <c r="L890" s="164"/>
      <c r="M890" s="164"/>
      <c r="N890" s="164"/>
      <c r="O890" s="164"/>
    </row>
    <row r="891" spans="1:15" ht="14.5" x14ac:dyDescent="0.35">
      <c r="A891" s="164"/>
      <c r="B891" s="164"/>
      <c r="C891" s="164"/>
      <c r="D891" s="164"/>
      <c r="E891" s="164"/>
      <c r="F891" s="164"/>
      <c r="G891" s="164"/>
      <c r="H891" s="164"/>
      <c r="I891" s="164"/>
      <c r="J891" s="164"/>
      <c r="K891" s="164"/>
      <c r="L891" s="164"/>
      <c r="M891" s="164"/>
      <c r="N891" s="164"/>
      <c r="O891" s="164"/>
    </row>
    <row r="892" spans="1:15" ht="14.5" x14ac:dyDescent="0.35">
      <c r="A892" s="164"/>
      <c r="B892" s="164"/>
      <c r="C892" s="164"/>
      <c r="D892" s="164"/>
      <c r="E892" s="164"/>
      <c r="F892" s="164"/>
      <c r="G892" s="164"/>
      <c r="H892" s="164"/>
      <c r="I892" s="164"/>
      <c r="J892" s="164"/>
      <c r="K892" s="164"/>
      <c r="L892" s="164"/>
      <c r="M892" s="164"/>
      <c r="N892" s="164"/>
      <c r="O892" s="164"/>
    </row>
    <row r="893" spans="1:15" ht="14.5" x14ac:dyDescent="0.35">
      <c r="A893" s="164"/>
      <c r="B893" s="164"/>
      <c r="C893" s="164"/>
      <c r="D893" s="164"/>
      <c r="E893" s="164"/>
      <c r="F893" s="164"/>
      <c r="G893" s="164"/>
      <c r="H893" s="164"/>
      <c r="I893" s="164"/>
      <c r="J893" s="164"/>
      <c r="K893" s="164"/>
      <c r="L893" s="164"/>
      <c r="M893" s="164"/>
      <c r="N893" s="164"/>
      <c r="O893" s="164"/>
    </row>
    <row r="894" spans="1:15" ht="14.5" x14ac:dyDescent="0.35">
      <c r="A894" s="164"/>
      <c r="B894" s="164"/>
      <c r="C894" s="164"/>
      <c r="D894" s="164"/>
      <c r="E894" s="164"/>
      <c r="F894" s="164"/>
      <c r="G894" s="164"/>
      <c r="H894" s="164"/>
      <c r="I894" s="164"/>
      <c r="J894" s="164"/>
      <c r="K894" s="164"/>
      <c r="L894" s="164"/>
      <c r="M894" s="164"/>
      <c r="N894" s="164"/>
      <c r="O894" s="164"/>
    </row>
    <row r="895" spans="1:15" ht="14.5" x14ac:dyDescent="0.35">
      <c r="A895" s="164"/>
      <c r="B895" s="164"/>
      <c r="C895" s="164"/>
      <c r="D895" s="164"/>
      <c r="E895" s="164"/>
      <c r="F895" s="164"/>
      <c r="G895" s="164"/>
      <c r="H895" s="164"/>
      <c r="I895" s="164"/>
      <c r="J895" s="164"/>
      <c r="K895" s="164"/>
      <c r="L895" s="164"/>
      <c r="M895" s="164"/>
      <c r="N895" s="164"/>
      <c r="O895" s="164"/>
    </row>
    <row r="896" spans="1:15" ht="14.5" x14ac:dyDescent="0.35">
      <c r="A896" s="164"/>
      <c r="B896" s="164"/>
      <c r="C896" s="164"/>
      <c r="D896" s="164"/>
      <c r="E896" s="164"/>
      <c r="F896" s="164"/>
      <c r="G896" s="164"/>
      <c r="H896" s="164"/>
      <c r="I896" s="164"/>
      <c r="J896" s="164"/>
      <c r="K896" s="164"/>
      <c r="L896" s="164"/>
      <c r="M896" s="164"/>
      <c r="N896" s="164"/>
      <c r="O896" s="164"/>
    </row>
    <row r="897" spans="1:15" ht="14.5" x14ac:dyDescent="0.35">
      <c r="A897" s="164"/>
      <c r="B897" s="164"/>
      <c r="C897" s="164"/>
      <c r="D897" s="164"/>
      <c r="E897" s="164"/>
      <c r="F897" s="164"/>
      <c r="G897" s="164"/>
      <c r="H897" s="164"/>
      <c r="I897" s="164"/>
      <c r="J897" s="164"/>
      <c r="K897" s="164"/>
      <c r="L897" s="164"/>
      <c r="M897" s="164"/>
      <c r="N897" s="164"/>
      <c r="O897" s="164"/>
    </row>
    <row r="898" spans="1:15" ht="14.5" x14ac:dyDescent="0.35">
      <c r="A898" s="164"/>
      <c r="B898" s="164"/>
      <c r="C898" s="164"/>
      <c r="D898" s="164"/>
      <c r="E898" s="164"/>
      <c r="F898" s="164"/>
      <c r="G898" s="164"/>
      <c r="H898" s="164"/>
      <c r="I898" s="164"/>
      <c r="J898" s="164"/>
      <c r="K898" s="164"/>
      <c r="L898" s="164"/>
      <c r="M898" s="164"/>
      <c r="N898" s="164"/>
      <c r="O898" s="164"/>
    </row>
    <row r="899" spans="1:15" ht="14.5" x14ac:dyDescent="0.35">
      <c r="A899" s="164"/>
      <c r="B899" s="164"/>
      <c r="C899" s="164"/>
      <c r="D899" s="164"/>
      <c r="E899" s="164"/>
      <c r="F899" s="164"/>
      <c r="G899" s="164"/>
      <c r="H899" s="164"/>
      <c r="I899" s="164"/>
      <c r="J899" s="164"/>
      <c r="K899" s="164"/>
      <c r="L899" s="164"/>
      <c r="M899" s="164"/>
      <c r="N899" s="164"/>
      <c r="O899" s="164"/>
    </row>
    <row r="900" spans="1:15" ht="14.5" x14ac:dyDescent="0.35">
      <c r="A900" s="164"/>
      <c r="B900" s="164"/>
      <c r="C900" s="164"/>
      <c r="D900" s="164"/>
      <c r="E900" s="164"/>
      <c r="F900" s="164"/>
      <c r="G900" s="164"/>
      <c r="H900" s="164"/>
      <c r="I900" s="164"/>
      <c r="J900" s="164"/>
      <c r="K900" s="164"/>
      <c r="L900" s="164"/>
      <c r="M900" s="164"/>
      <c r="N900" s="164"/>
      <c r="O900" s="164"/>
    </row>
    <row r="901" spans="1:15" ht="14.5" x14ac:dyDescent="0.35">
      <c r="A901" s="164"/>
      <c r="B901" s="164"/>
      <c r="C901" s="164"/>
      <c r="D901" s="164"/>
      <c r="E901" s="164"/>
      <c r="F901" s="164"/>
      <c r="G901" s="164"/>
      <c r="H901" s="164"/>
      <c r="I901" s="164"/>
      <c r="J901" s="164"/>
      <c r="K901" s="164"/>
      <c r="L901" s="164"/>
      <c r="M901" s="164"/>
      <c r="N901" s="164"/>
      <c r="O901" s="164"/>
    </row>
    <row r="902" spans="1:15" ht="14.5" x14ac:dyDescent="0.35">
      <c r="A902" s="164"/>
      <c r="B902" s="164"/>
      <c r="C902" s="164"/>
      <c r="D902" s="164"/>
      <c r="E902" s="164"/>
      <c r="F902" s="164"/>
      <c r="G902" s="164"/>
      <c r="H902" s="164"/>
      <c r="I902" s="164"/>
      <c r="J902" s="164"/>
      <c r="K902" s="164"/>
      <c r="L902" s="164"/>
      <c r="M902" s="164"/>
      <c r="N902" s="164"/>
      <c r="O902" s="164"/>
    </row>
    <row r="903" spans="1:15" ht="14.5" x14ac:dyDescent="0.35">
      <c r="A903" s="164"/>
      <c r="B903" s="164"/>
      <c r="C903" s="164"/>
      <c r="D903" s="164"/>
      <c r="E903" s="164"/>
      <c r="F903" s="164"/>
      <c r="G903" s="164"/>
      <c r="H903" s="164"/>
      <c r="I903" s="164"/>
      <c r="J903" s="164"/>
      <c r="K903" s="164"/>
      <c r="L903" s="164"/>
      <c r="M903" s="164"/>
      <c r="N903" s="164"/>
      <c r="O903" s="164"/>
    </row>
    <row r="904" spans="1:15" ht="14.5" x14ac:dyDescent="0.35">
      <c r="A904" s="164"/>
      <c r="B904" s="164"/>
      <c r="C904" s="164"/>
      <c r="D904" s="164"/>
      <c r="E904" s="164"/>
      <c r="F904" s="164"/>
      <c r="G904" s="164"/>
      <c r="H904" s="164"/>
      <c r="I904" s="164"/>
      <c r="J904" s="164"/>
      <c r="K904" s="164"/>
      <c r="L904" s="164"/>
      <c r="M904" s="164"/>
      <c r="N904" s="164"/>
      <c r="O904" s="164"/>
    </row>
    <row r="905" spans="1:15" ht="14.5" x14ac:dyDescent="0.35">
      <c r="A905" s="164"/>
      <c r="B905" s="164"/>
      <c r="C905" s="164"/>
      <c r="D905" s="164"/>
      <c r="E905" s="164"/>
      <c r="F905" s="164"/>
      <c r="G905" s="164"/>
      <c r="H905" s="164"/>
      <c r="I905" s="164"/>
      <c r="J905" s="164"/>
      <c r="K905" s="164"/>
      <c r="L905" s="164"/>
      <c r="M905" s="164"/>
      <c r="N905" s="164"/>
      <c r="O905" s="164"/>
    </row>
    <row r="906" spans="1:15" ht="14.5" x14ac:dyDescent="0.35">
      <c r="A906" s="164"/>
      <c r="B906" s="164"/>
      <c r="C906" s="164"/>
      <c r="D906" s="164"/>
      <c r="E906" s="164"/>
      <c r="F906" s="164"/>
      <c r="G906" s="164"/>
      <c r="H906" s="164"/>
      <c r="I906" s="164"/>
      <c r="J906" s="164"/>
      <c r="K906" s="164"/>
      <c r="L906" s="164"/>
      <c r="M906" s="164"/>
      <c r="N906" s="164"/>
      <c r="O906" s="164"/>
    </row>
    <row r="907" spans="1:15" ht="14.5" x14ac:dyDescent="0.35">
      <c r="A907" s="164"/>
      <c r="B907" s="164"/>
      <c r="C907" s="164"/>
      <c r="D907" s="164"/>
      <c r="E907" s="164"/>
      <c r="F907" s="164"/>
      <c r="G907" s="164"/>
      <c r="H907" s="164"/>
      <c r="I907" s="164"/>
      <c r="J907" s="164"/>
      <c r="K907" s="164"/>
      <c r="L907" s="164"/>
      <c r="M907" s="164"/>
      <c r="N907" s="164"/>
      <c r="O907" s="164"/>
    </row>
    <row r="908" spans="1:15" ht="14.5" x14ac:dyDescent="0.35">
      <c r="A908" s="164"/>
      <c r="B908" s="164"/>
      <c r="C908" s="164"/>
      <c r="D908" s="164"/>
      <c r="E908" s="164"/>
      <c r="F908" s="164"/>
      <c r="G908" s="164"/>
      <c r="H908" s="164"/>
      <c r="I908" s="164"/>
      <c r="J908" s="164"/>
      <c r="K908" s="164"/>
      <c r="L908" s="164"/>
      <c r="M908" s="164"/>
      <c r="N908" s="164"/>
      <c r="O908" s="164"/>
    </row>
    <row r="909" spans="1:15" ht="14.5" x14ac:dyDescent="0.35">
      <c r="A909" s="164"/>
      <c r="B909" s="164"/>
      <c r="C909" s="164"/>
      <c r="D909" s="164"/>
      <c r="E909" s="164"/>
      <c r="F909" s="164"/>
      <c r="G909" s="164"/>
      <c r="H909" s="164"/>
      <c r="I909" s="164"/>
      <c r="J909" s="164"/>
      <c r="K909" s="164"/>
      <c r="L909" s="164"/>
      <c r="M909" s="164"/>
      <c r="N909" s="164"/>
      <c r="O909" s="164"/>
    </row>
    <row r="910" spans="1:15" ht="14.5" x14ac:dyDescent="0.35">
      <c r="A910" s="164"/>
      <c r="B910" s="164"/>
      <c r="C910" s="164"/>
      <c r="D910" s="164"/>
      <c r="E910" s="164"/>
      <c r="F910" s="164"/>
      <c r="G910" s="164"/>
      <c r="H910" s="164"/>
      <c r="I910" s="164"/>
      <c r="J910" s="164"/>
      <c r="K910" s="164"/>
      <c r="L910" s="164"/>
      <c r="M910" s="164"/>
      <c r="N910" s="164"/>
      <c r="O910" s="164"/>
    </row>
    <row r="911" spans="1:15" ht="14.5" x14ac:dyDescent="0.35">
      <c r="A911" s="164"/>
      <c r="B911" s="164"/>
      <c r="C911" s="164"/>
      <c r="D911" s="164"/>
      <c r="E911" s="164"/>
      <c r="F911" s="164"/>
      <c r="G911" s="164"/>
      <c r="H911" s="164"/>
      <c r="I911" s="164"/>
      <c r="J911" s="164"/>
      <c r="K911" s="164"/>
      <c r="L911" s="164"/>
      <c r="M911" s="164"/>
      <c r="N911" s="164"/>
      <c r="O911" s="164"/>
    </row>
    <row r="912" spans="1:15" ht="14.5" x14ac:dyDescent="0.35">
      <c r="A912" s="164"/>
      <c r="B912" s="164"/>
      <c r="C912" s="164"/>
      <c r="D912" s="164"/>
      <c r="E912" s="164"/>
      <c r="F912" s="164"/>
      <c r="G912" s="164"/>
      <c r="H912" s="164"/>
      <c r="I912" s="164"/>
      <c r="J912" s="164"/>
      <c r="K912" s="164"/>
      <c r="L912" s="164"/>
      <c r="M912" s="164"/>
      <c r="N912" s="164"/>
      <c r="O912" s="164"/>
    </row>
    <row r="913" spans="1:15" ht="14.5" x14ac:dyDescent="0.35">
      <c r="A913" s="164"/>
      <c r="B913" s="164"/>
      <c r="C913" s="164"/>
      <c r="D913" s="164"/>
      <c r="E913" s="164"/>
      <c r="F913" s="164"/>
      <c r="G913" s="164"/>
      <c r="H913" s="164"/>
      <c r="I913" s="164"/>
      <c r="J913" s="164"/>
      <c r="K913" s="164"/>
      <c r="L913" s="164"/>
      <c r="M913" s="164"/>
      <c r="N913" s="164"/>
      <c r="O913" s="164"/>
    </row>
    <row r="914" spans="1:15" ht="14.5" x14ac:dyDescent="0.35">
      <c r="A914" s="164"/>
      <c r="B914" s="164"/>
      <c r="C914" s="164"/>
      <c r="D914" s="164"/>
      <c r="E914" s="164"/>
      <c r="F914" s="164"/>
      <c r="G914" s="164"/>
      <c r="H914" s="164"/>
      <c r="I914" s="164"/>
      <c r="J914" s="164"/>
      <c r="K914" s="164"/>
      <c r="L914" s="164"/>
      <c r="M914" s="164"/>
      <c r="N914" s="164"/>
      <c r="O914" s="164"/>
    </row>
    <row r="915" spans="1:15" ht="14.5" x14ac:dyDescent="0.35">
      <c r="A915" s="164"/>
      <c r="B915" s="164"/>
      <c r="C915" s="164"/>
      <c r="D915" s="164"/>
      <c r="E915" s="164"/>
      <c r="F915" s="164"/>
      <c r="G915" s="164"/>
      <c r="H915" s="164"/>
      <c r="I915" s="164"/>
      <c r="J915" s="164"/>
      <c r="K915" s="164"/>
      <c r="L915" s="164"/>
      <c r="M915" s="164"/>
      <c r="N915" s="164"/>
      <c r="O915" s="164"/>
    </row>
    <row r="916" spans="1:15" ht="14.5" x14ac:dyDescent="0.35">
      <c r="A916" s="164"/>
      <c r="B916" s="164"/>
      <c r="C916" s="164"/>
      <c r="D916" s="164"/>
      <c r="E916" s="164"/>
      <c r="F916" s="164"/>
      <c r="G916" s="164"/>
      <c r="H916" s="164"/>
      <c r="I916" s="164"/>
      <c r="J916" s="164"/>
      <c r="K916" s="164"/>
      <c r="L916" s="164"/>
      <c r="M916" s="164"/>
      <c r="N916" s="164"/>
      <c r="O916" s="164"/>
    </row>
    <row r="917" spans="1:15" ht="14.5" x14ac:dyDescent="0.35">
      <c r="A917" s="164"/>
      <c r="B917" s="164"/>
      <c r="C917" s="164"/>
      <c r="D917" s="164"/>
      <c r="E917" s="164"/>
      <c r="F917" s="164"/>
      <c r="G917" s="164"/>
      <c r="H917" s="164"/>
      <c r="I917" s="164"/>
      <c r="J917" s="164"/>
      <c r="K917" s="164"/>
      <c r="L917" s="164"/>
      <c r="M917" s="164"/>
      <c r="N917" s="164"/>
      <c r="O917" s="164"/>
    </row>
    <row r="918" spans="1:15" ht="14.5" x14ac:dyDescent="0.35">
      <c r="A918" s="164"/>
      <c r="B918" s="164"/>
      <c r="C918" s="164"/>
      <c r="D918" s="164"/>
      <c r="E918" s="164"/>
      <c r="F918" s="164"/>
      <c r="G918" s="164"/>
      <c r="H918" s="164"/>
      <c r="I918" s="164"/>
      <c r="J918" s="164"/>
      <c r="K918" s="164"/>
      <c r="L918" s="164"/>
      <c r="M918" s="164"/>
      <c r="N918" s="164"/>
      <c r="O918" s="164"/>
    </row>
    <row r="919" spans="1:15" ht="14.5" x14ac:dyDescent="0.35">
      <c r="A919" s="164"/>
      <c r="B919" s="164"/>
      <c r="C919" s="164"/>
      <c r="D919" s="164"/>
      <c r="E919" s="164"/>
      <c r="F919" s="164"/>
      <c r="G919" s="164"/>
      <c r="H919" s="164"/>
      <c r="I919" s="164"/>
      <c r="J919" s="164"/>
      <c r="K919" s="164"/>
      <c r="L919" s="164"/>
      <c r="M919" s="164"/>
      <c r="N919" s="164"/>
      <c r="O919" s="164"/>
    </row>
    <row r="920" spans="1:15" ht="14.5" x14ac:dyDescent="0.35">
      <c r="A920" s="164"/>
      <c r="B920" s="164"/>
      <c r="C920" s="164"/>
      <c r="D920" s="164"/>
      <c r="E920" s="164"/>
      <c r="F920" s="164"/>
      <c r="G920" s="164"/>
      <c r="H920" s="164"/>
      <c r="I920" s="164"/>
      <c r="J920" s="164"/>
      <c r="K920" s="164"/>
      <c r="L920" s="164"/>
      <c r="M920" s="164"/>
      <c r="N920" s="164"/>
      <c r="O920" s="164"/>
    </row>
    <row r="921" spans="1:15" ht="14.5" x14ac:dyDescent="0.35">
      <c r="A921" s="164"/>
      <c r="B921" s="164"/>
      <c r="C921" s="164"/>
      <c r="D921" s="164"/>
      <c r="E921" s="164"/>
      <c r="F921" s="164"/>
      <c r="G921" s="164"/>
      <c r="H921" s="164"/>
      <c r="I921" s="164"/>
      <c r="J921" s="164"/>
      <c r="K921" s="164"/>
      <c r="L921" s="164"/>
      <c r="M921" s="164"/>
      <c r="N921" s="164"/>
      <c r="O921" s="164"/>
    </row>
    <row r="922" spans="1:15" ht="14.5" x14ac:dyDescent="0.35">
      <c r="A922" s="164"/>
      <c r="B922" s="164"/>
      <c r="C922" s="164"/>
      <c r="D922" s="164"/>
      <c r="E922" s="164"/>
      <c r="F922" s="164"/>
      <c r="G922" s="164"/>
      <c r="H922" s="164"/>
      <c r="I922" s="164"/>
      <c r="J922" s="164"/>
      <c r="K922" s="164"/>
      <c r="L922" s="164"/>
      <c r="M922" s="164"/>
      <c r="N922" s="164"/>
      <c r="O922" s="164"/>
    </row>
    <row r="923" spans="1:15" ht="14.5" x14ac:dyDescent="0.35">
      <c r="A923" s="164"/>
      <c r="B923" s="164"/>
      <c r="C923" s="164"/>
      <c r="D923" s="164"/>
      <c r="E923" s="164"/>
      <c r="F923" s="164"/>
      <c r="G923" s="164"/>
      <c r="H923" s="164"/>
      <c r="I923" s="164"/>
      <c r="J923" s="164"/>
      <c r="K923" s="164"/>
      <c r="L923" s="164"/>
      <c r="M923" s="164"/>
      <c r="N923" s="164"/>
      <c r="O923" s="164"/>
    </row>
    <row r="924" spans="1:15" ht="14.5" x14ac:dyDescent="0.35">
      <c r="A924" s="164"/>
      <c r="B924" s="164"/>
      <c r="C924" s="164"/>
      <c r="D924" s="164"/>
      <c r="E924" s="164"/>
      <c r="F924" s="164"/>
      <c r="G924" s="164"/>
      <c r="H924" s="164"/>
      <c r="I924" s="164"/>
      <c r="J924" s="164"/>
      <c r="K924" s="164"/>
      <c r="L924" s="164"/>
      <c r="M924" s="164"/>
      <c r="N924" s="164"/>
      <c r="O924" s="164"/>
    </row>
    <row r="925" spans="1:15" ht="14.5" x14ac:dyDescent="0.35">
      <c r="A925" s="164"/>
      <c r="B925" s="164"/>
      <c r="C925" s="164"/>
      <c r="D925" s="164"/>
      <c r="E925" s="164"/>
      <c r="F925" s="164"/>
      <c r="G925" s="164"/>
      <c r="H925" s="164"/>
      <c r="I925" s="164"/>
      <c r="J925" s="164"/>
      <c r="K925" s="164"/>
      <c r="L925" s="164"/>
      <c r="M925" s="164"/>
      <c r="N925" s="164"/>
      <c r="O925" s="164"/>
    </row>
    <row r="926" spans="1:15" ht="14.5" x14ac:dyDescent="0.35">
      <c r="A926" s="164"/>
      <c r="B926" s="164"/>
      <c r="C926" s="164"/>
      <c r="D926" s="164"/>
      <c r="E926" s="164"/>
      <c r="F926" s="164"/>
      <c r="G926" s="164"/>
      <c r="H926" s="164"/>
      <c r="I926" s="164"/>
      <c r="J926" s="164"/>
      <c r="K926" s="164"/>
      <c r="L926" s="164"/>
      <c r="M926" s="164"/>
      <c r="N926" s="164"/>
      <c r="O926" s="164"/>
    </row>
    <row r="927" spans="1:15" ht="14.5" x14ac:dyDescent="0.35">
      <c r="A927" s="164"/>
      <c r="B927" s="164"/>
      <c r="C927" s="164"/>
      <c r="D927" s="164"/>
      <c r="E927" s="164"/>
      <c r="F927" s="164"/>
      <c r="G927" s="164"/>
      <c r="H927" s="164"/>
      <c r="I927" s="164"/>
      <c r="J927" s="164"/>
      <c r="K927" s="164"/>
      <c r="L927" s="164"/>
      <c r="M927" s="164"/>
      <c r="N927" s="164"/>
      <c r="O927" s="164"/>
    </row>
    <row r="928" spans="1:15" ht="14.5" x14ac:dyDescent="0.35">
      <c r="A928" s="164"/>
      <c r="B928" s="164"/>
      <c r="C928" s="164"/>
      <c r="D928" s="164"/>
      <c r="E928" s="164"/>
      <c r="F928" s="164"/>
      <c r="G928" s="164"/>
      <c r="H928" s="164"/>
      <c r="I928" s="164"/>
      <c r="J928" s="164"/>
      <c r="K928" s="164"/>
      <c r="L928" s="164"/>
      <c r="M928" s="164"/>
      <c r="N928" s="164"/>
      <c r="O928" s="164"/>
    </row>
    <row r="929" spans="1:15" ht="14.5" x14ac:dyDescent="0.35">
      <c r="A929" s="164"/>
      <c r="B929" s="164"/>
      <c r="C929" s="164"/>
      <c r="D929" s="164"/>
      <c r="E929" s="164"/>
      <c r="F929" s="164"/>
      <c r="G929" s="164"/>
      <c r="H929" s="164"/>
      <c r="I929" s="164"/>
      <c r="J929" s="164"/>
      <c r="K929" s="164"/>
      <c r="L929" s="164"/>
      <c r="M929" s="164"/>
      <c r="N929" s="164"/>
      <c r="O929" s="164"/>
    </row>
    <row r="930" spans="1:15" ht="14.5" x14ac:dyDescent="0.35">
      <c r="A930" s="164"/>
      <c r="B930" s="164"/>
      <c r="C930" s="164"/>
      <c r="D930" s="164"/>
      <c r="E930" s="164"/>
      <c r="F930" s="164"/>
      <c r="G930" s="164"/>
      <c r="H930" s="164"/>
      <c r="I930" s="164"/>
      <c r="J930" s="164"/>
      <c r="K930" s="164"/>
      <c r="L930" s="164"/>
      <c r="M930" s="164"/>
      <c r="N930" s="164"/>
      <c r="O930" s="164"/>
    </row>
    <row r="931" spans="1:15" ht="14.5" x14ac:dyDescent="0.35">
      <c r="A931" s="164"/>
      <c r="B931" s="164"/>
      <c r="C931" s="164"/>
      <c r="D931" s="164"/>
      <c r="E931" s="164"/>
      <c r="F931" s="164"/>
      <c r="G931" s="164"/>
      <c r="H931" s="164"/>
      <c r="I931" s="164"/>
      <c r="J931" s="164"/>
      <c r="K931" s="164"/>
      <c r="L931" s="164"/>
      <c r="M931" s="164"/>
      <c r="N931" s="164"/>
      <c r="O931" s="164"/>
    </row>
    <row r="932" spans="1:15" ht="14.5" x14ac:dyDescent="0.35">
      <c r="A932" s="164"/>
      <c r="B932" s="164"/>
      <c r="C932" s="164"/>
      <c r="D932" s="164"/>
      <c r="E932" s="164"/>
      <c r="F932" s="164"/>
      <c r="G932" s="164"/>
      <c r="H932" s="164"/>
      <c r="I932" s="164"/>
      <c r="J932" s="164"/>
      <c r="K932" s="164"/>
      <c r="L932" s="164"/>
      <c r="M932" s="164"/>
      <c r="N932" s="164"/>
      <c r="O932" s="164"/>
    </row>
    <row r="933" spans="1:15" ht="14.5" x14ac:dyDescent="0.35">
      <c r="A933" s="164"/>
      <c r="B933" s="164"/>
      <c r="C933" s="164"/>
      <c r="D933" s="164"/>
      <c r="E933" s="164"/>
      <c r="F933" s="164"/>
      <c r="G933" s="164"/>
      <c r="H933" s="164"/>
      <c r="I933" s="164"/>
      <c r="J933" s="164"/>
      <c r="K933" s="164"/>
      <c r="L933" s="164"/>
      <c r="M933" s="164"/>
      <c r="N933" s="164"/>
      <c r="O933" s="164"/>
    </row>
    <row r="934" spans="1:15" ht="14.5" x14ac:dyDescent="0.35">
      <c r="A934" s="164"/>
      <c r="B934" s="164"/>
      <c r="C934" s="164"/>
      <c r="D934" s="164"/>
      <c r="E934" s="164"/>
      <c r="F934" s="164"/>
      <c r="G934" s="164"/>
      <c r="H934" s="164"/>
      <c r="I934" s="164"/>
      <c r="J934" s="164"/>
      <c r="K934" s="164"/>
      <c r="L934" s="164"/>
      <c r="M934" s="164"/>
      <c r="N934" s="164"/>
      <c r="O934" s="164"/>
    </row>
    <row r="935" spans="1:15" ht="14.5" x14ac:dyDescent="0.35">
      <c r="A935" s="164"/>
      <c r="B935" s="164"/>
      <c r="C935" s="164"/>
      <c r="D935" s="164"/>
      <c r="E935" s="164"/>
      <c r="F935" s="164"/>
      <c r="G935" s="164"/>
      <c r="H935" s="164"/>
      <c r="I935" s="164"/>
      <c r="J935" s="164"/>
      <c r="K935" s="164"/>
      <c r="L935" s="164"/>
      <c r="M935" s="164"/>
      <c r="N935" s="164"/>
      <c r="O935" s="164"/>
    </row>
    <row r="936" spans="1:15" ht="14.5" x14ac:dyDescent="0.35">
      <c r="A936" s="164"/>
      <c r="B936" s="164"/>
      <c r="C936" s="164"/>
      <c r="D936" s="164"/>
      <c r="E936" s="164"/>
      <c r="F936" s="164"/>
      <c r="G936" s="164"/>
      <c r="H936" s="164"/>
      <c r="I936" s="164"/>
      <c r="J936" s="164"/>
      <c r="K936" s="164"/>
      <c r="L936" s="164"/>
      <c r="M936" s="164"/>
      <c r="N936" s="164"/>
      <c r="O936" s="164"/>
    </row>
    <row r="937" spans="1:15" ht="14.5" x14ac:dyDescent="0.35">
      <c r="A937" s="164"/>
      <c r="B937" s="164"/>
      <c r="C937" s="164"/>
      <c r="D937" s="164"/>
      <c r="E937" s="164"/>
      <c r="F937" s="164"/>
      <c r="G937" s="164"/>
      <c r="H937" s="164"/>
      <c r="I937" s="164"/>
      <c r="J937" s="164"/>
      <c r="K937" s="164"/>
      <c r="L937" s="164"/>
      <c r="M937" s="164"/>
      <c r="N937" s="164"/>
      <c r="O937" s="164"/>
    </row>
    <row r="938" spans="1:15" ht="14.5" x14ac:dyDescent="0.35">
      <c r="A938" s="164"/>
      <c r="B938" s="164"/>
      <c r="C938" s="164"/>
      <c r="D938" s="164"/>
      <c r="E938" s="164"/>
      <c r="F938" s="164"/>
      <c r="G938" s="164"/>
      <c r="H938" s="164"/>
      <c r="I938" s="164"/>
      <c r="J938" s="164"/>
      <c r="K938" s="164"/>
      <c r="L938" s="164"/>
      <c r="M938" s="164"/>
      <c r="N938" s="164"/>
      <c r="O938" s="164"/>
    </row>
    <row r="939" spans="1:15" ht="14.5" x14ac:dyDescent="0.35">
      <c r="A939" s="164"/>
      <c r="B939" s="164"/>
      <c r="C939" s="164"/>
      <c r="D939" s="164"/>
      <c r="E939" s="164"/>
      <c r="F939" s="164"/>
      <c r="G939" s="164"/>
      <c r="H939" s="164"/>
      <c r="I939" s="164"/>
      <c r="J939" s="164"/>
      <c r="K939" s="164"/>
      <c r="L939" s="164"/>
      <c r="M939" s="164"/>
      <c r="N939" s="164"/>
      <c r="O939" s="164"/>
    </row>
    <row r="940" spans="1:15" ht="14.5" x14ac:dyDescent="0.35">
      <c r="A940" s="164"/>
      <c r="B940" s="164"/>
      <c r="C940" s="164"/>
      <c r="D940" s="164"/>
      <c r="E940" s="164"/>
      <c r="F940" s="164"/>
      <c r="G940" s="164"/>
      <c r="H940" s="164"/>
      <c r="I940" s="164"/>
      <c r="J940" s="164"/>
      <c r="K940" s="164"/>
      <c r="L940" s="164"/>
      <c r="M940" s="164"/>
      <c r="N940" s="164"/>
      <c r="O940" s="164"/>
    </row>
    <row r="941" spans="1:15" ht="14.5" x14ac:dyDescent="0.35">
      <c r="A941" s="164"/>
      <c r="B941" s="164"/>
      <c r="C941" s="164"/>
      <c r="D941" s="164"/>
      <c r="E941" s="164"/>
      <c r="F941" s="164"/>
      <c r="G941" s="164"/>
      <c r="H941" s="164"/>
      <c r="I941" s="164"/>
      <c r="J941" s="164"/>
      <c r="K941" s="164"/>
      <c r="L941" s="164"/>
      <c r="M941" s="164"/>
      <c r="N941" s="164"/>
      <c r="O941" s="164"/>
    </row>
    <row r="942" spans="1:15" ht="14.5" x14ac:dyDescent="0.35">
      <c r="A942" s="164"/>
      <c r="B942" s="164"/>
      <c r="C942" s="164"/>
      <c r="D942" s="164"/>
      <c r="E942" s="164"/>
      <c r="F942" s="164"/>
      <c r="G942" s="164"/>
      <c r="H942" s="164"/>
      <c r="I942" s="164"/>
      <c r="J942" s="164"/>
      <c r="K942" s="164"/>
      <c r="L942" s="164"/>
      <c r="M942" s="164"/>
      <c r="N942" s="164"/>
      <c r="O942" s="164"/>
    </row>
    <row r="943" spans="1:15" ht="14.5" x14ac:dyDescent="0.35">
      <c r="A943" s="164"/>
      <c r="B943" s="164"/>
      <c r="C943" s="164"/>
      <c r="D943" s="164"/>
      <c r="E943" s="164"/>
      <c r="F943" s="164"/>
      <c r="G943" s="164"/>
      <c r="H943" s="164"/>
      <c r="I943" s="164"/>
      <c r="J943" s="164"/>
      <c r="K943" s="164"/>
      <c r="L943" s="164"/>
      <c r="M943" s="164"/>
      <c r="N943" s="164"/>
      <c r="O943" s="164"/>
    </row>
    <row r="944" spans="1:15" ht="14.5" x14ac:dyDescent="0.35">
      <c r="A944" s="164"/>
      <c r="B944" s="164"/>
      <c r="C944" s="164"/>
      <c r="D944" s="164"/>
      <c r="E944" s="164"/>
      <c r="F944" s="164"/>
      <c r="G944" s="164"/>
      <c r="H944" s="164"/>
      <c r="I944" s="164"/>
      <c r="J944" s="164"/>
      <c r="K944" s="164"/>
      <c r="L944" s="164"/>
      <c r="M944" s="164"/>
      <c r="N944" s="164"/>
      <c r="O944" s="164"/>
    </row>
    <row r="945" spans="1:15" ht="14.5" x14ac:dyDescent="0.35">
      <c r="A945" s="164"/>
      <c r="B945" s="164"/>
      <c r="C945" s="164"/>
      <c r="D945" s="164"/>
      <c r="E945" s="164"/>
      <c r="F945" s="164"/>
      <c r="G945" s="164"/>
      <c r="H945" s="164"/>
      <c r="I945" s="164"/>
      <c r="J945" s="164"/>
      <c r="K945" s="164"/>
      <c r="L945" s="164"/>
      <c r="M945" s="164"/>
      <c r="N945" s="164"/>
      <c r="O945" s="164"/>
    </row>
    <row r="946" spans="1:15" ht="14.5" x14ac:dyDescent="0.35">
      <c r="A946" s="164"/>
      <c r="B946" s="164"/>
      <c r="C946" s="164"/>
      <c r="D946" s="164"/>
      <c r="E946" s="164"/>
      <c r="F946" s="164"/>
      <c r="G946" s="164"/>
      <c r="H946" s="164"/>
      <c r="I946" s="164"/>
      <c r="J946" s="164"/>
      <c r="K946" s="164"/>
      <c r="L946" s="164"/>
      <c r="M946" s="164"/>
      <c r="N946" s="164"/>
      <c r="O946" s="164"/>
    </row>
    <row r="947" spans="1:15" ht="14.5" x14ac:dyDescent="0.35">
      <c r="A947" s="164"/>
      <c r="B947" s="164"/>
      <c r="C947" s="164"/>
      <c r="D947" s="164"/>
      <c r="E947" s="164"/>
      <c r="F947" s="164"/>
      <c r="G947" s="164"/>
      <c r="H947" s="164"/>
      <c r="I947" s="164"/>
      <c r="J947" s="164"/>
      <c r="K947" s="164"/>
      <c r="L947" s="164"/>
      <c r="M947" s="164"/>
      <c r="N947" s="164"/>
      <c r="O947" s="164"/>
    </row>
    <row r="948" spans="1:15" ht="14.5" x14ac:dyDescent="0.35">
      <c r="A948" s="164"/>
      <c r="B948" s="164"/>
      <c r="C948" s="164"/>
      <c r="D948" s="164"/>
      <c r="E948" s="164"/>
      <c r="F948" s="164"/>
      <c r="G948" s="164"/>
      <c r="H948" s="164"/>
      <c r="I948" s="164"/>
      <c r="J948" s="164"/>
      <c r="K948" s="164"/>
      <c r="L948" s="164"/>
      <c r="M948" s="164"/>
      <c r="N948" s="164"/>
      <c r="O948" s="164"/>
    </row>
    <row r="949" spans="1:15" ht="14.5" x14ac:dyDescent="0.35">
      <c r="A949" s="164"/>
      <c r="B949" s="164"/>
      <c r="C949" s="164"/>
      <c r="D949" s="164"/>
      <c r="E949" s="164"/>
      <c r="F949" s="164"/>
      <c r="G949" s="164"/>
      <c r="H949" s="164"/>
      <c r="I949" s="164"/>
      <c r="J949" s="164"/>
      <c r="K949" s="164"/>
      <c r="L949" s="164"/>
      <c r="M949" s="164"/>
      <c r="N949" s="164"/>
      <c r="O949" s="164"/>
    </row>
    <row r="950" spans="1:15" ht="14.5" x14ac:dyDescent="0.35">
      <c r="A950" s="164"/>
      <c r="B950" s="164"/>
      <c r="C950" s="164"/>
      <c r="D950" s="164"/>
      <c r="E950" s="164"/>
      <c r="F950" s="164"/>
      <c r="G950" s="164"/>
      <c r="H950" s="164"/>
      <c r="I950" s="164"/>
      <c r="J950" s="164"/>
      <c r="K950" s="164"/>
      <c r="L950" s="164"/>
      <c r="M950" s="164"/>
      <c r="N950" s="164"/>
      <c r="O950" s="164"/>
    </row>
    <row r="951" spans="1:15" ht="14.5" x14ac:dyDescent="0.35">
      <c r="A951" s="164"/>
      <c r="B951" s="164"/>
      <c r="C951" s="164"/>
      <c r="D951" s="164"/>
      <c r="E951" s="164"/>
      <c r="F951" s="164"/>
      <c r="G951" s="164"/>
      <c r="H951" s="164"/>
      <c r="I951" s="164"/>
      <c r="J951" s="164"/>
      <c r="K951" s="164"/>
      <c r="L951" s="164"/>
      <c r="M951" s="164"/>
      <c r="N951" s="164"/>
      <c r="O951" s="164"/>
    </row>
    <row r="952" spans="1:15" ht="14.5" x14ac:dyDescent="0.35">
      <c r="A952" s="164"/>
      <c r="B952" s="164"/>
      <c r="C952" s="164"/>
      <c r="D952" s="164"/>
      <c r="E952" s="164"/>
      <c r="F952" s="164"/>
      <c r="G952" s="164"/>
      <c r="H952" s="164"/>
      <c r="I952" s="164"/>
      <c r="J952" s="164"/>
      <c r="K952" s="164"/>
      <c r="L952" s="164"/>
      <c r="M952" s="164"/>
      <c r="N952" s="164"/>
      <c r="O952" s="164"/>
    </row>
    <row r="953" spans="1:15" ht="14.5" x14ac:dyDescent="0.35">
      <c r="A953" s="164"/>
      <c r="B953" s="164"/>
      <c r="C953" s="164"/>
      <c r="D953" s="164"/>
      <c r="E953" s="164"/>
      <c r="F953" s="164"/>
      <c r="G953" s="164"/>
      <c r="H953" s="164"/>
      <c r="I953" s="164"/>
      <c r="J953" s="164"/>
      <c r="K953" s="164"/>
      <c r="L953" s="164"/>
      <c r="M953" s="164"/>
      <c r="N953" s="164"/>
      <c r="O953" s="164"/>
    </row>
    <row r="954" spans="1:15" ht="14.5" x14ac:dyDescent="0.35">
      <c r="A954" s="164"/>
      <c r="B954" s="164"/>
      <c r="C954" s="164"/>
      <c r="D954" s="164"/>
      <c r="E954" s="164"/>
      <c r="F954" s="164"/>
      <c r="G954" s="164"/>
      <c r="H954" s="164"/>
      <c r="I954" s="164"/>
      <c r="J954" s="164"/>
      <c r="K954" s="164"/>
      <c r="L954" s="164"/>
      <c r="M954" s="164"/>
      <c r="N954" s="164"/>
      <c r="O954" s="164"/>
    </row>
    <row r="955" spans="1:15" ht="14.5" x14ac:dyDescent="0.35">
      <c r="A955" s="164"/>
      <c r="B955" s="164"/>
      <c r="C955" s="164"/>
      <c r="D955" s="164"/>
      <c r="E955" s="164"/>
      <c r="F955" s="164"/>
      <c r="G955" s="164"/>
      <c r="H955" s="164"/>
      <c r="I955" s="164"/>
      <c r="J955" s="164"/>
      <c r="K955" s="164"/>
      <c r="L955" s="164"/>
      <c r="M955" s="164"/>
      <c r="N955" s="164"/>
      <c r="O955" s="164"/>
    </row>
    <row r="956" spans="1:15" ht="14.5" x14ac:dyDescent="0.35">
      <c r="A956" s="164"/>
      <c r="B956" s="164"/>
      <c r="C956" s="164"/>
      <c r="D956" s="164"/>
      <c r="E956" s="164"/>
      <c r="F956" s="164"/>
      <c r="G956" s="164"/>
      <c r="H956" s="164"/>
      <c r="I956" s="164"/>
      <c r="J956" s="164"/>
      <c r="K956" s="164"/>
      <c r="L956" s="164"/>
      <c r="M956" s="164"/>
      <c r="N956" s="164"/>
      <c r="O956" s="164"/>
    </row>
    <row r="957" spans="1:15" ht="14.5" x14ac:dyDescent="0.35">
      <c r="A957" s="164"/>
      <c r="B957" s="164"/>
      <c r="C957" s="164"/>
      <c r="D957" s="164"/>
      <c r="E957" s="164"/>
      <c r="F957" s="164"/>
      <c r="G957" s="164"/>
      <c r="H957" s="164"/>
      <c r="I957" s="164"/>
      <c r="J957" s="164"/>
      <c r="K957" s="164"/>
      <c r="L957" s="164"/>
      <c r="M957" s="164"/>
      <c r="N957" s="164"/>
      <c r="O957" s="164"/>
    </row>
    <row r="958" spans="1:15" ht="14.5" x14ac:dyDescent="0.35">
      <c r="A958" s="164"/>
      <c r="B958" s="164"/>
      <c r="C958" s="164"/>
      <c r="D958" s="164"/>
      <c r="E958" s="164"/>
      <c r="F958" s="164"/>
      <c r="G958" s="164"/>
      <c r="H958" s="164"/>
      <c r="I958" s="164"/>
      <c r="J958" s="164"/>
      <c r="K958" s="164"/>
      <c r="L958" s="164"/>
      <c r="M958" s="164"/>
      <c r="N958" s="164"/>
      <c r="O958" s="164"/>
    </row>
    <row r="959" spans="1:15" ht="14.5" x14ac:dyDescent="0.35">
      <c r="A959" s="164"/>
      <c r="B959" s="164"/>
      <c r="C959" s="164"/>
      <c r="D959" s="164"/>
      <c r="E959" s="164"/>
      <c r="F959" s="164"/>
      <c r="G959" s="164"/>
      <c r="H959" s="164"/>
      <c r="I959" s="164"/>
      <c r="J959" s="164"/>
      <c r="K959" s="164"/>
      <c r="L959" s="164"/>
      <c r="M959" s="164"/>
      <c r="N959" s="164"/>
      <c r="O959" s="164"/>
    </row>
    <row r="960" spans="1:15" ht="14.5" x14ac:dyDescent="0.35">
      <c r="A960" s="164"/>
      <c r="B960" s="164"/>
      <c r="C960" s="164"/>
      <c r="D960" s="164"/>
      <c r="E960" s="164"/>
      <c r="F960" s="164"/>
      <c r="G960" s="164"/>
      <c r="H960" s="164"/>
      <c r="I960" s="164"/>
      <c r="J960" s="164"/>
      <c r="K960" s="164"/>
      <c r="L960" s="164"/>
      <c r="M960" s="164"/>
      <c r="N960" s="164"/>
      <c r="O960" s="164"/>
    </row>
    <row r="961" spans="1:15" ht="14.5" x14ac:dyDescent="0.35">
      <c r="A961" s="164"/>
      <c r="B961" s="164"/>
      <c r="C961" s="164"/>
      <c r="D961" s="164"/>
      <c r="E961" s="164"/>
      <c r="F961" s="164"/>
      <c r="G961" s="164"/>
      <c r="H961" s="164"/>
      <c r="I961" s="164"/>
      <c r="J961" s="164"/>
      <c r="K961" s="164"/>
      <c r="L961" s="164"/>
      <c r="M961" s="164"/>
      <c r="N961" s="164"/>
      <c r="O961" s="164"/>
    </row>
    <row r="962" spans="1:15" ht="14.5" x14ac:dyDescent="0.35">
      <c r="A962" s="164"/>
      <c r="B962" s="164"/>
      <c r="C962" s="164"/>
      <c r="D962" s="164"/>
      <c r="E962" s="164"/>
      <c r="F962" s="164"/>
      <c r="G962" s="164"/>
      <c r="H962" s="164"/>
      <c r="I962" s="164"/>
      <c r="J962" s="164"/>
      <c r="K962" s="164"/>
      <c r="L962" s="164"/>
      <c r="M962" s="164"/>
      <c r="N962" s="164"/>
      <c r="O962" s="164"/>
    </row>
    <row r="963" spans="1:15" ht="14.5" x14ac:dyDescent="0.35">
      <c r="A963" s="164"/>
      <c r="B963" s="164"/>
      <c r="C963" s="164"/>
      <c r="D963" s="164"/>
      <c r="E963" s="164"/>
      <c r="F963" s="164"/>
      <c r="G963" s="164"/>
      <c r="H963" s="164"/>
      <c r="I963" s="164"/>
      <c r="J963" s="164"/>
      <c r="K963" s="164"/>
      <c r="L963" s="164"/>
      <c r="M963" s="164"/>
      <c r="N963" s="164"/>
      <c r="O963" s="164"/>
    </row>
    <row r="964" spans="1:15" ht="14.5" x14ac:dyDescent="0.35">
      <c r="A964" s="164"/>
      <c r="B964" s="164"/>
      <c r="C964" s="164"/>
      <c r="D964" s="164"/>
      <c r="E964" s="164"/>
      <c r="F964" s="164"/>
      <c r="G964" s="164"/>
      <c r="H964" s="164"/>
      <c r="I964" s="164"/>
      <c r="J964" s="164"/>
      <c r="K964" s="164"/>
      <c r="L964" s="164"/>
      <c r="M964" s="164"/>
      <c r="N964" s="164"/>
      <c r="O964" s="164"/>
    </row>
    <row r="965" spans="1:15" ht="14.5" x14ac:dyDescent="0.35">
      <c r="A965" s="164"/>
      <c r="B965" s="164"/>
      <c r="C965" s="164"/>
      <c r="D965" s="164"/>
      <c r="E965" s="164"/>
      <c r="F965" s="164"/>
      <c r="G965" s="164"/>
      <c r="H965" s="164"/>
      <c r="I965" s="164"/>
      <c r="J965" s="164"/>
      <c r="K965" s="164"/>
      <c r="L965" s="164"/>
      <c r="M965" s="164"/>
      <c r="N965" s="164"/>
      <c r="O965" s="164"/>
    </row>
    <row r="966" spans="1:15" ht="14.5" x14ac:dyDescent="0.35">
      <c r="A966" s="164"/>
      <c r="B966" s="164"/>
      <c r="C966" s="164"/>
      <c r="D966" s="164"/>
      <c r="E966" s="164"/>
      <c r="F966" s="164"/>
      <c r="G966" s="164"/>
      <c r="H966" s="164"/>
      <c r="I966" s="164"/>
      <c r="J966" s="164"/>
      <c r="K966" s="164"/>
      <c r="L966" s="164"/>
      <c r="M966" s="164"/>
      <c r="N966" s="164"/>
      <c r="O966" s="164"/>
    </row>
    <row r="967" spans="1:15" ht="14.5" x14ac:dyDescent="0.35">
      <c r="A967" s="164"/>
      <c r="B967" s="164"/>
      <c r="C967" s="164"/>
      <c r="D967" s="164"/>
      <c r="E967" s="164"/>
      <c r="F967" s="164"/>
      <c r="G967" s="164"/>
      <c r="H967" s="164"/>
      <c r="I967" s="164"/>
      <c r="J967" s="164"/>
      <c r="K967" s="164"/>
      <c r="L967" s="164"/>
      <c r="M967" s="164"/>
      <c r="N967" s="164"/>
      <c r="O967" s="164"/>
    </row>
    <row r="968" spans="1:15" ht="14.5" x14ac:dyDescent="0.35">
      <c r="A968" s="164"/>
      <c r="B968" s="164"/>
      <c r="C968" s="164"/>
      <c r="D968" s="164"/>
      <c r="E968" s="164"/>
      <c r="F968" s="164"/>
      <c r="G968" s="164"/>
      <c r="H968" s="164"/>
      <c r="I968" s="164"/>
      <c r="J968" s="164"/>
      <c r="K968" s="164"/>
      <c r="L968" s="164"/>
      <c r="M968" s="164"/>
      <c r="N968" s="164"/>
      <c r="O968" s="164"/>
    </row>
    <row r="969" spans="1:15" ht="14.5" x14ac:dyDescent="0.35">
      <c r="A969" s="164"/>
      <c r="B969" s="164"/>
      <c r="C969" s="164"/>
      <c r="D969" s="164"/>
      <c r="E969" s="164"/>
      <c r="F969" s="164"/>
      <c r="G969" s="164"/>
      <c r="H969" s="164"/>
      <c r="I969" s="164"/>
      <c r="J969" s="164"/>
      <c r="K969" s="164"/>
      <c r="L969" s="164"/>
      <c r="M969" s="164"/>
      <c r="N969" s="164"/>
      <c r="O969" s="164"/>
    </row>
    <row r="970" spans="1:15" ht="14.5" x14ac:dyDescent="0.35">
      <c r="A970" s="164"/>
      <c r="B970" s="164"/>
      <c r="C970" s="164"/>
      <c r="D970" s="164"/>
      <c r="E970" s="164"/>
      <c r="F970" s="164"/>
      <c r="G970" s="164"/>
      <c r="H970" s="164"/>
      <c r="I970" s="164"/>
      <c r="J970" s="164"/>
      <c r="K970" s="164"/>
      <c r="L970" s="164"/>
      <c r="M970" s="164"/>
      <c r="N970" s="164"/>
      <c r="O970" s="164"/>
    </row>
    <row r="971" spans="1:15" ht="14.5" x14ac:dyDescent="0.35">
      <c r="A971" s="164"/>
      <c r="B971" s="164"/>
      <c r="C971" s="164"/>
      <c r="D971" s="164"/>
      <c r="E971" s="164"/>
      <c r="F971" s="164"/>
      <c r="G971" s="164"/>
      <c r="H971" s="164"/>
      <c r="I971" s="164"/>
      <c r="J971" s="164"/>
      <c r="K971" s="164"/>
      <c r="L971" s="164"/>
      <c r="M971" s="164"/>
      <c r="N971" s="164"/>
      <c r="O971" s="164"/>
    </row>
    <row r="972" spans="1:15" ht="14.5" x14ac:dyDescent="0.35">
      <c r="A972" s="164"/>
      <c r="B972" s="164"/>
      <c r="C972" s="164"/>
      <c r="D972" s="164"/>
      <c r="E972" s="164"/>
      <c r="F972" s="164"/>
      <c r="G972" s="164"/>
      <c r="H972" s="164"/>
      <c r="I972" s="164"/>
      <c r="J972" s="164"/>
      <c r="K972" s="164"/>
      <c r="L972" s="164"/>
      <c r="M972" s="164"/>
      <c r="N972" s="164"/>
      <c r="O972" s="164"/>
    </row>
    <row r="973" spans="1:15" ht="14.5" x14ac:dyDescent="0.35">
      <c r="A973" s="164"/>
      <c r="B973" s="164"/>
      <c r="C973" s="164"/>
      <c r="D973" s="164"/>
      <c r="E973" s="164"/>
      <c r="F973" s="164"/>
      <c r="G973" s="164"/>
      <c r="H973" s="164"/>
      <c r="I973" s="164"/>
      <c r="J973" s="164"/>
      <c r="K973" s="164"/>
      <c r="L973" s="164"/>
      <c r="M973" s="164"/>
      <c r="N973" s="164"/>
      <c r="O973" s="164"/>
    </row>
    <row r="974" spans="1:15" ht="14.5" x14ac:dyDescent="0.35">
      <c r="A974" s="164"/>
      <c r="B974" s="164"/>
      <c r="C974" s="164"/>
      <c r="D974" s="164"/>
      <c r="E974" s="164"/>
      <c r="F974" s="164"/>
      <c r="G974" s="164"/>
      <c r="H974" s="164"/>
      <c r="I974" s="164"/>
      <c r="J974" s="164"/>
      <c r="K974" s="164"/>
      <c r="L974" s="164"/>
      <c r="M974" s="164"/>
      <c r="N974" s="164"/>
      <c r="O974" s="164"/>
    </row>
    <row r="975" spans="1:15" ht="14.5" x14ac:dyDescent="0.35">
      <c r="A975" s="164"/>
      <c r="B975" s="164"/>
      <c r="C975" s="164"/>
      <c r="D975" s="164"/>
      <c r="E975" s="164"/>
      <c r="F975" s="164"/>
      <c r="G975" s="164"/>
      <c r="H975" s="164"/>
      <c r="I975" s="164"/>
      <c r="J975" s="164"/>
      <c r="K975" s="164"/>
      <c r="L975" s="164"/>
      <c r="M975" s="164"/>
      <c r="N975" s="164"/>
      <c r="O975" s="164"/>
    </row>
    <row r="976" spans="1:15" ht="14.5" x14ac:dyDescent="0.35">
      <c r="A976" s="164"/>
      <c r="B976" s="164"/>
      <c r="C976" s="164"/>
      <c r="D976" s="164"/>
      <c r="E976" s="164"/>
      <c r="F976" s="164"/>
      <c r="G976" s="164"/>
      <c r="H976" s="164"/>
      <c r="I976" s="164"/>
      <c r="J976" s="164"/>
      <c r="K976" s="164"/>
      <c r="L976" s="164"/>
      <c r="M976" s="164"/>
      <c r="N976" s="164"/>
      <c r="O976" s="164"/>
    </row>
    <row r="977" spans="1:15" ht="14.5" x14ac:dyDescent="0.35">
      <c r="A977" s="164"/>
      <c r="B977" s="164"/>
      <c r="C977" s="164"/>
      <c r="D977" s="164"/>
      <c r="E977" s="164"/>
      <c r="F977" s="164"/>
      <c r="G977" s="164"/>
      <c r="H977" s="164"/>
      <c r="I977" s="164"/>
      <c r="J977" s="164"/>
      <c r="K977" s="164"/>
      <c r="L977" s="164"/>
      <c r="M977" s="164"/>
      <c r="N977" s="164"/>
      <c r="O977" s="164"/>
    </row>
    <row r="978" spans="1:15" ht="14.5" x14ac:dyDescent="0.35">
      <c r="A978" s="164"/>
      <c r="B978" s="164"/>
      <c r="C978" s="164"/>
      <c r="D978" s="164"/>
      <c r="E978" s="164"/>
      <c r="F978" s="164"/>
      <c r="G978" s="164"/>
      <c r="H978" s="164"/>
      <c r="I978" s="164"/>
      <c r="J978" s="164"/>
      <c r="K978" s="164"/>
      <c r="L978" s="164"/>
      <c r="M978" s="164"/>
      <c r="N978" s="164"/>
      <c r="O978" s="164"/>
    </row>
    <row r="979" spans="1:15" ht="14.5" x14ac:dyDescent="0.35">
      <c r="A979" s="164"/>
      <c r="B979" s="164"/>
      <c r="C979" s="164"/>
      <c r="D979" s="164"/>
      <c r="E979" s="164"/>
      <c r="F979" s="164"/>
      <c r="G979" s="164"/>
      <c r="H979" s="164"/>
      <c r="I979" s="164"/>
      <c r="J979" s="164"/>
      <c r="K979" s="164"/>
      <c r="L979" s="164"/>
      <c r="M979" s="164"/>
      <c r="N979" s="164"/>
      <c r="O979" s="164"/>
    </row>
    <row r="980" spans="1:15" ht="14.5" x14ac:dyDescent="0.35">
      <c r="A980" s="164"/>
      <c r="B980" s="164"/>
      <c r="C980" s="164"/>
      <c r="D980" s="164"/>
      <c r="E980" s="164"/>
      <c r="F980" s="164"/>
      <c r="G980" s="164"/>
      <c r="H980" s="164"/>
      <c r="I980" s="164"/>
      <c r="J980" s="164"/>
      <c r="K980" s="164"/>
      <c r="L980" s="164"/>
      <c r="M980" s="164"/>
      <c r="N980" s="164"/>
      <c r="O980" s="164"/>
    </row>
    <row r="981" spans="1:15" ht="14.5" x14ac:dyDescent="0.35">
      <c r="A981" s="164"/>
      <c r="B981" s="164"/>
      <c r="C981" s="164"/>
      <c r="D981" s="164"/>
      <c r="E981" s="164"/>
      <c r="F981" s="164"/>
      <c r="G981" s="164"/>
      <c r="H981" s="164"/>
      <c r="I981" s="164"/>
      <c r="J981" s="164"/>
      <c r="K981" s="164"/>
      <c r="L981" s="164"/>
      <c r="M981" s="164"/>
      <c r="N981" s="164"/>
      <c r="O981" s="164"/>
    </row>
    <row r="982" spans="1:15" ht="14.5" x14ac:dyDescent="0.35">
      <c r="A982" s="164"/>
      <c r="B982" s="164"/>
      <c r="C982" s="164"/>
      <c r="D982" s="164"/>
      <c r="E982" s="164"/>
      <c r="F982" s="164"/>
      <c r="G982" s="164"/>
      <c r="H982" s="164"/>
      <c r="I982" s="164"/>
      <c r="J982" s="164"/>
      <c r="K982" s="164"/>
      <c r="L982" s="164"/>
      <c r="M982" s="164"/>
      <c r="N982" s="164"/>
      <c r="O982" s="164"/>
    </row>
    <row r="983" spans="1:15" ht="14.5" x14ac:dyDescent="0.35">
      <c r="A983" s="164"/>
      <c r="B983" s="164"/>
      <c r="C983" s="164"/>
      <c r="D983" s="164"/>
      <c r="E983" s="164"/>
      <c r="F983" s="164"/>
      <c r="G983" s="164"/>
      <c r="H983" s="164"/>
      <c r="I983" s="164"/>
      <c r="J983" s="164"/>
      <c r="K983" s="164"/>
      <c r="L983" s="164"/>
      <c r="M983" s="164"/>
      <c r="N983" s="164"/>
      <c r="O983" s="164"/>
    </row>
    <row r="984" spans="1:15" ht="14.5" x14ac:dyDescent="0.35">
      <c r="A984" s="164"/>
      <c r="B984" s="164"/>
      <c r="C984" s="164"/>
      <c r="D984" s="164"/>
      <c r="E984" s="164"/>
      <c r="F984" s="164"/>
      <c r="G984" s="164"/>
      <c r="H984" s="164"/>
      <c r="I984" s="164"/>
      <c r="J984" s="164"/>
      <c r="K984" s="164"/>
      <c r="L984" s="164"/>
      <c r="M984" s="164"/>
      <c r="N984" s="164"/>
      <c r="O984" s="164"/>
    </row>
    <row r="985" spans="1:15" ht="14.5" x14ac:dyDescent="0.35">
      <c r="A985" s="164"/>
      <c r="B985" s="164"/>
      <c r="C985" s="164"/>
      <c r="D985" s="164"/>
      <c r="E985" s="164"/>
      <c r="F985" s="164"/>
      <c r="G985" s="164"/>
      <c r="H985" s="164"/>
      <c r="I985" s="164"/>
      <c r="J985" s="164"/>
      <c r="K985" s="164"/>
      <c r="L985" s="164"/>
      <c r="M985" s="164"/>
      <c r="N985" s="164"/>
      <c r="O985" s="164"/>
    </row>
    <row r="986" spans="1:15" ht="14.5" x14ac:dyDescent="0.35">
      <c r="A986" s="164"/>
      <c r="B986" s="164"/>
      <c r="C986" s="164"/>
      <c r="D986" s="164"/>
      <c r="E986" s="164"/>
      <c r="F986" s="164"/>
      <c r="G986" s="164"/>
      <c r="H986" s="164"/>
      <c r="I986" s="164"/>
      <c r="J986" s="164"/>
      <c r="K986" s="164"/>
      <c r="L986" s="164"/>
      <c r="M986" s="164"/>
      <c r="N986" s="164"/>
      <c r="O986" s="164"/>
    </row>
    <row r="987" spans="1:15" ht="14.5" x14ac:dyDescent="0.35">
      <c r="A987" s="164"/>
      <c r="B987" s="164"/>
      <c r="C987" s="164"/>
      <c r="D987" s="164"/>
      <c r="E987" s="164"/>
      <c r="F987" s="164"/>
      <c r="G987" s="164"/>
      <c r="H987" s="164"/>
      <c r="I987" s="164"/>
      <c r="J987" s="164"/>
      <c r="K987" s="164"/>
      <c r="L987" s="164"/>
      <c r="M987" s="164"/>
      <c r="N987" s="164"/>
      <c r="O987" s="164"/>
    </row>
    <row r="988" spans="1:15" ht="14.5" x14ac:dyDescent="0.35">
      <c r="A988" s="164"/>
      <c r="B988" s="164"/>
      <c r="C988" s="164"/>
      <c r="D988" s="164"/>
      <c r="E988" s="164"/>
      <c r="F988" s="164"/>
      <c r="G988" s="164"/>
      <c r="H988" s="164"/>
      <c r="I988" s="164"/>
      <c r="J988" s="164"/>
      <c r="K988" s="164"/>
      <c r="L988" s="164"/>
      <c r="M988" s="164"/>
      <c r="N988" s="164"/>
      <c r="O988" s="164"/>
    </row>
    <row r="989" spans="1:15" ht="14.5" x14ac:dyDescent="0.35">
      <c r="A989" s="164"/>
      <c r="B989" s="164"/>
      <c r="C989" s="164"/>
      <c r="D989" s="164"/>
      <c r="E989" s="164"/>
      <c r="F989" s="164"/>
      <c r="G989" s="164"/>
      <c r="H989" s="164"/>
      <c r="I989" s="164"/>
      <c r="J989" s="164"/>
      <c r="K989" s="164"/>
      <c r="L989" s="164"/>
      <c r="M989" s="164"/>
      <c r="N989" s="164"/>
      <c r="O989" s="164"/>
    </row>
    <row r="990" spans="1:15" ht="14.5" x14ac:dyDescent="0.35">
      <c r="A990" s="164"/>
      <c r="B990" s="164"/>
      <c r="C990" s="164"/>
      <c r="D990" s="164"/>
      <c r="E990" s="164"/>
      <c r="F990" s="164"/>
      <c r="G990" s="164"/>
      <c r="H990" s="164"/>
      <c r="I990" s="164"/>
      <c r="J990" s="164"/>
      <c r="K990" s="164"/>
      <c r="L990" s="164"/>
      <c r="M990" s="164"/>
      <c r="N990" s="164"/>
      <c r="O990" s="164"/>
    </row>
    <row r="991" spans="1:15" ht="14.5" x14ac:dyDescent="0.35">
      <c r="A991" s="164"/>
      <c r="B991" s="164"/>
      <c r="C991" s="164"/>
      <c r="D991" s="164"/>
      <c r="E991" s="164"/>
      <c r="F991" s="164"/>
      <c r="G991" s="164"/>
      <c r="H991" s="164"/>
      <c r="I991" s="164"/>
      <c r="J991" s="164"/>
      <c r="K991" s="164"/>
      <c r="L991" s="164"/>
      <c r="M991" s="164"/>
      <c r="N991" s="164"/>
      <c r="O991" s="164"/>
    </row>
    <row r="992" spans="1:15" ht="14.5" x14ac:dyDescent="0.35">
      <c r="A992" s="164"/>
      <c r="B992" s="164"/>
      <c r="C992" s="164"/>
      <c r="D992" s="164"/>
      <c r="E992" s="164"/>
      <c r="F992" s="164"/>
      <c r="G992" s="164"/>
      <c r="H992" s="164"/>
      <c r="I992" s="164"/>
      <c r="J992" s="164"/>
      <c r="K992" s="164"/>
      <c r="L992" s="164"/>
      <c r="M992" s="164"/>
      <c r="N992" s="164"/>
      <c r="O992" s="164"/>
    </row>
    <row r="993" spans="1:15" ht="14.5" x14ac:dyDescent="0.35">
      <c r="A993" s="164"/>
      <c r="B993" s="164"/>
      <c r="C993" s="164"/>
      <c r="D993" s="164"/>
      <c r="E993" s="164"/>
      <c r="F993" s="164"/>
      <c r="G993" s="164"/>
      <c r="H993" s="164"/>
      <c r="I993" s="164"/>
      <c r="J993" s="164"/>
      <c r="K993" s="164"/>
      <c r="L993" s="164"/>
      <c r="M993" s="164"/>
      <c r="N993" s="164"/>
      <c r="O993" s="164"/>
    </row>
    <row r="994" spans="1:15" ht="14.5" x14ac:dyDescent="0.35">
      <c r="A994" s="164"/>
      <c r="B994" s="164"/>
      <c r="C994" s="164"/>
      <c r="D994" s="164"/>
      <c r="E994" s="164"/>
      <c r="F994" s="164"/>
      <c r="G994" s="164"/>
      <c r="H994" s="164"/>
      <c r="I994" s="164"/>
      <c r="J994" s="164"/>
      <c r="K994" s="164"/>
      <c r="L994" s="164"/>
      <c r="M994" s="164"/>
      <c r="N994" s="164"/>
      <c r="O994" s="164"/>
    </row>
    <row r="995" spans="1:15" ht="14.5" x14ac:dyDescent="0.35">
      <c r="A995" s="164"/>
      <c r="B995" s="164"/>
      <c r="C995" s="164"/>
      <c r="D995" s="164"/>
      <c r="E995" s="164"/>
      <c r="F995" s="164"/>
      <c r="G995" s="164"/>
      <c r="H995" s="164"/>
      <c r="I995" s="164"/>
      <c r="J995" s="164"/>
      <c r="K995" s="164"/>
      <c r="L995" s="164"/>
      <c r="M995" s="164"/>
      <c r="N995" s="164"/>
      <c r="O995" s="164"/>
    </row>
    <row r="996" spans="1:15" ht="14.5" x14ac:dyDescent="0.35">
      <c r="A996" s="164"/>
      <c r="B996" s="164"/>
      <c r="C996" s="164"/>
      <c r="D996" s="164"/>
      <c r="E996" s="164"/>
      <c r="F996" s="164"/>
      <c r="G996" s="164"/>
      <c r="H996" s="164"/>
      <c r="I996" s="164"/>
      <c r="J996" s="164"/>
      <c r="K996" s="164"/>
      <c r="L996" s="164"/>
      <c r="M996" s="164"/>
      <c r="N996" s="164"/>
      <c r="O996" s="164"/>
    </row>
    <row r="997" spans="1:15" ht="14.5" x14ac:dyDescent="0.35">
      <c r="A997" s="164"/>
      <c r="B997" s="164"/>
      <c r="C997" s="164"/>
      <c r="D997" s="164"/>
      <c r="E997" s="164"/>
      <c r="F997" s="164"/>
      <c r="G997" s="164"/>
      <c r="H997" s="164"/>
      <c r="I997" s="164"/>
      <c r="J997" s="164"/>
      <c r="K997" s="164"/>
      <c r="L997" s="164"/>
      <c r="M997" s="164"/>
      <c r="N997" s="164"/>
      <c r="O997" s="164"/>
    </row>
    <row r="998" spans="1:15" ht="14.5" x14ac:dyDescent="0.35">
      <c r="A998" s="164"/>
      <c r="B998" s="164"/>
      <c r="C998" s="164"/>
      <c r="D998" s="164"/>
      <c r="E998" s="164"/>
      <c r="F998" s="164"/>
      <c r="G998" s="164"/>
      <c r="H998" s="164"/>
      <c r="I998" s="164"/>
      <c r="J998" s="164"/>
      <c r="K998" s="164"/>
      <c r="L998" s="164"/>
      <c r="M998" s="164"/>
      <c r="N998" s="164"/>
      <c r="O998" s="164"/>
    </row>
    <row r="999" spans="1:15" ht="14.5" x14ac:dyDescent="0.35">
      <c r="A999" s="164"/>
      <c r="B999" s="164"/>
      <c r="C999" s="164"/>
      <c r="D999" s="164"/>
      <c r="E999" s="164"/>
      <c r="F999" s="164"/>
      <c r="G999" s="164"/>
      <c r="H999" s="164"/>
      <c r="I999" s="164"/>
      <c r="J999" s="164"/>
      <c r="K999" s="164"/>
      <c r="L999" s="164"/>
      <c r="M999" s="164"/>
      <c r="N999" s="164"/>
      <c r="O999" s="164"/>
    </row>
    <row r="1000" spans="1:15" ht="14.5" x14ac:dyDescent="0.35">
      <c r="A1000" s="164"/>
      <c r="B1000" s="164"/>
      <c r="C1000" s="164"/>
      <c r="D1000" s="164"/>
      <c r="E1000" s="164"/>
      <c r="F1000" s="164"/>
      <c r="G1000" s="164"/>
      <c r="H1000" s="164"/>
      <c r="I1000" s="164"/>
      <c r="J1000" s="164"/>
      <c r="K1000" s="164"/>
      <c r="L1000" s="164"/>
      <c r="M1000" s="164"/>
      <c r="N1000" s="164"/>
      <c r="O1000" s="164"/>
    </row>
    <row r="1001" spans="1:15" ht="14.5" x14ac:dyDescent="0.35">
      <c r="A1001" s="164"/>
      <c r="B1001" s="164"/>
      <c r="C1001" s="164"/>
      <c r="D1001" s="164"/>
      <c r="E1001" s="164"/>
      <c r="F1001" s="164"/>
      <c r="G1001" s="164"/>
      <c r="H1001" s="164"/>
      <c r="I1001" s="164"/>
      <c r="J1001" s="164"/>
      <c r="K1001" s="164"/>
      <c r="L1001" s="164"/>
      <c r="M1001" s="164"/>
      <c r="N1001" s="164"/>
      <c r="O1001" s="164"/>
    </row>
    <row r="1002" spans="1:15" ht="14.5" x14ac:dyDescent="0.35">
      <c r="A1002" s="164"/>
      <c r="B1002" s="164"/>
      <c r="C1002" s="164"/>
      <c r="D1002" s="164"/>
      <c r="E1002" s="164"/>
      <c r="F1002" s="164"/>
      <c r="G1002" s="164"/>
      <c r="H1002" s="164"/>
      <c r="I1002" s="164"/>
      <c r="J1002" s="164"/>
      <c r="K1002" s="164"/>
      <c r="L1002" s="164"/>
      <c r="M1002" s="164"/>
      <c r="N1002" s="164"/>
      <c r="O1002" s="164"/>
    </row>
    <row r="1003" spans="1:15" ht="14.5" x14ac:dyDescent="0.35">
      <c r="A1003" s="164"/>
      <c r="B1003" s="164"/>
      <c r="C1003" s="164"/>
      <c r="D1003" s="164"/>
      <c r="E1003" s="164"/>
      <c r="F1003" s="164"/>
      <c r="G1003" s="164"/>
      <c r="H1003" s="164"/>
      <c r="I1003" s="164"/>
      <c r="J1003" s="164"/>
      <c r="K1003" s="164"/>
      <c r="L1003" s="164"/>
      <c r="M1003" s="164"/>
      <c r="N1003" s="164"/>
      <c r="O1003" s="164"/>
    </row>
  </sheetData>
  <pageMargins left="0.31496062992125984" right="0.27559055118110237" top="0.27559055118110237" bottom="0.51181102362204722" header="0" footer="0"/>
  <pageSetup paperSize="9" scale="76" orientation="portrait" r:id="rId1"/>
  <headerFooter>
    <oddFooter>&amp;L_x000D_&amp;1#&amp;"Aptos"&amp;8&amp;K0078D7 Sensitivity : This Document is Classified as "LNT Internal Use".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0C58-F2F0-447F-98E4-91813159ED02}">
  <dimension ref="A1:L51"/>
  <sheetViews>
    <sheetView showGridLines="0" view="pageBreakPreview" zoomScaleNormal="100" zoomScaleSheetLayoutView="100" workbookViewId="0">
      <selection activeCell="A54" sqref="A54"/>
    </sheetView>
  </sheetViews>
  <sheetFormatPr defaultColWidth="8.81640625" defaultRowHeight="16" x14ac:dyDescent="0.4"/>
  <cols>
    <col min="1" max="1" width="85.453125" style="626" bestFit="1" customWidth="1"/>
    <col min="2" max="2" width="19.453125" style="626" bestFit="1" customWidth="1"/>
    <col min="3" max="3" width="19.453125" style="616" customWidth="1"/>
    <col min="4" max="4" width="8.81640625" style="616"/>
    <col min="5" max="5" width="12.453125" style="616" bestFit="1" customWidth="1"/>
    <col min="6" max="6" width="16" style="616" bestFit="1" customWidth="1"/>
    <col min="7" max="7" width="12.81640625" style="616" bestFit="1" customWidth="1"/>
    <col min="8" max="8" width="16.453125" style="616" bestFit="1" customWidth="1"/>
    <col min="9" max="9" width="16" style="616" bestFit="1" customWidth="1"/>
    <col min="10" max="10" width="8.81640625" style="616"/>
    <col min="11" max="11" width="14.453125" style="616" bestFit="1" customWidth="1"/>
    <col min="12" max="12" width="12.453125" style="616" bestFit="1" customWidth="1"/>
    <col min="13" max="15" width="8.81640625" style="616"/>
    <col min="16" max="16" width="17.453125" style="616" customWidth="1"/>
    <col min="17" max="16384" width="8.81640625" style="616"/>
  </cols>
  <sheetData>
    <row r="1" spans="1:9" x14ac:dyDescent="0.35">
      <c r="A1" s="322" t="str">
        <f>SOCE!A1</f>
        <v>L&amp;T ELECTROLYSERS LIMITED</v>
      </c>
      <c r="B1" s="322"/>
    </row>
    <row r="2" spans="1:9" x14ac:dyDescent="0.35">
      <c r="A2" s="322" t="str">
        <f>'22'!A2</f>
        <v>Notes forming part of financial statement</v>
      </c>
      <c r="B2" s="322"/>
    </row>
    <row r="3" spans="1:9" x14ac:dyDescent="0.4">
      <c r="A3" s="617"/>
      <c r="B3" s="617"/>
    </row>
    <row r="4" spans="1:9" x14ac:dyDescent="0.4">
      <c r="A4" s="140" t="s">
        <v>464</v>
      </c>
      <c r="B4" s="140"/>
    </row>
    <row r="5" spans="1:9" x14ac:dyDescent="0.4">
      <c r="A5" s="618"/>
      <c r="B5" s="618"/>
      <c r="G5" s="619"/>
    </row>
    <row r="6" spans="1:9" s="622" customFormat="1" x14ac:dyDescent="0.35">
      <c r="A6" s="620"/>
      <c r="B6" s="620"/>
      <c r="C6" s="621"/>
      <c r="E6" s="623"/>
    </row>
    <row r="7" spans="1:9" s="626" customFormat="1" ht="46.75" customHeight="1" x14ac:dyDescent="0.4">
      <c r="A7" s="624" t="s">
        <v>3</v>
      </c>
      <c r="B7" s="625" t="s">
        <v>465</v>
      </c>
      <c r="C7" s="625" t="str">
        <f>'25'!C6</f>
        <v>For the year ended March 31, 2025</v>
      </c>
      <c r="E7" s="627"/>
      <c r="F7" s="628"/>
      <c r="G7" s="628"/>
      <c r="H7" s="628"/>
    </row>
    <row r="8" spans="1:9" x14ac:dyDescent="0.4">
      <c r="A8" s="629" t="s">
        <v>466</v>
      </c>
      <c r="B8" s="629"/>
      <c r="C8" s="630"/>
      <c r="E8" s="631"/>
      <c r="F8" s="632"/>
      <c r="G8" s="626"/>
      <c r="H8" s="632"/>
      <c r="I8" s="633"/>
    </row>
    <row r="9" spans="1:9" x14ac:dyDescent="0.4">
      <c r="A9" s="634" t="s">
        <v>467</v>
      </c>
      <c r="B9" s="635">
        <f>PL!E32</f>
        <v>0</v>
      </c>
      <c r="C9" s="635">
        <f>PL!G27</f>
        <v>0</v>
      </c>
      <c r="E9" s="631"/>
      <c r="F9" s="632"/>
      <c r="G9" s="626"/>
      <c r="H9" s="632"/>
      <c r="I9" s="633"/>
    </row>
    <row r="10" spans="1:9" x14ac:dyDescent="0.4">
      <c r="A10" s="634" t="s">
        <v>468</v>
      </c>
      <c r="B10" s="636">
        <f>I38</f>
        <v>0</v>
      </c>
      <c r="C10" s="637">
        <f>I51</f>
        <v>0</v>
      </c>
      <c r="E10" s="631"/>
      <c r="F10" s="632"/>
      <c r="G10" s="626"/>
      <c r="H10" s="632"/>
      <c r="I10" s="633"/>
    </row>
    <row r="11" spans="1:9" x14ac:dyDescent="0.4">
      <c r="A11" s="634" t="s">
        <v>469</v>
      </c>
      <c r="B11" s="638" t="e">
        <f>B9/B10</f>
        <v>#DIV/0!</v>
      </c>
      <c r="C11" s="638" t="e">
        <f>C9/C10</f>
        <v>#DIV/0!</v>
      </c>
      <c r="E11" s="631"/>
      <c r="F11" s="632"/>
      <c r="G11" s="626"/>
      <c r="H11" s="632"/>
      <c r="I11" s="633"/>
    </row>
    <row r="12" spans="1:9" x14ac:dyDescent="0.4">
      <c r="A12" s="634"/>
      <c r="B12" s="634"/>
      <c r="C12" s="639"/>
      <c r="E12" s="631"/>
      <c r="F12" s="632"/>
      <c r="G12" s="626"/>
      <c r="H12" s="632"/>
      <c r="I12" s="633"/>
    </row>
    <row r="13" spans="1:9" x14ac:dyDescent="0.4">
      <c r="A13" s="640" t="s">
        <v>470</v>
      </c>
      <c r="B13" s="641">
        <f>C13</f>
        <v>10</v>
      </c>
      <c r="C13" s="642">
        <v>10</v>
      </c>
      <c r="E13" s="643"/>
      <c r="F13" s="644"/>
      <c r="G13" s="626"/>
      <c r="H13" s="645"/>
      <c r="I13" s="633"/>
    </row>
    <row r="14" spans="1:9" x14ac:dyDescent="0.4">
      <c r="E14" s="643"/>
      <c r="F14" s="644"/>
      <c r="G14" s="626"/>
      <c r="H14" s="645"/>
      <c r="I14" s="633"/>
    </row>
    <row r="15" spans="1:9" x14ac:dyDescent="0.4">
      <c r="E15" s="643"/>
      <c r="F15" s="644"/>
      <c r="G15" s="626"/>
      <c r="H15" s="632"/>
      <c r="I15" s="633"/>
    </row>
    <row r="16" spans="1:9" x14ac:dyDescent="0.4">
      <c r="H16" s="632"/>
    </row>
    <row r="17" spans="4:12" x14ac:dyDescent="0.4">
      <c r="H17" s="619"/>
    </row>
    <row r="18" spans="4:12" x14ac:dyDescent="0.4">
      <c r="E18" s="646"/>
      <c r="F18" s="646"/>
      <c r="G18" s="646"/>
      <c r="K18" s="646"/>
      <c r="L18" s="646"/>
    </row>
    <row r="19" spans="4:12" x14ac:dyDescent="0.4">
      <c r="E19" s="647"/>
      <c r="F19" s="648"/>
      <c r="G19" s="649"/>
      <c r="H19" s="650"/>
      <c r="I19" s="650"/>
      <c r="J19" s="651"/>
      <c r="K19" s="647"/>
      <c r="L19" s="649"/>
    </row>
    <row r="20" spans="4:12" x14ac:dyDescent="0.4">
      <c r="E20" s="647"/>
      <c r="F20" s="648"/>
      <c r="G20" s="649"/>
      <c r="H20" s="650"/>
      <c r="I20" s="650"/>
      <c r="J20" s="651"/>
      <c r="K20" s="649"/>
      <c r="L20" s="649"/>
    </row>
    <row r="21" spans="4:12" x14ac:dyDescent="0.4">
      <c r="E21" s="647"/>
      <c r="F21" s="648"/>
      <c r="G21" s="649"/>
      <c r="H21" s="650"/>
      <c r="I21" s="650"/>
      <c r="J21" s="651"/>
      <c r="K21" s="649"/>
      <c r="L21" s="649"/>
    </row>
    <row r="22" spans="4:12" x14ac:dyDescent="0.4">
      <c r="E22" s="647"/>
      <c r="F22" s="648"/>
      <c r="G22" s="649"/>
      <c r="H22" s="650"/>
      <c r="I22" s="650"/>
      <c r="J22" s="651"/>
      <c r="K22" s="649"/>
      <c r="L22" s="649"/>
    </row>
    <row r="23" spans="4:12" x14ac:dyDescent="0.4">
      <c r="E23" s="647"/>
      <c r="F23" s="648"/>
      <c r="G23" s="649"/>
      <c r="H23" s="650"/>
      <c r="I23" s="650"/>
      <c r="J23" s="651"/>
      <c r="K23" s="649"/>
      <c r="L23" s="649"/>
    </row>
    <row r="24" spans="4:12" x14ac:dyDescent="0.4">
      <c r="E24" s="647"/>
      <c r="F24" s="648"/>
      <c r="G24" s="649"/>
      <c r="H24" s="650"/>
      <c r="I24" s="650"/>
      <c r="J24" s="651"/>
      <c r="K24" s="649"/>
      <c r="L24" s="647"/>
    </row>
    <row r="25" spans="4:12" x14ac:dyDescent="0.4">
      <c r="E25" s="647"/>
      <c r="F25" s="648"/>
      <c r="G25" s="649"/>
      <c r="H25" s="650"/>
      <c r="I25" s="650"/>
      <c r="J25" s="651"/>
      <c r="K25" s="649"/>
      <c r="L25" s="649"/>
    </row>
    <row r="26" spans="4:12" x14ac:dyDescent="0.4">
      <c r="E26" s="647"/>
      <c r="F26" s="648"/>
      <c r="G26" s="649"/>
      <c r="H26" s="650"/>
      <c r="I26" s="650"/>
      <c r="J26" s="651"/>
      <c r="K26" s="647"/>
      <c r="L26" s="649"/>
    </row>
    <row r="27" spans="4:12" x14ac:dyDescent="0.4">
      <c r="E27" s="647"/>
      <c r="F27" s="648"/>
      <c r="G27" s="649"/>
      <c r="H27" s="650"/>
      <c r="I27" s="650"/>
      <c r="J27" s="651"/>
      <c r="K27" s="647"/>
      <c r="L27" s="649"/>
    </row>
    <row r="28" spans="4:12" x14ac:dyDescent="0.4">
      <c r="E28" s="647"/>
      <c r="F28" s="648"/>
      <c r="G28" s="649"/>
      <c r="H28" s="650"/>
      <c r="I28" s="650"/>
      <c r="J28" s="651"/>
      <c r="K28" s="649"/>
      <c r="L28" s="649"/>
    </row>
    <row r="29" spans="4:12" ht="14.5" customHeight="1" x14ac:dyDescent="0.4">
      <c r="E29" s="652"/>
      <c r="F29" s="652"/>
      <c r="G29" s="649"/>
      <c r="H29" s="651"/>
      <c r="I29" s="653"/>
      <c r="J29" s="651"/>
      <c r="K29" s="649"/>
      <c r="L29" s="649"/>
    </row>
    <row r="30" spans="4:12" x14ac:dyDescent="0.4">
      <c r="E30" s="651"/>
      <c r="F30" s="651"/>
      <c r="G30" s="651"/>
      <c r="H30" s="651"/>
      <c r="I30" s="653"/>
      <c r="J30" s="651"/>
      <c r="K30" s="651"/>
      <c r="L30" s="651"/>
    </row>
    <row r="31" spans="4:12" x14ac:dyDescent="0.4">
      <c r="D31" s="654"/>
    </row>
    <row r="32" spans="4:12" x14ac:dyDescent="0.4">
      <c r="H32" s="619"/>
    </row>
    <row r="33" spans="4:9" x14ac:dyDescent="0.4">
      <c r="E33" s="619"/>
      <c r="F33" s="655"/>
    </row>
    <row r="34" spans="4:9" x14ac:dyDescent="0.4">
      <c r="E34" s="619"/>
      <c r="F34" s="655"/>
      <c r="G34" s="656"/>
    </row>
    <row r="35" spans="4:9" x14ac:dyDescent="0.4">
      <c r="E35" s="619"/>
      <c r="F35" s="655"/>
      <c r="G35" s="656"/>
    </row>
    <row r="36" spans="4:9" x14ac:dyDescent="0.4">
      <c r="E36" s="619"/>
      <c r="F36" s="655"/>
      <c r="G36" s="656"/>
    </row>
    <row r="37" spans="4:9" x14ac:dyDescent="0.4">
      <c r="E37" s="619"/>
      <c r="F37" s="655"/>
      <c r="G37" s="656"/>
    </row>
    <row r="38" spans="4:9" x14ac:dyDescent="0.4">
      <c r="F38" s="654"/>
      <c r="I38" s="657"/>
    </row>
    <row r="39" spans="4:9" x14ac:dyDescent="0.4">
      <c r="F39" s="654"/>
      <c r="H39" s="619"/>
    </row>
    <row r="40" spans="4:9" x14ac:dyDescent="0.4">
      <c r="D40" s="646"/>
      <c r="E40" s="658"/>
      <c r="F40" s="659"/>
    </row>
    <row r="41" spans="4:9" x14ac:dyDescent="0.4">
      <c r="D41" s="646"/>
      <c r="E41" s="658"/>
      <c r="F41" s="659"/>
    </row>
    <row r="42" spans="4:9" x14ac:dyDescent="0.4">
      <c r="D42" s="646"/>
      <c r="E42" s="658"/>
      <c r="F42" s="659"/>
      <c r="G42" s="656"/>
      <c r="I42" s="655"/>
    </row>
    <row r="43" spans="4:9" x14ac:dyDescent="0.4">
      <c r="D43" s="646"/>
      <c r="E43" s="658"/>
      <c r="F43" s="659"/>
      <c r="G43" s="656"/>
      <c r="I43" s="655"/>
    </row>
    <row r="44" spans="4:9" x14ac:dyDescent="0.4">
      <c r="D44" s="646"/>
      <c r="E44" s="658"/>
      <c r="F44" s="659"/>
      <c r="G44" s="656"/>
      <c r="I44" s="655"/>
    </row>
    <row r="45" spans="4:9" x14ac:dyDescent="0.4">
      <c r="D45" s="646"/>
      <c r="E45" s="658"/>
      <c r="F45" s="659"/>
      <c r="G45" s="656"/>
      <c r="I45" s="655"/>
    </row>
    <row r="46" spans="4:9" x14ac:dyDescent="0.4">
      <c r="D46" s="646"/>
      <c r="E46" s="658"/>
      <c r="F46" s="659"/>
      <c r="G46" s="656"/>
      <c r="I46" s="655"/>
    </row>
    <row r="47" spans="4:9" x14ac:dyDescent="0.4">
      <c r="D47" s="646"/>
      <c r="E47" s="658"/>
      <c r="F47" s="659"/>
      <c r="G47" s="656"/>
      <c r="I47" s="655"/>
    </row>
    <row r="48" spans="4:9" x14ac:dyDescent="0.4">
      <c r="D48" s="646"/>
      <c r="E48" s="658"/>
      <c r="F48" s="659"/>
      <c r="G48" s="656"/>
      <c r="I48" s="655"/>
    </row>
    <row r="49" spans="4:9" x14ac:dyDescent="0.4">
      <c r="D49" s="646"/>
      <c r="E49" s="658"/>
      <c r="F49" s="659"/>
      <c r="G49" s="656"/>
      <c r="I49" s="655"/>
    </row>
    <row r="50" spans="4:9" x14ac:dyDescent="0.4">
      <c r="D50" s="646"/>
      <c r="E50" s="658"/>
      <c r="F50" s="659"/>
      <c r="G50" s="656"/>
      <c r="I50" s="655"/>
    </row>
    <row r="51" spans="4:9" x14ac:dyDescent="0.4">
      <c r="D51" s="646"/>
      <c r="E51" s="646"/>
      <c r="F51" s="659"/>
      <c r="I51" s="654"/>
    </row>
  </sheetData>
  <mergeCells count="1">
    <mergeCell ref="E29:F29"/>
  </mergeCells>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F765-39F4-4E12-BD34-165CC966CAD2}">
  <sheetPr>
    <tabColor theme="0"/>
  </sheetPr>
  <dimension ref="A1:M31"/>
  <sheetViews>
    <sheetView showGridLines="0" view="pageBreakPreview" zoomScale="80" zoomScaleNormal="100" zoomScaleSheetLayoutView="80" workbookViewId="0">
      <selection activeCell="A54" sqref="A54"/>
    </sheetView>
  </sheetViews>
  <sheetFormatPr defaultColWidth="8.81640625" defaultRowHeight="16" x14ac:dyDescent="0.4"/>
  <cols>
    <col min="1" max="1" width="24" style="660" customWidth="1"/>
    <col min="2" max="2" width="23.453125" style="660" customWidth="1"/>
    <col min="3" max="3" width="16.81640625" style="660" bestFit="1" customWidth="1"/>
    <col min="4" max="4" width="20.81640625" style="660" customWidth="1"/>
    <col min="5" max="5" width="16.36328125" style="660" customWidth="1"/>
    <col min="6" max="6" width="17.81640625" style="626" bestFit="1" customWidth="1"/>
    <col min="7" max="7" width="15.453125" style="626" customWidth="1"/>
    <col min="8" max="8" width="16.36328125" style="626" customWidth="1"/>
    <col min="9" max="9" width="17.81640625" style="626" bestFit="1" customWidth="1"/>
    <col min="10" max="10" width="9.81640625" style="661" customWidth="1"/>
    <col min="11" max="11" width="39.453125" style="626" bestFit="1" customWidth="1"/>
    <col min="12" max="16384" width="8.81640625" style="626"/>
  </cols>
  <sheetData>
    <row r="1" spans="1:13" x14ac:dyDescent="0.4">
      <c r="A1" s="322" t="str">
        <f>SOCE!A1</f>
        <v>L&amp;T ELECTROLYSERS LIMITED</v>
      </c>
    </row>
    <row r="2" spans="1:13" x14ac:dyDescent="0.4">
      <c r="A2" s="322" t="str">
        <f>'22'!A2</f>
        <v>Notes forming part of financial statement</v>
      </c>
    </row>
    <row r="4" spans="1:13" x14ac:dyDescent="0.4">
      <c r="A4" s="662" t="s">
        <v>471</v>
      </c>
    </row>
    <row r="5" spans="1:13" x14ac:dyDescent="0.4">
      <c r="A5" s="663" t="s">
        <v>472</v>
      </c>
    </row>
    <row r="6" spans="1:13" s="620" customFormat="1" x14ac:dyDescent="0.35">
      <c r="A6" s="664"/>
      <c r="B6" s="664"/>
      <c r="C6" s="664"/>
      <c r="D6" s="664"/>
      <c r="E6" s="664"/>
      <c r="J6" s="665"/>
      <c r="K6" s="666"/>
    </row>
    <row r="7" spans="1:13" s="623" customFormat="1" ht="46.75" customHeight="1" x14ac:dyDescent="0.35">
      <c r="A7" s="667" t="s">
        <v>473</v>
      </c>
      <c r="B7" s="667" t="s">
        <v>474</v>
      </c>
      <c r="C7" s="667" t="s">
        <v>475</v>
      </c>
      <c r="D7" s="668" t="s">
        <v>474</v>
      </c>
      <c r="E7" s="668" t="s">
        <v>475</v>
      </c>
      <c r="F7" s="669" t="s">
        <v>476</v>
      </c>
      <c r="G7" s="668" t="s">
        <v>474</v>
      </c>
      <c r="H7" s="668" t="s">
        <v>475</v>
      </c>
      <c r="I7" s="669" t="s">
        <v>477</v>
      </c>
      <c r="J7" s="669" t="s">
        <v>478</v>
      </c>
      <c r="K7" s="670" t="s">
        <v>479</v>
      </c>
    </row>
    <row r="8" spans="1:13" ht="32" x14ac:dyDescent="0.4">
      <c r="A8" s="671" t="s">
        <v>480</v>
      </c>
      <c r="B8" s="671" t="s">
        <v>481</v>
      </c>
      <c r="C8" s="672" t="s">
        <v>482</v>
      </c>
      <c r="D8" s="673">
        <f>BS!F25</f>
        <v>0</v>
      </c>
      <c r="E8" s="674">
        <f>BS!F47</f>
        <v>0</v>
      </c>
      <c r="F8" s="675" t="e">
        <f>D8/E8</f>
        <v>#DIV/0!</v>
      </c>
      <c r="G8" s="676"/>
      <c r="H8" s="676"/>
      <c r="I8" s="677" t="e">
        <f>G8/H8</f>
        <v>#DIV/0!</v>
      </c>
      <c r="J8" s="678" t="e">
        <f>(I8-F8)/I8</f>
        <v>#DIV/0!</v>
      </c>
      <c r="K8" s="679"/>
    </row>
    <row r="9" spans="1:13" x14ac:dyDescent="0.4">
      <c r="A9" s="671"/>
      <c r="B9" s="671"/>
      <c r="C9" s="672"/>
      <c r="D9" s="676"/>
      <c r="E9" s="674"/>
      <c r="F9" s="675"/>
      <c r="G9" s="680"/>
      <c r="H9" s="680"/>
      <c r="I9" s="677"/>
      <c r="J9" s="681"/>
      <c r="K9" s="679"/>
    </row>
    <row r="10" spans="1:13" ht="32" x14ac:dyDescent="0.4">
      <c r="A10" s="682" t="s">
        <v>483</v>
      </c>
      <c r="B10" s="682" t="s">
        <v>484</v>
      </c>
      <c r="C10" s="683" t="s">
        <v>485</v>
      </c>
      <c r="D10" s="684">
        <f>BS!E41</f>
        <v>0</v>
      </c>
      <c r="E10" s="685">
        <f>BS!E31</f>
        <v>0</v>
      </c>
      <c r="F10" s="686" t="e">
        <f>D10/E10</f>
        <v>#DIV/0!</v>
      </c>
      <c r="G10" s="684"/>
      <c r="H10" s="684"/>
      <c r="I10" s="686" t="e">
        <f>G10/H10</f>
        <v>#DIV/0!</v>
      </c>
      <c r="J10" s="687" t="e">
        <f>(I10-F10)/I10</f>
        <v>#DIV/0!</v>
      </c>
      <c r="K10" s="688"/>
    </row>
    <row r="11" spans="1:13" x14ac:dyDescent="0.4">
      <c r="A11" s="671"/>
      <c r="B11" s="671"/>
      <c r="C11" s="672"/>
      <c r="D11" s="676"/>
      <c r="E11" s="674"/>
      <c r="F11" s="675"/>
      <c r="G11" s="680"/>
      <c r="H11" s="680"/>
      <c r="I11" s="677"/>
      <c r="J11" s="681"/>
      <c r="K11" s="679"/>
    </row>
    <row r="12" spans="1:13" ht="32" x14ac:dyDescent="0.4">
      <c r="A12" s="689" t="s">
        <v>486</v>
      </c>
      <c r="B12" s="682" t="s">
        <v>487</v>
      </c>
      <c r="C12" s="683" t="s">
        <v>488</v>
      </c>
      <c r="D12" s="690">
        <f>D26</f>
        <v>0</v>
      </c>
      <c r="E12" s="685">
        <f>BS!E41</f>
        <v>0</v>
      </c>
      <c r="F12" s="686" t="e">
        <f>D12/E12</f>
        <v>#DIV/0!</v>
      </c>
      <c r="G12" s="690"/>
      <c r="H12" s="691"/>
      <c r="I12" s="686" t="e">
        <f>G12/H12</f>
        <v>#DIV/0!</v>
      </c>
      <c r="J12" s="687" t="e">
        <f>(I12-F12)/I12</f>
        <v>#DIV/0!</v>
      </c>
      <c r="K12" s="688"/>
    </row>
    <row r="13" spans="1:13" x14ac:dyDescent="0.4">
      <c r="A13" s="671"/>
      <c r="B13" s="671"/>
      <c r="C13" s="672"/>
      <c r="D13" s="676"/>
      <c r="E13" s="674"/>
      <c r="F13" s="675"/>
      <c r="G13" s="680"/>
      <c r="H13" s="680"/>
      <c r="I13" s="677"/>
      <c r="J13" s="681"/>
      <c r="K13" s="688"/>
    </row>
    <row r="14" spans="1:13" ht="48" x14ac:dyDescent="0.4">
      <c r="A14" s="682" t="s">
        <v>489</v>
      </c>
      <c r="B14" s="682" t="s">
        <v>490</v>
      </c>
      <c r="C14" s="683" t="s">
        <v>491</v>
      </c>
      <c r="D14" s="690">
        <f>PL!E27</f>
        <v>0</v>
      </c>
      <c r="E14" s="685">
        <f>(BS!F33+BS!H33)/2</f>
        <v>0</v>
      </c>
      <c r="F14" s="692" t="e">
        <f>D14/E14</f>
        <v>#DIV/0!</v>
      </c>
      <c r="G14" s="690"/>
      <c r="H14" s="685"/>
      <c r="I14" s="692" t="e">
        <f>G14/H14</f>
        <v>#DIV/0!</v>
      </c>
      <c r="J14" s="687" t="e">
        <f>(I14-F14)/I14</f>
        <v>#DIV/0!</v>
      </c>
      <c r="K14" s="688"/>
      <c r="M14" s="693"/>
    </row>
    <row r="15" spans="1:13" x14ac:dyDescent="0.4">
      <c r="A15" s="671"/>
      <c r="B15" s="671"/>
      <c r="C15" s="672"/>
      <c r="D15" s="676"/>
      <c r="E15" s="674"/>
      <c r="F15" s="675"/>
      <c r="G15" s="680"/>
      <c r="H15" s="680"/>
      <c r="I15" s="677"/>
      <c r="J15" s="681"/>
      <c r="K15" s="679"/>
    </row>
    <row r="16" spans="1:13" ht="32" x14ac:dyDescent="0.4">
      <c r="A16" s="671" t="s">
        <v>492</v>
      </c>
      <c r="B16" s="671" t="s">
        <v>493</v>
      </c>
      <c r="C16" s="672" t="s">
        <v>494</v>
      </c>
      <c r="D16" s="694" t="e">
        <f>(#REF!+#REF!)</f>
        <v>#REF!</v>
      </c>
      <c r="E16" s="674">
        <f>(BS!E18+BS!G18)/2</f>
        <v>0</v>
      </c>
      <c r="F16" s="675" t="e">
        <f>D16/E16</f>
        <v>#REF!</v>
      </c>
      <c r="G16" s="680"/>
      <c r="H16" s="680"/>
      <c r="I16" s="686" t="e">
        <f>G16/H16</f>
        <v>#DIV/0!</v>
      </c>
      <c r="J16" s="687" t="e">
        <f>(I16-F16)/I16</f>
        <v>#DIV/0!</v>
      </c>
      <c r="K16" s="688"/>
    </row>
    <row r="17" spans="1:13" x14ac:dyDescent="0.4">
      <c r="A17" s="671"/>
      <c r="B17" s="671"/>
      <c r="C17" s="672"/>
      <c r="D17" s="676"/>
      <c r="E17" s="674"/>
      <c r="F17" s="675"/>
      <c r="G17" s="680"/>
      <c r="H17" s="680"/>
      <c r="I17" s="677"/>
      <c r="J17" s="681"/>
      <c r="K17" s="679"/>
    </row>
    <row r="18" spans="1:13" ht="48" x14ac:dyDescent="0.4">
      <c r="A18" s="695" t="s">
        <v>495</v>
      </c>
      <c r="B18" s="688" t="s">
        <v>496</v>
      </c>
      <c r="C18" s="696" t="s">
        <v>497</v>
      </c>
      <c r="D18" s="697">
        <f>PL!E6</f>
        <v>0</v>
      </c>
      <c r="E18" s="698">
        <f>(BS!E21+BS!G21)/2</f>
        <v>0</v>
      </c>
      <c r="F18" s="675" t="e">
        <f>D18/E18</f>
        <v>#DIV/0!</v>
      </c>
      <c r="G18" s="697"/>
      <c r="H18" s="698"/>
      <c r="I18" s="675" t="e">
        <f>G18/H18</f>
        <v>#DIV/0!</v>
      </c>
      <c r="J18" s="687" t="e">
        <f>(I18-F18)/I18</f>
        <v>#DIV/0!</v>
      </c>
      <c r="K18" s="688"/>
    </row>
    <row r="19" spans="1:13" x14ac:dyDescent="0.4">
      <c r="A19" s="671"/>
      <c r="B19" s="671"/>
      <c r="C19" s="672"/>
      <c r="D19" s="676"/>
      <c r="E19" s="674"/>
      <c r="F19" s="675"/>
      <c r="G19" s="680"/>
      <c r="H19" s="680"/>
      <c r="I19" s="677"/>
      <c r="J19" s="687"/>
      <c r="K19" s="679"/>
    </row>
    <row r="20" spans="1:13" ht="32" x14ac:dyDescent="0.4">
      <c r="A20" s="682" t="s">
        <v>498</v>
      </c>
      <c r="B20" s="682" t="s">
        <v>499</v>
      </c>
      <c r="C20" s="699" t="s">
        <v>500</v>
      </c>
      <c r="D20" s="684">
        <f>SUM('21'!B18)</f>
        <v>0</v>
      </c>
      <c r="E20" s="685">
        <f>(BS!E43+BS!G43)/2</f>
        <v>0</v>
      </c>
      <c r="F20" s="686" t="e">
        <f>D20/E20</f>
        <v>#DIV/0!</v>
      </c>
      <c r="G20" s="684"/>
      <c r="H20" s="685"/>
      <c r="I20" s="686" t="e">
        <f>G20/H20</f>
        <v>#DIV/0!</v>
      </c>
      <c r="J20" s="687" t="e">
        <f>(I20-F20)/I20</f>
        <v>#DIV/0!</v>
      </c>
      <c r="K20" s="688"/>
      <c r="M20" s="693"/>
    </row>
    <row r="21" spans="1:13" x14ac:dyDescent="0.4">
      <c r="A21" s="671"/>
      <c r="B21" s="671"/>
      <c r="C21" s="672"/>
      <c r="D21" s="676"/>
      <c r="E21" s="674"/>
      <c r="F21" s="679"/>
      <c r="G21" s="680"/>
      <c r="H21" s="680"/>
      <c r="I21" s="700"/>
      <c r="J21" s="681"/>
      <c r="K21" s="679"/>
    </row>
    <row r="22" spans="1:13" ht="32" x14ac:dyDescent="0.4">
      <c r="A22" s="682" t="s">
        <v>501</v>
      </c>
      <c r="B22" s="682" t="str">
        <f>B18</f>
        <v>Revenue from operations</v>
      </c>
      <c r="C22" s="683" t="s">
        <v>502</v>
      </c>
      <c r="D22" s="701">
        <f>D18</f>
        <v>0</v>
      </c>
      <c r="E22" s="685">
        <f>((BS!E18+BS!E21+BS!E23+BS!E24-BS!E43-BS!E45)+(BS!G18+BS!G21+BS!G24-BS!G43-BS!G45))/2</f>
        <v>0</v>
      </c>
      <c r="F22" s="686" t="e">
        <f>D22/E22</f>
        <v>#DIV/0!</v>
      </c>
      <c r="G22" s="701"/>
      <c r="H22" s="684"/>
      <c r="I22" s="686" t="e">
        <f>G22/H22</f>
        <v>#DIV/0!</v>
      </c>
      <c r="J22" s="687" t="e">
        <f>(I22-F22)/I22</f>
        <v>#DIV/0!</v>
      </c>
      <c r="K22" s="688"/>
      <c r="M22" s="693"/>
    </row>
    <row r="23" spans="1:13" x14ac:dyDescent="0.4">
      <c r="A23" s="671"/>
      <c r="B23" s="671"/>
      <c r="C23" s="672"/>
      <c r="D23" s="676"/>
      <c r="E23" s="674"/>
      <c r="F23" s="679"/>
      <c r="G23" s="680"/>
      <c r="H23" s="680"/>
      <c r="I23" s="700"/>
      <c r="J23" s="681"/>
      <c r="K23" s="679"/>
    </row>
    <row r="24" spans="1:13" ht="29.5" customHeight="1" x14ac:dyDescent="0.4">
      <c r="A24" s="682" t="s">
        <v>503</v>
      </c>
      <c r="B24" s="682" t="s">
        <v>490</v>
      </c>
      <c r="C24" s="699" t="s">
        <v>496</v>
      </c>
      <c r="D24" s="690">
        <f>D14</f>
        <v>0</v>
      </c>
      <c r="E24" s="702">
        <f>D22</f>
        <v>0</v>
      </c>
      <c r="F24" s="692" t="e">
        <f>D24/E24</f>
        <v>#DIV/0!</v>
      </c>
      <c r="G24" s="690"/>
      <c r="H24" s="684"/>
      <c r="I24" s="703" t="e">
        <f>G24/H24</f>
        <v>#DIV/0!</v>
      </c>
      <c r="J24" s="687" t="e">
        <f>(I24-F24)/I24</f>
        <v>#DIV/0!</v>
      </c>
      <c r="K24" s="688"/>
      <c r="M24" s="693"/>
    </row>
    <row r="25" spans="1:13" ht="10.5" customHeight="1" x14ac:dyDescent="0.4">
      <c r="A25" s="671"/>
      <c r="B25" s="671"/>
      <c r="C25" s="672"/>
      <c r="D25" s="676"/>
      <c r="E25" s="674"/>
      <c r="F25" s="679"/>
      <c r="G25" s="680"/>
      <c r="H25" s="680"/>
      <c r="I25" s="700"/>
      <c r="J25" s="681"/>
      <c r="K25" s="679"/>
    </row>
    <row r="26" spans="1:13" ht="32" x14ac:dyDescent="0.4">
      <c r="A26" s="682" t="s">
        <v>504</v>
      </c>
      <c r="B26" s="682" t="s">
        <v>505</v>
      </c>
      <c r="C26" s="699" t="s">
        <v>506</v>
      </c>
      <c r="D26" s="690">
        <f>PL!E27+PL!E16</f>
        <v>0</v>
      </c>
      <c r="E26" s="685">
        <f>(BS!F33+BS!H33)/2</f>
        <v>0</v>
      </c>
      <c r="F26" s="692" t="e">
        <f>D26/E26</f>
        <v>#DIV/0!</v>
      </c>
      <c r="G26" s="690"/>
      <c r="H26" s="685"/>
      <c r="I26" s="692" t="e">
        <f>G26/H26</f>
        <v>#DIV/0!</v>
      </c>
      <c r="J26" s="687" t="e">
        <f>(I26-F26)/I26</f>
        <v>#DIV/0!</v>
      </c>
      <c r="K26" s="688"/>
      <c r="M26" s="693"/>
    </row>
    <row r="27" spans="1:13" x14ac:dyDescent="0.4">
      <c r="A27" s="704"/>
      <c r="B27" s="704"/>
      <c r="C27" s="705"/>
      <c r="D27" s="706"/>
      <c r="E27" s="707"/>
      <c r="F27" s="708"/>
      <c r="G27" s="709"/>
      <c r="H27" s="709"/>
      <c r="I27" s="710"/>
      <c r="J27" s="711"/>
      <c r="K27" s="708"/>
    </row>
    <row r="31" spans="1:13" x14ac:dyDescent="0.4">
      <c r="F31" s="712"/>
    </row>
  </sheetData>
  <pageMargins left="0.31496062992125984" right="0.27559055118110237" top="0.27559055118110237" bottom="0.51181102362204722" header="0" footer="0"/>
  <pageSetup paperSize="9" scale="76" orientation="landscape" r:id="rId1"/>
  <headerFooter>
    <oddFooter>&amp;L_x000D_&amp;1#&amp;"Aptos"&amp;8&amp;K0078D7 Sensitivity : This Document is Classified as "LNT Internal Use".</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27DF-0DEF-404E-AA50-9B49ED279B28}">
  <sheetPr>
    <tabColor rgb="FF5F497A"/>
  </sheetPr>
  <dimension ref="A1:Z1044"/>
  <sheetViews>
    <sheetView showGridLines="0" tabSelected="1" view="pageBreakPreview" zoomScale="70" zoomScaleNormal="100" zoomScaleSheetLayoutView="70" workbookViewId="0">
      <selection activeCell="A54" sqref="A54"/>
    </sheetView>
  </sheetViews>
  <sheetFormatPr defaultColWidth="14.453125" defaultRowHeight="15" customHeight="1" x14ac:dyDescent="0.35"/>
  <cols>
    <col min="1" max="1" width="2.81640625" customWidth="1"/>
    <col min="2" max="2" width="4.1796875" bestFit="1" customWidth="1"/>
    <col min="3" max="3" width="4.81640625" customWidth="1"/>
    <col min="4" max="4" width="6" customWidth="1"/>
    <col min="5" max="5" width="64.453125" customWidth="1"/>
    <col min="6" max="6" width="24.1796875" customWidth="1"/>
    <col min="7" max="7" width="22.36328125" customWidth="1"/>
    <col min="8" max="8" width="17.453125" customWidth="1"/>
    <col min="9" max="9" width="12.81640625" bestFit="1" customWidth="1"/>
    <col min="10" max="26" width="8.81640625" customWidth="1"/>
  </cols>
  <sheetData>
    <row r="1" spans="1:26" ht="15.5" x14ac:dyDescent="0.35">
      <c r="A1" s="159" t="s">
        <v>507</v>
      </c>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spans="1:26" ht="15.5" x14ac:dyDescent="0.35">
      <c r="A2" s="158"/>
      <c r="B2" s="159">
        <v>28</v>
      </c>
      <c r="C2" s="159" t="s">
        <v>508</v>
      </c>
      <c r="D2" s="158"/>
      <c r="E2" s="158"/>
      <c r="F2" s="158"/>
      <c r="G2" s="158"/>
      <c r="H2" s="158"/>
      <c r="I2" s="158"/>
      <c r="J2" s="158"/>
      <c r="K2" s="158"/>
      <c r="L2" s="158"/>
      <c r="M2" s="158"/>
      <c r="N2" s="158"/>
      <c r="O2" s="158"/>
      <c r="P2" s="158"/>
      <c r="Q2" s="158"/>
      <c r="R2" s="158"/>
      <c r="S2" s="158"/>
      <c r="T2" s="158"/>
      <c r="U2" s="158"/>
      <c r="V2" s="158"/>
      <c r="W2" s="158"/>
      <c r="X2" s="158"/>
      <c r="Y2" s="158"/>
      <c r="Z2" s="158"/>
    </row>
    <row r="3" spans="1:26" ht="15.5" x14ac:dyDescent="0.35">
      <c r="A3" s="158"/>
      <c r="B3" s="158"/>
      <c r="C3" s="159" t="s">
        <v>509</v>
      </c>
      <c r="D3" s="159"/>
      <c r="E3" s="158"/>
      <c r="F3" s="158"/>
      <c r="G3" s="158"/>
      <c r="H3" s="158"/>
      <c r="I3" s="158"/>
      <c r="J3" s="158"/>
      <c r="K3" s="158"/>
      <c r="L3" s="158"/>
      <c r="M3" s="158"/>
      <c r="N3" s="158"/>
      <c r="O3" s="158"/>
      <c r="P3" s="158"/>
      <c r="Q3" s="158"/>
      <c r="R3" s="158"/>
      <c r="S3" s="158"/>
      <c r="T3" s="158"/>
      <c r="U3" s="158"/>
      <c r="V3" s="158"/>
      <c r="W3" s="158"/>
      <c r="X3" s="158"/>
      <c r="Y3" s="158"/>
      <c r="Z3" s="158"/>
    </row>
    <row r="4" spans="1:26" ht="14.25" customHeight="1" x14ac:dyDescent="0.35">
      <c r="A4" s="158"/>
      <c r="B4" s="158"/>
      <c r="C4" s="158"/>
      <c r="D4" s="158" t="s">
        <v>510</v>
      </c>
      <c r="E4" s="158"/>
      <c r="F4" s="158"/>
      <c r="G4" s="158"/>
      <c r="H4" s="158"/>
      <c r="I4" s="158"/>
      <c r="J4" s="158"/>
      <c r="K4" s="158"/>
      <c r="L4" s="158"/>
      <c r="M4" s="158"/>
      <c r="N4" s="158"/>
      <c r="O4" s="158"/>
      <c r="P4" s="158"/>
      <c r="Q4" s="158"/>
      <c r="R4" s="158"/>
      <c r="S4" s="158"/>
      <c r="T4" s="158"/>
      <c r="U4" s="158"/>
      <c r="V4" s="158"/>
      <c r="W4" s="158"/>
      <c r="X4" s="158"/>
      <c r="Y4" s="158"/>
      <c r="Z4" s="158"/>
    </row>
    <row r="5" spans="1:26" ht="14.25" customHeight="1" x14ac:dyDescent="0.35">
      <c r="A5" s="158"/>
      <c r="B5" s="158"/>
      <c r="C5" s="158"/>
      <c r="D5" s="158"/>
      <c r="E5" s="158"/>
      <c r="G5" s="713" t="str">
        <f>G67</f>
        <v>( Amount in ₹ )</v>
      </c>
      <c r="H5" s="158"/>
      <c r="I5" s="158"/>
      <c r="J5" s="158"/>
      <c r="K5" s="158"/>
      <c r="L5" s="158"/>
      <c r="M5" s="158"/>
      <c r="N5" s="158"/>
      <c r="O5" s="158"/>
      <c r="P5" s="158"/>
      <c r="Q5" s="158"/>
      <c r="R5" s="158"/>
      <c r="S5" s="158"/>
      <c r="T5" s="158"/>
      <c r="U5" s="158"/>
      <c r="V5" s="158"/>
      <c r="W5" s="158"/>
      <c r="X5" s="158"/>
      <c r="Y5" s="158"/>
      <c r="Z5" s="158"/>
    </row>
    <row r="6" spans="1:26" ht="33" customHeight="1" x14ac:dyDescent="0.35">
      <c r="A6" s="158"/>
      <c r="B6" s="158"/>
      <c r="C6" s="158"/>
      <c r="D6" s="714" t="s">
        <v>511</v>
      </c>
      <c r="E6" s="714" t="s">
        <v>3</v>
      </c>
      <c r="F6" s="715" t="s">
        <v>512</v>
      </c>
      <c r="G6" s="715" t="s">
        <v>220</v>
      </c>
      <c r="H6" s="158"/>
      <c r="I6" s="158"/>
      <c r="J6" s="158"/>
      <c r="K6" s="158"/>
      <c r="L6" s="158"/>
      <c r="M6" s="158"/>
      <c r="N6" s="158"/>
      <c r="O6" s="158"/>
      <c r="P6" s="158"/>
      <c r="Q6" s="158"/>
      <c r="R6" s="158"/>
      <c r="S6" s="158"/>
      <c r="T6" s="158"/>
      <c r="U6" s="158"/>
      <c r="V6" s="158"/>
      <c r="W6" s="158"/>
      <c r="X6" s="158"/>
      <c r="Y6" s="158"/>
      <c r="Z6" s="158"/>
    </row>
    <row r="7" spans="1:26" ht="24" customHeight="1" x14ac:dyDescent="0.35">
      <c r="A7" s="158"/>
      <c r="B7" s="158"/>
      <c r="C7" s="158"/>
      <c r="D7" s="716">
        <v>1</v>
      </c>
      <c r="E7" s="717" t="s">
        <v>513</v>
      </c>
      <c r="F7" s="718">
        <v>0</v>
      </c>
      <c r="G7" s="718">
        <v>0</v>
      </c>
      <c r="H7" s="158"/>
      <c r="I7" s="158"/>
      <c r="J7" s="158"/>
      <c r="K7" s="158"/>
      <c r="L7" s="158"/>
      <c r="M7" s="158"/>
      <c r="N7" s="158"/>
      <c r="O7" s="158"/>
      <c r="P7" s="158"/>
      <c r="Q7" s="158"/>
      <c r="R7" s="158"/>
      <c r="S7" s="158"/>
      <c r="T7" s="158"/>
      <c r="U7" s="158"/>
      <c r="V7" s="158"/>
      <c r="W7" s="158"/>
      <c r="X7" s="158"/>
      <c r="Y7" s="158"/>
      <c r="Z7" s="158"/>
    </row>
    <row r="8" spans="1:26" ht="15.5" x14ac:dyDescent="0.35">
      <c r="A8" s="158"/>
      <c r="B8" s="158"/>
      <c r="C8" s="158"/>
      <c r="D8" s="716">
        <v>2</v>
      </c>
      <c r="E8" s="717" t="s">
        <v>514</v>
      </c>
      <c r="F8" s="718">
        <v>0</v>
      </c>
      <c r="G8" s="718">
        <v>0</v>
      </c>
      <c r="H8" s="158"/>
      <c r="I8" s="158"/>
      <c r="J8" s="158"/>
      <c r="K8" s="158"/>
      <c r="L8" s="158"/>
      <c r="M8" s="158"/>
      <c r="N8" s="158"/>
      <c r="O8" s="158"/>
      <c r="P8" s="158"/>
      <c r="Q8" s="158"/>
      <c r="R8" s="158"/>
      <c r="S8" s="158"/>
      <c r="T8" s="158"/>
      <c r="U8" s="158"/>
      <c r="V8" s="158"/>
      <c r="W8" s="158"/>
      <c r="X8" s="158"/>
      <c r="Y8" s="158"/>
      <c r="Z8" s="158"/>
    </row>
    <row r="9" spans="1:26" ht="15.5" x14ac:dyDescent="0.35">
      <c r="A9" s="158"/>
      <c r="B9" s="158"/>
      <c r="C9" s="158"/>
      <c r="D9" s="719"/>
      <c r="E9" s="158"/>
      <c r="F9" s="720"/>
      <c r="G9" s="158"/>
      <c r="H9" s="158"/>
      <c r="I9" s="158"/>
      <c r="J9" s="158"/>
      <c r="K9" s="158"/>
      <c r="L9" s="158"/>
      <c r="M9" s="158"/>
      <c r="N9" s="158"/>
      <c r="O9" s="158"/>
      <c r="P9" s="158"/>
      <c r="Q9" s="158"/>
      <c r="R9" s="158"/>
      <c r="S9" s="158"/>
      <c r="T9" s="158"/>
      <c r="U9" s="158"/>
      <c r="V9" s="158"/>
      <c r="W9" s="158"/>
      <c r="X9" s="158"/>
      <c r="Y9" s="158"/>
      <c r="Z9" s="158"/>
    </row>
    <row r="10" spans="1:26" ht="15.5" x14ac:dyDescent="0.35">
      <c r="A10" s="158"/>
      <c r="B10" s="158"/>
      <c r="C10" s="159" t="s">
        <v>515</v>
      </c>
      <c r="D10" s="719"/>
      <c r="E10" s="158"/>
      <c r="F10" s="720"/>
      <c r="G10" s="158"/>
      <c r="H10" s="158"/>
      <c r="I10" s="158"/>
      <c r="J10" s="158"/>
      <c r="K10" s="158"/>
      <c r="L10" s="158"/>
      <c r="M10" s="158"/>
      <c r="N10" s="158"/>
      <c r="O10" s="158"/>
      <c r="P10" s="158"/>
      <c r="Q10" s="158"/>
      <c r="R10" s="158"/>
      <c r="S10" s="158"/>
      <c r="T10" s="158"/>
      <c r="U10" s="158"/>
      <c r="V10" s="158"/>
      <c r="W10" s="158"/>
      <c r="X10" s="158"/>
      <c r="Y10" s="158"/>
      <c r="Z10" s="158"/>
    </row>
    <row r="11" spans="1:26" ht="48.75" customHeight="1" x14ac:dyDescent="0.35">
      <c r="A11" s="158"/>
      <c r="B11" s="158"/>
      <c r="C11" s="721" t="s">
        <v>516</v>
      </c>
      <c r="D11" s="721"/>
      <c r="E11" s="721"/>
      <c r="F11" s="721"/>
      <c r="G11" s="721"/>
      <c r="H11" s="721"/>
      <c r="I11" s="722"/>
      <c r="J11" s="722"/>
      <c r="K11" s="722"/>
      <c r="L11" s="722"/>
      <c r="M11" s="723"/>
      <c r="N11" s="723"/>
      <c r="O11" s="723"/>
      <c r="P11" s="158"/>
      <c r="Q11" s="158"/>
      <c r="R11" s="158"/>
      <c r="S11" s="158"/>
      <c r="T11" s="158"/>
      <c r="U11" s="158"/>
      <c r="V11" s="158"/>
      <c r="W11" s="158"/>
      <c r="X11" s="158"/>
      <c r="Y11" s="158"/>
      <c r="Z11" s="158"/>
    </row>
    <row r="12" spans="1:26" ht="15.5" x14ac:dyDescent="0.35">
      <c r="A12" s="158"/>
      <c r="B12" s="158"/>
      <c r="C12" s="158" t="s">
        <v>517</v>
      </c>
      <c r="D12" s="719"/>
      <c r="E12" s="158"/>
      <c r="F12" s="720"/>
      <c r="G12" s="158"/>
      <c r="H12" s="158"/>
      <c r="I12" s="158"/>
      <c r="J12" s="158"/>
      <c r="K12" s="158"/>
      <c r="L12" s="158"/>
      <c r="M12" s="158"/>
      <c r="N12" s="158"/>
      <c r="O12" s="158"/>
      <c r="P12" s="158"/>
      <c r="Q12" s="158"/>
      <c r="R12" s="158"/>
      <c r="S12" s="158"/>
      <c r="T12" s="158"/>
      <c r="U12" s="158"/>
      <c r="V12" s="158"/>
      <c r="W12" s="158"/>
      <c r="X12" s="158"/>
      <c r="Y12" s="158"/>
      <c r="Z12" s="158"/>
    </row>
    <row r="13" spans="1:26" ht="15.5" x14ac:dyDescent="0.35">
      <c r="A13" s="158"/>
      <c r="B13" s="158"/>
      <c r="C13" s="158"/>
      <c r="D13" s="719"/>
      <c r="E13" s="158"/>
      <c r="F13" s="720"/>
      <c r="G13" s="158"/>
      <c r="H13" s="158"/>
      <c r="I13" s="158"/>
      <c r="J13" s="158"/>
      <c r="K13" s="158"/>
      <c r="L13" s="158"/>
      <c r="M13" s="158"/>
      <c r="N13" s="158"/>
      <c r="O13" s="158"/>
      <c r="P13" s="158"/>
      <c r="Q13" s="158"/>
      <c r="R13" s="158"/>
      <c r="S13" s="158"/>
      <c r="T13" s="158"/>
      <c r="U13" s="158"/>
      <c r="V13" s="158"/>
      <c r="W13" s="158"/>
      <c r="X13" s="158"/>
      <c r="Y13" s="158"/>
      <c r="Z13" s="158"/>
    </row>
    <row r="14" spans="1:26" ht="15.5" x14ac:dyDescent="0.35">
      <c r="A14" s="158"/>
      <c r="B14" s="159">
        <f>B2+1</f>
        <v>29</v>
      </c>
      <c r="C14" s="159" t="s">
        <v>518</v>
      </c>
      <c r="D14" s="724"/>
      <c r="E14" s="159"/>
      <c r="G14" s="713" t="str">
        <f>G5</f>
        <v>( Amount in ₹ )</v>
      </c>
      <c r="H14" s="158"/>
      <c r="I14" s="158"/>
      <c r="J14" s="158"/>
      <c r="K14" s="158"/>
      <c r="L14" s="158"/>
      <c r="M14" s="158"/>
      <c r="N14" s="158"/>
      <c r="O14" s="158"/>
      <c r="P14" s="158"/>
      <c r="Q14" s="158"/>
      <c r="R14" s="158"/>
      <c r="S14" s="158"/>
      <c r="T14" s="158"/>
      <c r="U14" s="158"/>
      <c r="V14" s="158"/>
      <c r="W14" s="158"/>
      <c r="X14" s="158"/>
      <c r="Y14" s="158"/>
      <c r="Z14" s="158"/>
    </row>
    <row r="15" spans="1:26" ht="15.5" x14ac:dyDescent="0.35">
      <c r="A15" s="158"/>
      <c r="B15" s="158"/>
      <c r="C15" s="158"/>
      <c r="D15" s="725" t="s">
        <v>511</v>
      </c>
      <c r="E15" s="726" t="s">
        <v>3</v>
      </c>
      <c r="F15" s="727" t="str">
        <f>F6</f>
        <v>As at
 March 31, 2026</v>
      </c>
      <c r="G15" s="728" t="str">
        <f>G6</f>
        <v>As at 
March 31, 2025</v>
      </c>
      <c r="H15" s="158"/>
      <c r="I15" s="158"/>
      <c r="J15" s="158"/>
      <c r="K15" s="158"/>
      <c r="L15" s="158"/>
      <c r="M15" s="158"/>
      <c r="N15" s="158"/>
      <c r="O15" s="158"/>
      <c r="P15" s="158"/>
      <c r="Q15" s="158"/>
      <c r="R15" s="158"/>
      <c r="S15" s="158"/>
      <c r="T15" s="158"/>
      <c r="U15" s="158"/>
      <c r="V15" s="158"/>
      <c r="W15" s="158"/>
      <c r="X15" s="158"/>
      <c r="Y15" s="158"/>
      <c r="Z15" s="158"/>
    </row>
    <row r="16" spans="1:26" ht="15.5" x14ac:dyDescent="0.35">
      <c r="A16" s="158"/>
      <c r="B16" s="158"/>
      <c r="C16" s="158"/>
      <c r="D16" s="729">
        <v>1</v>
      </c>
      <c r="E16" s="730" t="s">
        <v>519</v>
      </c>
      <c r="F16" s="718">
        <v>0</v>
      </c>
      <c r="G16" s="731">
        <v>0</v>
      </c>
      <c r="H16" s="158"/>
      <c r="I16" s="158"/>
      <c r="J16" s="158"/>
      <c r="K16" s="158"/>
      <c r="L16" s="158"/>
      <c r="M16" s="158"/>
      <c r="N16" s="158"/>
      <c r="O16" s="158"/>
      <c r="P16" s="158"/>
      <c r="Q16" s="158"/>
      <c r="R16" s="158"/>
      <c r="S16" s="158"/>
      <c r="T16" s="158"/>
      <c r="U16" s="158"/>
      <c r="V16" s="158"/>
      <c r="W16" s="158"/>
      <c r="X16" s="158"/>
      <c r="Y16" s="158"/>
      <c r="Z16" s="158"/>
    </row>
    <row r="17" spans="1:26" ht="15.5" x14ac:dyDescent="0.35">
      <c r="A17" s="158"/>
      <c r="B17" s="158"/>
      <c r="C17" s="158"/>
      <c r="D17" s="729">
        <f>D16+1</f>
        <v>2</v>
      </c>
      <c r="E17" s="730" t="s">
        <v>520</v>
      </c>
      <c r="F17" s="718">
        <v>0</v>
      </c>
      <c r="G17" s="731">
        <v>0</v>
      </c>
      <c r="H17" s="158"/>
      <c r="I17" s="158"/>
      <c r="J17" s="158"/>
      <c r="K17" s="158"/>
      <c r="L17" s="158"/>
      <c r="M17" s="158"/>
      <c r="N17" s="158"/>
      <c r="O17" s="158"/>
      <c r="P17" s="158"/>
      <c r="Q17" s="158"/>
      <c r="R17" s="158"/>
      <c r="S17" s="158"/>
      <c r="T17" s="158"/>
      <c r="U17" s="158"/>
      <c r="V17" s="158"/>
      <c r="W17" s="158"/>
      <c r="X17" s="158"/>
      <c r="Y17" s="158"/>
      <c r="Z17" s="158"/>
    </row>
    <row r="18" spans="1:26" ht="15.5" x14ac:dyDescent="0.35">
      <c r="A18" s="158"/>
      <c r="B18" s="158"/>
      <c r="C18" s="158"/>
      <c r="D18" s="729">
        <f t="shared" ref="D18:D20" si="0">D17+1</f>
        <v>3</v>
      </c>
      <c r="E18" s="730" t="s">
        <v>521</v>
      </c>
      <c r="F18" s="718">
        <v>0</v>
      </c>
      <c r="G18" s="731">
        <v>0</v>
      </c>
      <c r="H18" s="158"/>
      <c r="I18" s="158"/>
      <c r="J18" s="158"/>
      <c r="K18" s="158"/>
      <c r="L18" s="158"/>
      <c r="M18" s="158"/>
      <c r="N18" s="158"/>
      <c r="O18" s="158"/>
      <c r="P18" s="158"/>
      <c r="Q18" s="158"/>
      <c r="R18" s="158"/>
      <c r="S18" s="158"/>
      <c r="T18" s="158"/>
      <c r="U18" s="158"/>
      <c r="V18" s="158"/>
      <c r="W18" s="158"/>
      <c r="X18" s="158"/>
      <c r="Y18" s="158"/>
      <c r="Z18" s="158"/>
    </row>
    <row r="19" spans="1:26" ht="15.5" x14ac:dyDescent="0.35">
      <c r="A19" s="158"/>
      <c r="B19" s="158"/>
      <c r="C19" s="158"/>
      <c r="D19" s="729">
        <f t="shared" si="0"/>
        <v>4</v>
      </c>
      <c r="E19" s="732" t="s">
        <v>522</v>
      </c>
      <c r="F19" s="733">
        <v>0</v>
      </c>
      <c r="G19" s="734">
        <v>0</v>
      </c>
      <c r="H19" s="158"/>
      <c r="I19" s="158"/>
      <c r="J19" s="158"/>
      <c r="K19" s="158"/>
      <c r="L19" s="158"/>
      <c r="M19" s="158"/>
      <c r="N19" s="158"/>
      <c r="O19" s="158"/>
      <c r="P19" s="158"/>
      <c r="Q19" s="158"/>
      <c r="R19" s="158"/>
      <c r="S19" s="158"/>
      <c r="T19" s="158"/>
      <c r="U19" s="158"/>
      <c r="V19" s="158"/>
      <c r="W19" s="158"/>
      <c r="X19" s="158"/>
      <c r="Y19" s="158"/>
      <c r="Z19" s="158"/>
    </row>
    <row r="20" spans="1:26" ht="15.5" x14ac:dyDescent="0.35">
      <c r="A20" s="158"/>
      <c r="B20" s="158"/>
      <c r="C20" s="158"/>
      <c r="D20" s="729">
        <f t="shared" si="0"/>
        <v>5</v>
      </c>
      <c r="E20" s="732" t="s">
        <v>523</v>
      </c>
      <c r="F20" s="733">
        <v>0</v>
      </c>
      <c r="G20" s="733">
        <v>0</v>
      </c>
      <c r="H20" s="158"/>
      <c r="I20" s="158"/>
      <c r="J20" s="158"/>
      <c r="K20" s="158"/>
      <c r="L20" s="158"/>
      <c r="M20" s="158"/>
      <c r="N20" s="158"/>
      <c r="O20" s="158"/>
      <c r="P20" s="158"/>
      <c r="Q20" s="158"/>
      <c r="R20" s="158"/>
      <c r="S20" s="158"/>
      <c r="T20" s="158"/>
      <c r="U20" s="158"/>
      <c r="V20" s="158"/>
      <c r="W20" s="158"/>
      <c r="X20" s="158"/>
      <c r="Y20" s="158"/>
      <c r="Z20" s="158"/>
    </row>
    <row r="21" spans="1:26" ht="15.5" x14ac:dyDescent="0.35">
      <c r="A21" s="158"/>
      <c r="B21" s="158"/>
      <c r="C21" s="158"/>
      <c r="D21" s="735"/>
      <c r="E21" s="736" t="s">
        <v>196</v>
      </c>
      <c r="F21" s="737">
        <f>SUM(F16:F20)</f>
        <v>0</v>
      </c>
      <c r="G21" s="737">
        <f>SUM(G16:G20)</f>
        <v>0</v>
      </c>
      <c r="H21" s="158"/>
      <c r="I21" s="158"/>
      <c r="J21" s="158"/>
      <c r="K21" s="158"/>
      <c r="L21" s="158"/>
      <c r="M21" s="158"/>
      <c r="N21" s="158"/>
      <c r="O21" s="158"/>
      <c r="P21" s="158"/>
      <c r="Q21" s="158"/>
      <c r="R21" s="158"/>
      <c r="S21" s="158"/>
      <c r="T21" s="158"/>
      <c r="U21" s="158"/>
      <c r="V21" s="158"/>
      <c r="W21" s="158"/>
      <c r="X21" s="158"/>
      <c r="Y21" s="158"/>
      <c r="Z21" s="158"/>
    </row>
    <row r="22" spans="1:26" ht="15.5" x14ac:dyDescent="0.35">
      <c r="A22" s="158"/>
      <c r="B22" s="158"/>
      <c r="C22" s="158"/>
      <c r="D22" s="719"/>
      <c r="E22" s="158"/>
      <c r="F22" s="720"/>
      <c r="G22" s="158"/>
      <c r="H22" s="158"/>
      <c r="I22" s="158"/>
      <c r="J22" s="158"/>
      <c r="K22" s="158"/>
      <c r="L22" s="158"/>
      <c r="M22" s="158"/>
      <c r="N22" s="158"/>
      <c r="O22" s="158"/>
      <c r="P22" s="158"/>
      <c r="Q22" s="158"/>
      <c r="R22" s="158"/>
      <c r="S22" s="158"/>
      <c r="T22" s="158"/>
      <c r="U22" s="158"/>
      <c r="V22" s="158"/>
      <c r="W22" s="158"/>
      <c r="X22" s="158"/>
      <c r="Y22" s="158"/>
      <c r="Z22" s="158"/>
    </row>
    <row r="23" spans="1:26" ht="15.5" x14ac:dyDescent="0.35">
      <c r="A23" s="158"/>
      <c r="B23" s="158"/>
      <c r="C23" s="158"/>
      <c r="D23" s="719"/>
      <c r="E23" s="158"/>
      <c r="F23" s="720"/>
      <c r="G23" s="158"/>
      <c r="H23" s="158"/>
      <c r="I23" s="158"/>
      <c r="J23" s="158"/>
      <c r="K23" s="158"/>
      <c r="L23" s="158"/>
      <c r="M23" s="158"/>
      <c r="N23" s="158"/>
      <c r="O23" s="158"/>
      <c r="P23" s="158"/>
      <c r="Q23" s="158"/>
      <c r="R23" s="158"/>
      <c r="S23" s="158"/>
      <c r="T23" s="158"/>
      <c r="U23" s="158"/>
      <c r="V23" s="158"/>
      <c r="W23" s="158"/>
      <c r="X23" s="158"/>
      <c r="Y23" s="158"/>
      <c r="Z23" s="158"/>
    </row>
    <row r="24" spans="1:26" ht="15.5" x14ac:dyDescent="0.35">
      <c r="A24" s="158"/>
      <c r="B24" s="159">
        <f>B14+1</f>
        <v>30</v>
      </c>
      <c r="C24" s="738" t="s">
        <v>524</v>
      </c>
      <c r="D24" s="158"/>
      <c r="E24" s="158"/>
      <c r="F24" s="720"/>
      <c r="G24" s="158"/>
      <c r="H24" s="158"/>
      <c r="I24" s="158"/>
      <c r="J24" s="158"/>
      <c r="K24" s="158"/>
      <c r="L24" s="158"/>
      <c r="M24" s="158"/>
      <c r="N24" s="158"/>
      <c r="O24" s="158"/>
      <c r="P24" s="158"/>
      <c r="Q24" s="158"/>
      <c r="R24" s="158"/>
      <c r="S24" s="158"/>
      <c r="T24" s="158"/>
      <c r="U24" s="158"/>
      <c r="V24" s="158"/>
      <c r="W24" s="158"/>
      <c r="X24" s="158"/>
      <c r="Y24" s="158"/>
      <c r="Z24" s="158"/>
    </row>
    <row r="25" spans="1:26" ht="15.5" x14ac:dyDescent="0.35">
      <c r="A25" s="158"/>
      <c r="B25" s="158"/>
      <c r="C25" s="158"/>
      <c r="D25" s="161" t="s">
        <v>525</v>
      </c>
      <c r="E25" s="158"/>
      <c r="F25" s="720"/>
      <c r="G25" s="158"/>
      <c r="H25" s="158"/>
      <c r="I25" s="158"/>
      <c r="J25" s="158"/>
      <c r="K25" s="158"/>
      <c r="L25" s="158"/>
      <c r="M25" s="158"/>
      <c r="N25" s="158"/>
      <c r="O25" s="158"/>
      <c r="P25" s="158"/>
      <c r="Q25" s="158"/>
      <c r="R25" s="158"/>
      <c r="S25" s="158"/>
      <c r="T25" s="158"/>
      <c r="U25" s="158"/>
      <c r="V25" s="158"/>
      <c r="W25" s="158"/>
      <c r="X25" s="158"/>
      <c r="Y25" s="158"/>
      <c r="Z25" s="158"/>
    </row>
    <row r="26" spans="1:26" ht="15.5" x14ac:dyDescent="0.35">
      <c r="A26" s="158"/>
      <c r="B26" s="158"/>
      <c r="C26" s="158"/>
      <c r="D26" s="738" t="s">
        <v>341</v>
      </c>
      <c r="E26" s="158"/>
      <c r="F26" s="158"/>
      <c r="G26" s="158"/>
      <c r="H26" s="158"/>
      <c r="I26" s="158"/>
      <c r="J26" s="158"/>
      <c r="K26" s="158"/>
      <c r="L26" s="158"/>
      <c r="M26" s="158"/>
      <c r="N26" s="158"/>
      <c r="O26" s="158"/>
      <c r="P26" s="158"/>
      <c r="Q26" s="158"/>
      <c r="R26" s="158"/>
      <c r="S26" s="158"/>
      <c r="T26" s="158"/>
      <c r="U26" s="158"/>
      <c r="V26" s="158"/>
      <c r="W26" s="158"/>
      <c r="X26" s="158"/>
      <c r="Y26" s="158"/>
      <c r="Z26" s="158"/>
    </row>
    <row r="27" spans="1:26" ht="15.5" x14ac:dyDescent="0.35">
      <c r="A27" s="158"/>
      <c r="B27" s="158"/>
      <c r="C27" s="158"/>
      <c r="D27" s="161" t="s">
        <v>526</v>
      </c>
      <c r="E27" s="158"/>
      <c r="F27" s="720"/>
      <c r="G27" s="158"/>
      <c r="H27" s="158"/>
      <c r="I27" s="158"/>
      <c r="J27" s="158"/>
      <c r="K27" s="158"/>
      <c r="L27" s="158"/>
      <c r="M27" s="158"/>
      <c r="N27" s="158"/>
      <c r="O27" s="158"/>
      <c r="P27" s="158"/>
      <c r="Q27" s="158"/>
      <c r="R27" s="158"/>
      <c r="S27" s="158"/>
      <c r="T27" s="158"/>
      <c r="U27" s="158"/>
      <c r="V27" s="158"/>
      <c r="W27" s="158"/>
      <c r="X27" s="158"/>
      <c r="Y27" s="158"/>
      <c r="Z27" s="158"/>
    </row>
    <row r="28" spans="1:26" ht="15.5" x14ac:dyDescent="0.35">
      <c r="A28" s="158"/>
      <c r="B28" s="158"/>
      <c r="C28" s="158"/>
      <c r="E28" s="161"/>
      <c r="F28" s="720"/>
      <c r="G28" s="158"/>
      <c r="H28" s="158"/>
      <c r="I28" s="158"/>
      <c r="J28" s="158"/>
      <c r="K28" s="158"/>
      <c r="L28" s="158"/>
      <c r="M28" s="158"/>
      <c r="N28" s="158"/>
      <c r="O28" s="158"/>
      <c r="P28" s="158"/>
      <c r="Q28" s="158"/>
      <c r="R28" s="158"/>
      <c r="S28" s="158"/>
      <c r="T28" s="158"/>
      <c r="U28" s="158"/>
      <c r="V28" s="158"/>
      <c r="W28" s="158"/>
      <c r="X28" s="158"/>
      <c r="Y28" s="158"/>
      <c r="Z28" s="158"/>
    </row>
    <row r="29" spans="1:26" ht="15.5" x14ac:dyDescent="0.35">
      <c r="A29" s="158"/>
      <c r="B29" s="158"/>
      <c r="C29" s="158"/>
      <c r="D29" s="161" t="s">
        <v>527</v>
      </c>
      <c r="E29" s="158"/>
      <c r="F29" s="720"/>
      <c r="G29" s="158"/>
      <c r="H29" s="158"/>
      <c r="I29" s="158"/>
      <c r="J29" s="158"/>
      <c r="K29" s="158"/>
      <c r="L29" s="158"/>
      <c r="M29" s="158"/>
      <c r="N29" s="158"/>
      <c r="O29" s="158"/>
      <c r="P29" s="158"/>
      <c r="Q29" s="158"/>
      <c r="R29" s="158"/>
      <c r="S29" s="158"/>
      <c r="T29" s="158"/>
      <c r="U29" s="158"/>
      <c r="V29" s="158"/>
      <c r="W29" s="158"/>
      <c r="X29" s="158"/>
      <c r="Y29" s="158"/>
      <c r="Z29" s="158"/>
    </row>
    <row r="30" spans="1:26" ht="15.5" x14ac:dyDescent="0.35">
      <c r="A30" s="158"/>
      <c r="B30" s="158"/>
      <c r="C30" s="158"/>
      <c r="D30" s="738" t="s">
        <v>528</v>
      </c>
      <c r="E30" s="158"/>
      <c r="F30" s="720"/>
      <c r="G30" s="158"/>
      <c r="H30" s="158"/>
      <c r="I30" s="158"/>
      <c r="J30" s="158"/>
      <c r="K30" s="158"/>
      <c r="L30" s="158"/>
      <c r="M30" s="158"/>
      <c r="N30" s="158"/>
      <c r="O30" s="158"/>
      <c r="P30" s="158"/>
      <c r="Q30" s="158"/>
      <c r="R30" s="158"/>
      <c r="S30" s="158"/>
      <c r="T30" s="158"/>
      <c r="U30" s="158"/>
      <c r="V30" s="158"/>
      <c r="W30" s="158"/>
      <c r="X30" s="158"/>
      <c r="Y30" s="158"/>
      <c r="Z30" s="158"/>
    </row>
    <row r="31" spans="1:26" ht="15.5" x14ac:dyDescent="0.35">
      <c r="A31" s="158"/>
      <c r="B31" s="158"/>
      <c r="C31" s="158"/>
      <c r="D31" s="161" t="s">
        <v>529</v>
      </c>
      <c r="E31" s="158"/>
      <c r="F31" s="720"/>
      <c r="G31" s="158"/>
      <c r="H31" s="158"/>
      <c r="I31" s="158"/>
      <c r="J31" s="158"/>
      <c r="K31" s="158"/>
      <c r="L31" s="158"/>
      <c r="M31" s="158"/>
      <c r="N31" s="158"/>
      <c r="O31" s="158"/>
      <c r="P31" s="158"/>
      <c r="Q31" s="158"/>
      <c r="R31" s="158"/>
      <c r="S31" s="158"/>
      <c r="T31" s="158"/>
      <c r="U31" s="158"/>
      <c r="V31" s="158"/>
      <c r="W31" s="158"/>
      <c r="X31" s="158"/>
      <c r="Y31" s="158"/>
      <c r="Z31" s="158"/>
    </row>
    <row r="32" spans="1:26" ht="15.5" x14ac:dyDescent="0.35">
      <c r="A32" s="158"/>
      <c r="B32" s="158"/>
      <c r="C32" s="158"/>
      <c r="D32" s="161"/>
      <c r="E32" s="158"/>
      <c r="F32" s="158"/>
      <c r="G32" s="158"/>
      <c r="H32" s="158"/>
      <c r="I32" s="158"/>
      <c r="J32" s="158"/>
      <c r="K32" s="158"/>
      <c r="L32" s="158"/>
      <c r="M32" s="158"/>
      <c r="N32" s="158"/>
      <c r="O32" s="158"/>
      <c r="P32" s="158"/>
      <c r="Q32" s="158"/>
      <c r="R32" s="158"/>
      <c r="S32" s="158"/>
      <c r="T32" s="158"/>
      <c r="U32" s="158"/>
      <c r="V32" s="158"/>
      <c r="W32" s="158"/>
      <c r="X32" s="158"/>
      <c r="Y32" s="158"/>
      <c r="Z32" s="158"/>
    </row>
    <row r="33" spans="1:26" ht="15.5" x14ac:dyDescent="0.35">
      <c r="A33" s="158"/>
      <c r="B33" s="158"/>
      <c r="C33" s="158"/>
      <c r="D33" s="161"/>
      <c r="E33" s="158"/>
      <c r="F33" s="713"/>
      <c r="G33" s="720" t="str">
        <f>G14</f>
        <v>( Amount in ₹ )</v>
      </c>
      <c r="H33" s="158"/>
      <c r="I33" s="158"/>
      <c r="J33" s="158"/>
      <c r="K33" s="158"/>
      <c r="L33" s="158"/>
      <c r="M33" s="158"/>
      <c r="N33" s="158"/>
      <c r="O33" s="158"/>
      <c r="P33" s="158"/>
      <c r="Q33" s="158"/>
      <c r="R33" s="158"/>
      <c r="S33" s="158"/>
      <c r="T33" s="158"/>
      <c r="U33" s="158"/>
      <c r="V33" s="158"/>
      <c r="W33" s="158"/>
      <c r="X33" s="158"/>
      <c r="Y33" s="158"/>
      <c r="Z33" s="158"/>
    </row>
    <row r="34" spans="1:26" ht="30" customHeight="1" x14ac:dyDescent="0.35">
      <c r="A34" s="158"/>
      <c r="B34" s="158"/>
      <c r="C34" s="158"/>
      <c r="D34" s="739" t="s">
        <v>3</v>
      </c>
      <c r="E34" s="740"/>
      <c r="F34" s="715" t="s">
        <v>131</v>
      </c>
      <c r="G34" s="715" t="s">
        <v>132</v>
      </c>
      <c r="H34" s="158"/>
      <c r="I34" s="158"/>
      <c r="J34" s="158"/>
      <c r="K34" s="158"/>
      <c r="L34" s="158"/>
      <c r="M34" s="158"/>
      <c r="N34" s="158"/>
      <c r="O34" s="158"/>
      <c r="P34" s="158"/>
      <c r="Q34" s="158"/>
      <c r="R34" s="158"/>
      <c r="S34" s="158"/>
      <c r="T34" s="158"/>
      <c r="U34" s="158"/>
      <c r="V34" s="158"/>
      <c r="W34" s="158"/>
      <c r="X34" s="158"/>
      <c r="Y34" s="158"/>
      <c r="Z34" s="158"/>
    </row>
    <row r="35" spans="1:26" ht="20" customHeight="1" x14ac:dyDescent="0.35">
      <c r="A35" s="158"/>
      <c r="B35" s="158"/>
      <c r="C35" s="158"/>
      <c r="D35" s="741" t="s">
        <v>530</v>
      </c>
      <c r="E35" s="742"/>
      <c r="F35" s="743">
        <v>0</v>
      </c>
      <c r="G35" s="743">
        <v>0</v>
      </c>
      <c r="H35" s="158"/>
      <c r="I35" s="158"/>
      <c r="J35" s="158"/>
      <c r="K35" s="158"/>
      <c r="L35" s="158"/>
      <c r="M35" s="158"/>
      <c r="N35" s="158"/>
      <c r="O35" s="158"/>
      <c r="P35" s="158"/>
      <c r="Q35" s="158"/>
      <c r="R35" s="158"/>
      <c r="S35" s="158"/>
      <c r="T35" s="158"/>
      <c r="U35" s="158"/>
      <c r="V35" s="158"/>
      <c r="W35" s="158"/>
      <c r="X35" s="158"/>
      <c r="Y35" s="158"/>
      <c r="Z35" s="158"/>
    </row>
    <row r="36" spans="1:26" ht="15.5" x14ac:dyDescent="0.35">
      <c r="A36" s="158"/>
      <c r="B36" s="158"/>
      <c r="C36" s="158"/>
      <c r="D36" s="744" t="s">
        <v>531</v>
      </c>
      <c r="E36" s="745"/>
      <c r="F36" s="743">
        <v>0</v>
      </c>
      <c r="G36" s="743">
        <v>0</v>
      </c>
      <c r="H36" s="158"/>
      <c r="I36" s="158"/>
      <c r="J36" s="158"/>
      <c r="K36" s="158"/>
      <c r="L36" s="158"/>
      <c r="M36" s="158"/>
      <c r="N36" s="158"/>
      <c r="O36" s="158"/>
      <c r="P36" s="158"/>
      <c r="Q36" s="158"/>
      <c r="R36" s="158"/>
      <c r="S36" s="158"/>
      <c r="T36" s="158"/>
      <c r="U36" s="158"/>
      <c r="V36" s="158"/>
      <c r="W36" s="158"/>
      <c r="X36" s="158"/>
      <c r="Y36" s="158"/>
      <c r="Z36" s="158"/>
    </row>
    <row r="37" spans="1:26" ht="15.5" x14ac:dyDescent="0.35">
      <c r="A37" s="158"/>
      <c r="B37" s="158"/>
      <c r="C37" s="158"/>
      <c r="D37" s="746" t="s">
        <v>532</v>
      </c>
      <c r="E37" s="747"/>
      <c r="F37" s="748">
        <f>SUM(F35:F36)</f>
        <v>0</v>
      </c>
      <c r="G37" s="748">
        <f>SUM(G35:G36)</f>
        <v>0</v>
      </c>
      <c r="H37" s="158"/>
      <c r="I37" s="158"/>
      <c r="J37" s="158"/>
      <c r="K37" s="158"/>
      <c r="L37" s="158"/>
      <c r="M37" s="158"/>
      <c r="N37" s="158"/>
      <c r="O37" s="158"/>
      <c r="P37" s="158"/>
      <c r="Q37" s="158"/>
      <c r="R37" s="158"/>
      <c r="S37" s="158"/>
      <c r="T37" s="158"/>
      <c r="U37" s="158"/>
      <c r="V37" s="158"/>
      <c r="W37" s="158"/>
      <c r="X37" s="158"/>
      <c r="Y37" s="158"/>
      <c r="Z37" s="158"/>
    </row>
    <row r="38" spans="1:26" ht="15.5" x14ac:dyDescent="0.35">
      <c r="A38" s="158"/>
      <c r="B38" s="158"/>
      <c r="C38" s="158"/>
      <c r="D38" s="158"/>
      <c r="E38" s="158"/>
      <c r="F38" s="158"/>
      <c r="G38" s="749"/>
      <c r="H38" s="158"/>
      <c r="I38" s="158"/>
      <c r="J38" s="158"/>
      <c r="K38" s="158"/>
      <c r="L38" s="158"/>
      <c r="M38" s="158"/>
      <c r="N38" s="158"/>
      <c r="O38" s="158"/>
      <c r="P38" s="158"/>
      <c r="Q38" s="158"/>
      <c r="R38" s="158"/>
      <c r="S38" s="158"/>
      <c r="T38" s="158"/>
      <c r="U38" s="158"/>
      <c r="V38" s="158"/>
      <c r="W38" s="158"/>
      <c r="X38" s="158"/>
      <c r="Y38" s="158"/>
      <c r="Z38" s="158"/>
    </row>
    <row r="39" spans="1:26" ht="15.5" x14ac:dyDescent="0.35">
      <c r="A39" s="158"/>
      <c r="B39" s="158"/>
      <c r="C39" s="158"/>
      <c r="D39" s="159" t="s">
        <v>533</v>
      </c>
      <c r="E39" s="158"/>
      <c r="F39" s="158"/>
      <c r="G39" s="158"/>
      <c r="H39" s="158"/>
      <c r="I39" s="158"/>
      <c r="J39" s="158"/>
      <c r="K39" s="158"/>
      <c r="L39" s="158"/>
      <c r="M39" s="158"/>
      <c r="N39" s="158"/>
      <c r="O39" s="158"/>
      <c r="P39" s="158"/>
      <c r="Q39" s="158"/>
      <c r="R39" s="158"/>
      <c r="S39" s="158"/>
      <c r="T39" s="158"/>
      <c r="U39" s="158"/>
      <c r="V39" s="158"/>
      <c r="W39" s="158"/>
      <c r="X39" s="158"/>
      <c r="Y39" s="158"/>
      <c r="Z39" s="158"/>
    </row>
    <row r="40" spans="1:26" ht="30" customHeight="1" x14ac:dyDescent="0.35">
      <c r="A40" s="158"/>
      <c r="B40" s="158"/>
      <c r="C40" s="158"/>
      <c r="D40" s="750" t="s">
        <v>534</v>
      </c>
      <c r="E40" s="750"/>
      <c r="F40" s="750"/>
      <c r="G40" s="750"/>
      <c r="H40" s="750"/>
      <c r="I40" s="751"/>
      <c r="J40" s="751"/>
      <c r="K40" s="751"/>
      <c r="L40" s="751"/>
      <c r="M40" s="751"/>
      <c r="N40" s="751"/>
      <c r="O40" s="751"/>
      <c r="P40" s="751"/>
      <c r="Q40" s="158"/>
      <c r="R40" s="158"/>
      <c r="S40" s="158"/>
      <c r="T40" s="158"/>
      <c r="U40" s="158"/>
      <c r="V40" s="158"/>
      <c r="W40" s="158"/>
      <c r="X40" s="158"/>
      <c r="Y40" s="158"/>
      <c r="Z40" s="158"/>
    </row>
    <row r="41" spans="1:26" ht="30" customHeight="1" x14ac:dyDescent="0.35">
      <c r="A41" s="158"/>
      <c r="B41" s="158"/>
      <c r="C41" s="158"/>
      <c r="D41" s="752"/>
      <c r="E41" s="752"/>
      <c r="F41" s="752"/>
      <c r="G41" s="713" t="str">
        <f>G33</f>
        <v>( Amount in ₹ )</v>
      </c>
      <c r="H41" s="752"/>
      <c r="I41" s="752"/>
      <c r="J41" s="752"/>
      <c r="K41" s="752"/>
      <c r="L41" s="752"/>
      <c r="M41" s="752"/>
      <c r="N41" s="752"/>
      <c r="O41" s="752"/>
      <c r="P41" s="752"/>
      <c r="Q41" s="158"/>
      <c r="R41" s="158"/>
      <c r="S41" s="158"/>
      <c r="T41" s="158"/>
      <c r="U41" s="158"/>
      <c r="V41" s="158"/>
      <c r="W41" s="158"/>
      <c r="X41" s="158"/>
      <c r="Y41" s="158"/>
      <c r="Z41" s="158"/>
    </row>
    <row r="42" spans="1:26" ht="31" x14ac:dyDescent="0.35">
      <c r="A42" s="158"/>
      <c r="B42" s="158"/>
      <c r="C42" s="158"/>
      <c r="D42" s="725" t="s">
        <v>3</v>
      </c>
      <c r="E42" s="747"/>
      <c r="F42" s="753" t="str">
        <f>F15</f>
        <v>As at
 March 31, 2026</v>
      </c>
      <c r="G42" s="753" t="str">
        <f>G15</f>
        <v>As at 
March 31, 2025</v>
      </c>
      <c r="H42" s="158"/>
      <c r="I42" s="158"/>
      <c r="J42" s="158"/>
      <c r="K42" s="158"/>
      <c r="L42" s="158"/>
      <c r="M42" s="158"/>
      <c r="N42" s="158"/>
      <c r="O42" s="158"/>
      <c r="P42" s="158"/>
      <c r="Q42" s="158"/>
      <c r="R42" s="158"/>
      <c r="S42" s="158"/>
      <c r="T42" s="158"/>
      <c r="U42" s="158"/>
      <c r="V42" s="158"/>
      <c r="W42" s="158"/>
      <c r="X42" s="158"/>
      <c r="Y42" s="158"/>
      <c r="Z42" s="158"/>
    </row>
    <row r="43" spans="1:26" ht="15.5" x14ac:dyDescent="0.35">
      <c r="A43" s="158"/>
      <c r="B43" s="158"/>
      <c r="C43" s="158"/>
      <c r="D43" s="754" t="s">
        <v>535</v>
      </c>
      <c r="E43" s="158"/>
      <c r="F43" s="755">
        <f>G50</f>
        <v>0</v>
      </c>
      <c r="G43" s="755">
        <v>0</v>
      </c>
      <c r="H43" s="158"/>
      <c r="I43" s="158"/>
      <c r="J43" s="158"/>
      <c r="K43" s="158"/>
      <c r="L43" s="158"/>
      <c r="M43" s="158"/>
      <c r="N43" s="158"/>
      <c r="O43" s="158"/>
      <c r="P43" s="158"/>
      <c r="Q43" s="158"/>
      <c r="R43" s="158"/>
      <c r="S43" s="158"/>
      <c r="T43" s="158"/>
      <c r="U43" s="158"/>
      <c r="V43" s="158"/>
      <c r="W43" s="158"/>
      <c r="X43" s="158"/>
      <c r="Y43" s="158"/>
      <c r="Z43" s="158"/>
    </row>
    <row r="44" spans="1:26" ht="15.5" x14ac:dyDescent="0.35">
      <c r="A44" s="158"/>
      <c r="B44" s="158"/>
      <c r="C44" s="158"/>
      <c r="D44" s="754" t="s">
        <v>536</v>
      </c>
      <c r="E44" s="158"/>
      <c r="F44" s="755"/>
      <c r="G44" s="755"/>
      <c r="H44" s="158"/>
      <c r="I44" s="158"/>
      <c r="J44" s="158"/>
      <c r="K44" s="158"/>
      <c r="L44" s="158"/>
      <c r="M44" s="158"/>
      <c r="N44" s="158"/>
      <c r="O44" s="158"/>
      <c r="P44" s="158"/>
      <c r="Q44" s="158"/>
      <c r="R44" s="158"/>
      <c r="S44" s="158"/>
      <c r="T44" s="158"/>
      <c r="U44" s="158"/>
      <c r="V44" s="158"/>
      <c r="W44" s="158"/>
      <c r="X44" s="158"/>
      <c r="Y44" s="158"/>
      <c r="Z44" s="158"/>
    </row>
    <row r="45" spans="1:26" ht="15.5" x14ac:dyDescent="0.35">
      <c r="A45" s="158"/>
      <c r="B45" s="158"/>
      <c r="C45" s="158"/>
      <c r="D45" s="754" t="s">
        <v>537</v>
      </c>
      <c r="E45" s="158"/>
      <c r="F45" s="756">
        <v>0</v>
      </c>
      <c r="G45" s="755">
        <v>0</v>
      </c>
      <c r="H45" s="158"/>
      <c r="I45" s="158"/>
      <c r="J45" s="158"/>
      <c r="K45" s="158"/>
      <c r="L45" s="158"/>
      <c r="M45" s="158"/>
      <c r="N45" s="158"/>
      <c r="O45" s="158"/>
      <c r="P45" s="158"/>
      <c r="Q45" s="158"/>
      <c r="R45" s="158"/>
      <c r="S45" s="158"/>
      <c r="T45" s="158"/>
      <c r="U45" s="158"/>
      <c r="V45" s="158"/>
      <c r="W45" s="158"/>
      <c r="X45" s="158"/>
      <c r="Y45" s="158"/>
      <c r="Z45" s="158"/>
    </row>
    <row r="46" spans="1:26" ht="15.5" x14ac:dyDescent="0.35">
      <c r="A46" s="158"/>
      <c r="B46" s="158"/>
      <c r="C46" s="158"/>
      <c r="D46" s="754" t="s">
        <v>538</v>
      </c>
      <c r="E46" s="158"/>
      <c r="F46" s="755"/>
      <c r="G46" s="755"/>
      <c r="H46" s="158"/>
      <c r="I46" s="158"/>
      <c r="J46" s="158"/>
      <c r="K46" s="158"/>
      <c r="L46" s="158"/>
      <c r="M46" s="158"/>
      <c r="N46" s="158"/>
      <c r="O46" s="158"/>
      <c r="P46" s="158"/>
      <c r="Q46" s="158"/>
      <c r="R46" s="158"/>
      <c r="S46" s="158"/>
      <c r="T46" s="158"/>
      <c r="U46" s="158"/>
      <c r="V46" s="158"/>
      <c r="W46" s="158"/>
      <c r="X46" s="158"/>
      <c r="Y46" s="158"/>
      <c r="Z46" s="158"/>
    </row>
    <row r="47" spans="1:26" ht="15.5" x14ac:dyDescent="0.35">
      <c r="A47" s="158"/>
      <c r="B47" s="158"/>
      <c r="C47" s="158"/>
      <c r="D47" s="754" t="s">
        <v>539</v>
      </c>
      <c r="E47" s="158"/>
      <c r="F47" s="756">
        <v>0</v>
      </c>
      <c r="G47" s="757">
        <v>0</v>
      </c>
      <c r="H47" s="158"/>
      <c r="I47" s="158"/>
      <c r="J47" s="158"/>
      <c r="K47" s="158"/>
      <c r="L47" s="158"/>
      <c r="M47" s="158"/>
      <c r="N47" s="158"/>
      <c r="O47" s="158"/>
      <c r="P47" s="158"/>
      <c r="Q47" s="158"/>
      <c r="R47" s="158"/>
      <c r="S47" s="158"/>
      <c r="T47" s="158"/>
      <c r="U47" s="158"/>
      <c r="V47" s="158"/>
      <c r="W47" s="158"/>
      <c r="X47" s="158"/>
      <c r="Y47" s="158"/>
      <c r="Z47" s="158"/>
    </row>
    <row r="48" spans="1:26" ht="15.5" x14ac:dyDescent="0.35">
      <c r="A48" s="158"/>
      <c r="B48" s="158"/>
      <c r="C48" s="158"/>
      <c r="D48" s="754" t="s">
        <v>540</v>
      </c>
      <c r="E48" s="158"/>
      <c r="F48" s="756">
        <v>0</v>
      </c>
      <c r="G48" s="755">
        <v>0</v>
      </c>
      <c r="H48" s="158"/>
      <c r="I48" s="158"/>
      <c r="J48" s="158"/>
      <c r="K48" s="158"/>
      <c r="L48" s="158"/>
      <c r="M48" s="158"/>
      <c r="N48" s="158"/>
      <c r="O48" s="158"/>
      <c r="P48" s="158"/>
      <c r="Q48" s="158"/>
      <c r="R48" s="158"/>
      <c r="S48" s="158"/>
      <c r="T48" s="158"/>
      <c r="U48" s="158"/>
      <c r="V48" s="158"/>
      <c r="W48" s="158"/>
      <c r="X48" s="158"/>
      <c r="Y48" s="158"/>
      <c r="Z48" s="158"/>
    </row>
    <row r="49" spans="1:26" ht="15.5" x14ac:dyDescent="0.35">
      <c r="A49" s="158"/>
      <c r="B49" s="158"/>
      <c r="C49" s="158"/>
      <c r="D49" s="754" t="s">
        <v>541</v>
      </c>
      <c r="E49" s="158"/>
      <c r="F49" s="755"/>
      <c r="G49" s="755"/>
      <c r="H49" s="158"/>
      <c r="I49" s="158"/>
      <c r="J49" s="158"/>
      <c r="K49" s="158"/>
      <c r="L49" s="158"/>
      <c r="M49" s="158"/>
      <c r="N49" s="158"/>
      <c r="O49" s="158"/>
      <c r="P49" s="158"/>
      <c r="Q49" s="158"/>
      <c r="R49" s="158"/>
      <c r="S49" s="158"/>
      <c r="T49" s="158"/>
      <c r="U49" s="158"/>
      <c r="V49" s="158"/>
      <c r="W49" s="158"/>
      <c r="X49" s="158"/>
      <c r="Y49" s="158"/>
      <c r="Z49" s="158"/>
    </row>
    <row r="50" spans="1:26" ht="15.5" x14ac:dyDescent="0.35">
      <c r="A50" s="158"/>
      <c r="B50" s="158"/>
      <c r="C50" s="158"/>
      <c r="D50" s="725" t="s">
        <v>542</v>
      </c>
      <c r="E50" s="747"/>
      <c r="F50" s="758">
        <f>SUM(F43:F49)</f>
        <v>0</v>
      </c>
      <c r="G50" s="758">
        <f>SUM(G43:G49)</f>
        <v>0</v>
      </c>
      <c r="H50" s="158"/>
      <c r="I50" s="158"/>
      <c r="J50" s="158"/>
      <c r="K50" s="158"/>
      <c r="L50" s="158"/>
      <c r="M50" s="158"/>
      <c r="N50" s="158"/>
      <c r="O50" s="158"/>
      <c r="P50" s="158"/>
      <c r="Q50" s="158"/>
      <c r="R50" s="158"/>
      <c r="S50" s="158"/>
      <c r="T50" s="158"/>
      <c r="U50" s="158"/>
      <c r="V50" s="158"/>
      <c r="W50" s="158"/>
      <c r="X50" s="158"/>
      <c r="Y50" s="158"/>
      <c r="Z50" s="158"/>
    </row>
    <row r="51" spans="1:26" ht="15.5" x14ac:dyDescent="0.35">
      <c r="A51" s="158"/>
      <c r="B51" s="158"/>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row>
    <row r="52" spans="1:26" ht="15.5" x14ac:dyDescent="0.35">
      <c r="A52" s="158"/>
      <c r="B52" s="158"/>
      <c r="C52" s="158"/>
      <c r="D52" s="158" t="s">
        <v>543</v>
      </c>
      <c r="E52" s="158"/>
      <c r="F52" s="158"/>
      <c r="G52" s="158"/>
      <c r="H52" s="158"/>
      <c r="I52" s="158"/>
      <c r="J52" s="158"/>
      <c r="K52" s="158"/>
      <c r="L52" s="158"/>
      <c r="M52" s="158"/>
      <c r="N52" s="158"/>
      <c r="O52" s="158"/>
      <c r="P52" s="158"/>
      <c r="Q52" s="158"/>
      <c r="R52" s="158"/>
      <c r="S52" s="158"/>
      <c r="T52" s="158"/>
      <c r="U52" s="158"/>
      <c r="V52" s="158"/>
      <c r="W52" s="158"/>
      <c r="X52" s="158"/>
      <c r="Y52" s="158"/>
      <c r="Z52" s="158"/>
    </row>
    <row r="53" spans="1:26" ht="15.5" x14ac:dyDescent="0.35">
      <c r="A53" s="158"/>
      <c r="B53" s="158"/>
      <c r="C53" s="158"/>
      <c r="D53" s="750" t="s">
        <v>544</v>
      </c>
      <c r="E53" s="750"/>
      <c r="F53" s="750"/>
      <c r="G53" s="750"/>
      <c r="H53" s="750"/>
      <c r="I53" s="158"/>
      <c r="J53" s="158"/>
      <c r="K53" s="158"/>
      <c r="L53" s="158"/>
      <c r="M53" s="158"/>
      <c r="N53" s="158"/>
      <c r="O53" s="158"/>
      <c r="P53" s="158"/>
      <c r="Q53" s="158"/>
      <c r="R53" s="158"/>
      <c r="S53" s="158"/>
      <c r="T53" s="158"/>
      <c r="U53" s="158"/>
      <c r="V53" s="158"/>
      <c r="W53" s="158"/>
      <c r="X53" s="158"/>
      <c r="Y53" s="158"/>
      <c r="Z53" s="158"/>
    </row>
    <row r="54" spans="1:26" ht="15.5" x14ac:dyDescent="0.35">
      <c r="A54" s="158"/>
      <c r="B54" s="158"/>
      <c r="C54" s="158"/>
      <c r="D54" s="750"/>
      <c r="E54" s="750"/>
      <c r="F54" s="750"/>
      <c r="G54" s="750"/>
      <c r="H54" s="750"/>
      <c r="I54" s="158"/>
      <c r="J54" s="158"/>
      <c r="K54" s="158"/>
      <c r="L54" s="158"/>
      <c r="M54" s="158"/>
      <c r="N54" s="158"/>
      <c r="O54" s="158"/>
      <c r="P54" s="158"/>
      <c r="Q54" s="158"/>
      <c r="R54" s="158"/>
      <c r="S54" s="158"/>
      <c r="T54" s="158"/>
      <c r="U54" s="158"/>
      <c r="V54" s="158"/>
      <c r="W54" s="158"/>
      <c r="X54" s="158"/>
      <c r="Y54" s="158"/>
      <c r="Z54" s="158"/>
    </row>
    <row r="55" spans="1:26" ht="15.5" x14ac:dyDescent="0.35">
      <c r="A55" s="158"/>
      <c r="B55" s="158"/>
      <c r="C55" s="158"/>
      <c r="D55" s="158"/>
      <c r="E55" s="158"/>
      <c r="F55" s="158"/>
      <c r="G55" s="713" t="str">
        <f>G41</f>
        <v>( Amount in ₹ )</v>
      </c>
      <c r="H55" s="158"/>
      <c r="I55" s="158"/>
      <c r="J55" s="158"/>
      <c r="K55" s="158"/>
      <c r="L55" s="158"/>
      <c r="M55" s="158"/>
      <c r="N55" s="158"/>
      <c r="O55" s="158"/>
      <c r="P55" s="158"/>
      <c r="Q55" s="158"/>
      <c r="R55" s="158"/>
      <c r="S55" s="158"/>
      <c r="T55" s="158"/>
      <c r="U55" s="158"/>
      <c r="V55" s="158"/>
      <c r="W55" s="158"/>
      <c r="X55" s="158"/>
      <c r="Y55" s="158"/>
      <c r="Z55" s="158"/>
    </row>
    <row r="56" spans="1:26" ht="31" x14ac:dyDescent="0.35">
      <c r="A56" s="158"/>
      <c r="B56" s="158"/>
      <c r="C56" s="158"/>
      <c r="D56" s="725" t="s">
        <v>3</v>
      </c>
      <c r="E56" s="747"/>
      <c r="F56" s="753" t="str">
        <f>F34</f>
        <v>Year ended March 31, 2026</v>
      </c>
      <c r="G56" s="753" t="str">
        <f>G34</f>
        <v>Year ended March 31, 2025</v>
      </c>
      <c r="H56" s="158"/>
      <c r="I56" s="158"/>
      <c r="J56" s="158"/>
      <c r="K56" s="158"/>
      <c r="L56" s="158"/>
      <c r="M56" s="158"/>
      <c r="N56" s="158"/>
      <c r="O56" s="158"/>
      <c r="P56" s="158"/>
      <c r="Q56" s="158"/>
      <c r="R56" s="158"/>
      <c r="S56" s="158"/>
      <c r="T56" s="158"/>
      <c r="U56" s="158"/>
      <c r="V56" s="158"/>
      <c r="W56" s="158"/>
      <c r="X56" s="158"/>
      <c r="Y56" s="158"/>
      <c r="Z56" s="158"/>
    </row>
    <row r="57" spans="1:26" ht="15.5" x14ac:dyDescent="0.35">
      <c r="A57" s="158"/>
      <c r="B57" s="158"/>
      <c r="C57" s="158"/>
      <c r="D57" s="754" t="s">
        <v>545</v>
      </c>
      <c r="E57" s="158"/>
      <c r="F57" s="755">
        <f>G62</f>
        <v>0</v>
      </c>
      <c r="G57" s="759">
        <v>0</v>
      </c>
      <c r="H57" s="158"/>
      <c r="I57" s="158"/>
      <c r="J57" s="158"/>
      <c r="K57" s="158"/>
      <c r="L57" s="158"/>
      <c r="M57" s="158"/>
      <c r="N57" s="158"/>
      <c r="O57" s="158"/>
      <c r="P57" s="158"/>
      <c r="Q57" s="158"/>
      <c r="R57" s="158"/>
      <c r="S57" s="158"/>
      <c r="T57" s="158"/>
      <c r="U57" s="158"/>
      <c r="V57" s="158"/>
      <c r="W57" s="158"/>
      <c r="X57" s="158"/>
      <c r="Y57" s="158"/>
      <c r="Z57" s="158"/>
    </row>
    <row r="58" spans="1:26" ht="15.5" x14ac:dyDescent="0.35">
      <c r="A58" s="158"/>
      <c r="B58" s="158"/>
      <c r="C58" s="158"/>
      <c r="D58" s="754" t="s">
        <v>546</v>
      </c>
      <c r="E58" s="158"/>
      <c r="F58" s="755">
        <v>0</v>
      </c>
      <c r="G58" s="759">
        <v>0</v>
      </c>
      <c r="H58" s="158"/>
      <c r="I58" s="158"/>
      <c r="J58" s="158"/>
      <c r="K58" s="158"/>
      <c r="L58" s="158"/>
      <c r="M58" s="158"/>
      <c r="N58" s="158"/>
      <c r="O58" s="158"/>
      <c r="P58" s="158"/>
      <c r="Q58" s="158"/>
      <c r="R58" s="158"/>
      <c r="S58" s="158"/>
      <c r="T58" s="158"/>
      <c r="U58" s="158"/>
      <c r="V58" s="158"/>
      <c r="W58" s="158"/>
      <c r="X58" s="158"/>
      <c r="Y58" s="158"/>
      <c r="Z58" s="158"/>
    </row>
    <row r="59" spans="1:26" ht="15.5" x14ac:dyDescent="0.35">
      <c r="A59" s="158"/>
      <c r="B59" s="158"/>
      <c r="C59" s="158"/>
      <c r="D59" s="754" t="s">
        <v>547</v>
      </c>
      <c r="E59" s="158"/>
      <c r="F59" s="755">
        <v>0</v>
      </c>
      <c r="G59" s="760">
        <v>0</v>
      </c>
      <c r="H59" s="158"/>
      <c r="I59" s="158"/>
      <c r="J59" s="158"/>
      <c r="K59" s="158"/>
      <c r="L59" s="158"/>
      <c r="M59" s="158"/>
      <c r="N59" s="158"/>
      <c r="O59" s="158"/>
      <c r="P59" s="158"/>
      <c r="Q59" s="158"/>
      <c r="R59" s="158"/>
      <c r="S59" s="158"/>
      <c r="T59" s="158"/>
      <c r="U59" s="158"/>
      <c r="V59" s="158"/>
      <c r="W59" s="158"/>
      <c r="X59" s="158"/>
      <c r="Y59" s="158"/>
      <c r="Z59" s="158"/>
    </row>
    <row r="60" spans="1:26" ht="15.5" x14ac:dyDescent="0.35">
      <c r="A60" s="158"/>
      <c r="B60" s="158"/>
      <c r="C60" s="158"/>
      <c r="D60" s="754" t="s">
        <v>548</v>
      </c>
      <c r="E60" s="158"/>
      <c r="F60" s="755">
        <v>0</v>
      </c>
      <c r="G60" s="759">
        <v>0</v>
      </c>
      <c r="H60" s="158"/>
      <c r="I60" s="158"/>
      <c r="J60" s="158"/>
      <c r="K60" s="158"/>
      <c r="L60" s="158"/>
      <c r="M60" s="158"/>
      <c r="N60" s="158"/>
      <c r="O60" s="158"/>
      <c r="P60" s="158"/>
      <c r="Q60" s="158"/>
      <c r="R60" s="158"/>
      <c r="S60" s="158"/>
      <c r="T60" s="158"/>
      <c r="U60" s="158"/>
      <c r="V60" s="158"/>
      <c r="W60" s="158"/>
      <c r="X60" s="158"/>
      <c r="Y60" s="158"/>
      <c r="Z60" s="158"/>
    </row>
    <row r="61" spans="1:26" ht="15.5" x14ac:dyDescent="0.35">
      <c r="A61" s="158"/>
      <c r="B61" s="158"/>
      <c r="C61" s="158"/>
      <c r="D61" s="754" t="s">
        <v>549</v>
      </c>
      <c r="E61" s="158"/>
      <c r="F61" s="755">
        <v>0</v>
      </c>
      <c r="G61" s="760">
        <v>0</v>
      </c>
      <c r="H61" s="158"/>
      <c r="I61" s="158"/>
      <c r="J61" s="158"/>
      <c r="K61" s="158"/>
      <c r="L61" s="158"/>
      <c r="M61" s="158"/>
      <c r="N61" s="158"/>
      <c r="O61" s="158"/>
      <c r="P61" s="158"/>
      <c r="Q61" s="158"/>
      <c r="R61" s="158"/>
      <c r="S61" s="158"/>
      <c r="T61" s="158"/>
      <c r="U61" s="158"/>
      <c r="V61" s="158"/>
      <c r="W61" s="158"/>
      <c r="X61" s="158"/>
      <c r="Y61" s="158"/>
      <c r="Z61" s="158"/>
    </row>
    <row r="62" spans="1:26" ht="15.5" x14ac:dyDescent="0.35">
      <c r="A62" s="158"/>
      <c r="B62" s="158"/>
      <c r="C62" s="158"/>
      <c r="D62" s="725" t="s">
        <v>542</v>
      </c>
      <c r="E62" s="747"/>
      <c r="F62" s="761">
        <f>SUM(F57:F61)</f>
        <v>0</v>
      </c>
      <c r="G62" s="762">
        <f>SUM(G57:G61)</f>
        <v>0</v>
      </c>
      <c r="H62" s="158"/>
      <c r="I62" s="158"/>
      <c r="J62" s="158"/>
      <c r="K62" s="158"/>
      <c r="L62" s="158"/>
      <c r="M62" s="158"/>
      <c r="N62" s="158"/>
      <c r="O62" s="158"/>
      <c r="P62" s="158"/>
      <c r="Q62" s="158"/>
      <c r="R62" s="158"/>
      <c r="S62" s="158"/>
      <c r="T62" s="158"/>
      <c r="U62" s="158"/>
      <c r="V62" s="158"/>
      <c r="W62" s="158"/>
      <c r="X62" s="158"/>
      <c r="Y62" s="158"/>
      <c r="Z62" s="158"/>
    </row>
    <row r="63" spans="1:26" ht="15.5" x14ac:dyDescent="0.35">
      <c r="A63" s="158"/>
      <c r="B63" s="158"/>
      <c r="C63" s="158"/>
      <c r="D63" s="158"/>
      <c r="E63" s="158"/>
      <c r="F63" s="158"/>
      <c r="G63" s="158"/>
      <c r="H63" s="158"/>
      <c r="I63" s="158"/>
      <c r="J63" s="158"/>
      <c r="K63" s="158"/>
      <c r="L63" s="158"/>
      <c r="M63" s="158"/>
      <c r="N63" s="158"/>
      <c r="O63" s="158"/>
      <c r="P63" s="158"/>
      <c r="Q63" s="158"/>
      <c r="R63" s="158"/>
      <c r="S63" s="158"/>
      <c r="T63" s="158"/>
      <c r="U63" s="158"/>
      <c r="V63" s="158"/>
      <c r="W63" s="158"/>
      <c r="X63" s="158"/>
      <c r="Y63" s="158"/>
      <c r="Z63" s="158"/>
    </row>
    <row r="64" spans="1:26" ht="15.5" x14ac:dyDescent="0.35">
      <c r="A64" s="158"/>
      <c r="B64" s="158"/>
      <c r="C64" s="158"/>
      <c r="D64" s="159" t="s">
        <v>550</v>
      </c>
      <c r="E64" s="158"/>
      <c r="F64" s="158"/>
      <c r="G64" s="158"/>
      <c r="H64" s="158"/>
      <c r="I64" s="158"/>
      <c r="J64" s="158"/>
      <c r="K64" s="158"/>
      <c r="L64" s="158"/>
      <c r="M64" s="158"/>
      <c r="N64" s="158"/>
      <c r="O64" s="158"/>
      <c r="P64" s="158"/>
      <c r="Q64" s="158"/>
      <c r="R64" s="158"/>
      <c r="S64" s="158"/>
      <c r="T64" s="158"/>
      <c r="U64" s="158"/>
      <c r="V64" s="158"/>
      <c r="W64" s="158"/>
      <c r="X64" s="158"/>
      <c r="Y64" s="158"/>
      <c r="Z64" s="158"/>
    </row>
    <row r="65" spans="1:26" ht="15.5" customHeight="1" x14ac:dyDescent="0.35">
      <c r="A65" s="158"/>
      <c r="B65" s="158"/>
      <c r="C65" s="158"/>
      <c r="D65" s="750" t="s">
        <v>551</v>
      </c>
      <c r="E65" s="750"/>
      <c r="F65" s="750"/>
      <c r="G65" s="750"/>
      <c r="H65" s="750"/>
      <c r="I65" s="751"/>
      <c r="J65" s="158"/>
      <c r="K65" s="158"/>
      <c r="L65" s="158"/>
      <c r="M65" s="158"/>
      <c r="N65" s="158"/>
      <c r="O65" s="158"/>
      <c r="P65" s="158"/>
      <c r="Q65" s="158"/>
      <c r="R65" s="158"/>
      <c r="S65" s="158"/>
      <c r="T65" s="158"/>
      <c r="U65" s="158"/>
      <c r="V65" s="158"/>
      <c r="W65" s="158"/>
      <c r="X65" s="158"/>
      <c r="Y65" s="158"/>
      <c r="Z65" s="158"/>
    </row>
    <row r="66" spans="1:26" ht="15.5" x14ac:dyDescent="0.35">
      <c r="A66" s="158"/>
      <c r="B66" s="158"/>
      <c r="C66" s="158"/>
      <c r="D66" s="750"/>
      <c r="E66" s="750"/>
      <c r="F66" s="750"/>
      <c r="G66" s="750"/>
      <c r="H66" s="750"/>
      <c r="I66" s="751"/>
      <c r="J66" s="158"/>
      <c r="K66" s="158"/>
      <c r="L66" s="158"/>
      <c r="M66" s="158"/>
      <c r="N66" s="158"/>
      <c r="O66" s="158"/>
      <c r="P66" s="158"/>
      <c r="Q66" s="158"/>
      <c r="R66" s="158"/>
      <c r="S66" s="158"/>
      <c r="T66" s="158"/>
      <c r="U66" s="158"/>
      <c r="V66" s="158"/>
      <c r="W66" s="158"/>
      <c r="X66" s="158"/>
      <c r="Y66" s="158"/>
      <c r="Z66" s="158"/>
    </row>
    <row r="67" spans="1:26" ht="15.5" x14ac:dyDescent="0.35">
      <c r="A67" s="158"/>
      <c r="B67" s="158"/>
      <c r="C67" s="158"/>
      <c r="D67" s="158"/>
      <c r="E67" s="158"/>
      <c r="F67" s="713"/>
      <c r="G67" s="713" t="s">
        <v>552</v>
      </c>
      <c r="H67" s="158"/>
      <c r="I67" s="158"/>
      <c r="J67" s="158"/>
      <c r="K67" s="158"/>
      <c r="L67" s="158"/>
      <c r="M67" s="158"/>
      <c r="N67" s="158"/>
      <c r="O67" s="158"/>
      <c r="P67" s="158"/>
      <c r="Q67" s="158"/>
      <c r="R67" s="158"/>
      <c r="S67" s="158"/>
      <c r="T67" s="158"/>
      <c r="U67" s="158"/>
      <c r="V67" s="158"/>
      <c r="W67" s="158"/>
      <c r="X67" s="158"/>
      <c r="Y67" s="158"/>
      <c r="Z67" s="158"/>
    </row>
    <row r="68" spans="1:26" ht="15.5" customHeight="1" x14ac:dyDescent="0.35">
      <c r="A68" s="158"/>
      <c r="B68" s="158"/>
      <c r="C68" s="158"/>
      <c r="D68" s="763" t="s">
        <v>3</v>
      </c>
      <c r="E68" s="764"/>
      <c r="F68" s="765" t="str">
        <f>F34</f>
        <v>Year ended March 31, 2026</v>
      </c>
      <c r="G68" s="765" t="str">
        <f>G34</f>
        <v>Year ended March 31, 2025</v>
      </c>
      <c r="H68" s="158"/>
      <c r="I68" s="158"/>
      <c r="J68" s="158"/>
      <c r="K68" s="158"/>
      <c r="L68" s="158"/>
      <c r="M68" s="158"/>
      <c r="N68" s="158"/>
      <c r="O68" s="158"/>
      <c r="P68" s="158"/>
      <c r="Q68" s="158"/>
      <c r="R68" s="158"/>
      <c r="S68" s="158"/>
      <c r="T68" s="158"/>
      <c r="U68" s="158"/>
      <c r="V68" s="158"/>
      <c r="W68" s="158"/>
      <c r="X68" s="158"/>
      <c r="Y68" s="158"/>
      <c r="Z68" s="158"/>
    </row>
    <row r="69" spans="1:26" ht="15.5" customHeight="1" x14ac:dyDescent="0.35">
      <c r="A69" s="158"/>
      <c r="B69" s="158"/>
      <c r="C69" s="158"/>
      <c r="D69" s="766"/>
      <c r="E69" s="767"/>
      <c r="F69" s="768"/>
      <c r="G69" s="768" t="str">
        <f>G56</f>
        <v>Year ended March 31, 2025</v>
      </c>
      <c r="H69" s="158"/>
      <c r="I69" s="158"/>
      <c r="J69" s="158"/>
      <c r="K69" s="158"/>
      <c r="L69" s="158"/>
      <c r="M69" s="158"/>
      <c r="N69" s="158"/>
      <c r="O69" s="158"/>
      <c r="P69" s="158"/>
      <c r="Q69" s="158"/>
      <c r="R69" s="158"/>
      <c r="S69" s="158"/>
      <c r="T69" s="158"/>
      <c r="U69" s="158"/>
      <c r="V69" s="158"/>
      <c r="W69" s="158"/>
      <c r="X69" s="158"/>
      <c r="Y69" s="158"/>
      <c r="Z69" s="158"/>
    </row>
    <row r="70" spans="1:26" ht="15.5" x14ac:dyDescent="0.35">
      <c r="A70" s="158"/>
      <c r="B70" s="158"/>
      <c r="C70" s="158"/>
      <c r="D70" s="769" t="s">
        <v>553</v>
      </c>
      <c r="E70" s="769"/>
      <c r="F70" s="770">
        <v>0</v>
      </c>
      <c r="G70" s="771">
        <v>0</v>
      </c>
      <c r="H70" s="158"/>
      <c r="I70" s="158"/>
      <c r="J70" s="158"/>
      <c r="K70" s="158"/>
      <c r="L70" s="158"/>
      <c r="M70" s="158"/>
      <c r="N70" s="158"/>
      <c r="O70" s="158"/>
      <c r="P70" s="158"/>
      <c r="Q70" s="158"/>
      <c r="R70" s="158"/>
      <c r="S70" s="158"/>
      <c r="T70" s="158"/>
      <c r="U70" s="158"/>
      <c r="V70" s="158"/>
      <c r="W70" s="158"/>
      <c r="X70" s="158"/>
      <c r="Y70" s="158"/>
      <c r="Z70" s="158"/>
    </row>
    <row r="71" spans="1:26" ht="15.5" x14ac:dyDescent="0.35">
      <c r="A71" s="158"/>
      <c r="B71" s="158"/>
      <c r="C71" s="158"/>
      <c r="D71" s="772" t="s">
        <v>554</v>
      </c>
      <c r="E71" s="772"/>
      <c r="F71" s="773">
        <v>0</v>
      </c>
      <c r="G71" s="774">
        <v>0</v>
      </c>
      <c r="H71" s="158"/>
      <c r="I71" s="158"/>
      <c r="J71" s="158"/>
      <c r="K71" s="158"/>
      <c r="L71" s="158"/>
      <c r="M71" s="158"/>
      <c r="N71" s="158"/>
      <c r="O71" s="158"/>
      <c r="P71" s="158"/>
      <c r="Q71" s="158"/>
      <c r="R71" s="158"/>
      <c r="S71" s="158"/>
      <c r="T71" s="158"/>
      <c r="U71" s="158"/>
      <c r="V71" s="158"/>
      <c r="W71" s="158"/>
      <c r="X71" s="158"/>
      <c r="Y71" s="158"/>
      <c r="Z71" s="158"/>
    </row>
    <row r="72" spans="1:26" ht="15.5" x14ac:dyDescent="0.35">
      <c r="A72" s="158"/>
      <c r="B72" s="158"/>
      <c r="C72" s="158"/>
      <c r="D72" s="772" t="s">
        <v>555</v>
      </c>
      <c r="E72" s="772"/>
      <c r="F72" s="775">
        <v>0</v>
      </c>
      <c r="G72" s="774">
        <v>0</v>
      </c>
      <c r="H72" s="158"/>
      <c r="I72" s="158"/>
      <c r="J72" s="158"/>
      <c r="K72" s="158"/>
      <c r="L72" s="158"/>
      <c r="M72" s="158"/>
      <c r="N72" s="158"/>
      <c r="O72" s="158"/>
      <c r="P72" s="158"/>
      <c r="Q72" s="158"/>
      <c r="R72" s="158"/>
      <c r="S72" s="158"/>
      <c r="T72" s="158"/>
      <c r="U72" s="158"/>
      <c r="V72" s="158"/>
      <c r="W72" s="158"/>
      <c r="X72" s="158"/>
      <c r="Y72" s="158"/>
      <c r="Z72" s="158"/>
    </row>
    <row r="73" spans="1:26" ht="15.5" x14ac:dyDescent="0.35">
      <c r="A73" s="158"/>
      <c r="B73" s="158"/>
      <c r="C73" s="158"/>
      <c r="D73" s="772" t="s">
        <v>556</v>
      </c>
      <c r="E73" s="772"/>
      <c r="F73" s="776">
        <v>0</v>
      </c>
      <c r="G73" s="776">
        <v>0</v>
      </c>
      <c r="H73" s="158"/>
      <c r="I73" s="158"/>
      <c r="J73" s="158"/>
      <c r="K73" s="158"/>
      <c r="L73" s="158"/>
      <c r="M73" s="158"/>
      <c r="N73" s="158"/>
      <c r="O73" s="158"/>
      <c r="P73" s="158"/>
      <c r="Q73" s="158"/>
      <c r="R73" s="158"/>
      <c r="S73" s="158"/>
      <c r="T73" s="158"/>
      <c r="U73" s="158"/>
      <c r="V73" s="158"/>
      <c r="W73" s="158"/>
      <c r="X73" s="158"/>
      <c r="Y73" s="158"/>
      <c r="Z73" s="158"/>
    </row>
    <row r="74" spans="1:26" ht="15.5" x14ac:dyDescent="0.35">
      <c r="A74" s="158"/>
      <c r="B74" s="158"/>
      <c r="C74" s="158"/>
      <c r="D74" s="772" t="s">
        <v>557</v>
      </c>
      <c r="E74" s="772"/>
      <c r="F74" s="777">
        <v>0</v>
      </c>
      <c r="G74" s="777">
        <v>0</v>
      </c>
      <c r="H74" s="158"/>
      <c r="I74" s="158"/>
      <c r="J74" s="158"/>
      <c r="K74" s="158"/>
      <c r="L74" s="158"/>
      <c r="M74" s="158"/>
      <c r="N74" s="158"/>
      <c r="O74" s="158"/>
      <c r="P74" s="158"/>
      <c r="Q74" s="158"/>
      <c r="R74" s="158"/>
      <c r="S74" s="158"/>
      <c r="T74" s="158"/>
      <c r="U74" s="158"/>
      <c r="V74" s="158"/>
      <c r="W74" s="158"/>
      <c r="X74" s="158"/>
      <c r="Y74" s="158"/>
      <c r="Z74" s="158"/>
    </row>
    <row r="75" spans="1:26" ht="15.5" customHeight="1" x14ac:dyDescent="0.35">
      <c r="A75" s="158"/>
      <c r="B75" s="158"/>
      <c r="C75" s="158"/>
      <c r="D75" s="778" t="s">
        <v>558</v>
      </c>
      <c r="E75" s="779"/>
      <c r="F75" s="776">
        <v>0</v>
      </c>
      <c r="G75" s="774">
        <v>0</v>
      </c>
      <c r="H75" s="158"/>
      <c r="I75" s="158"/>
      <c r="J75" s="158"/>
      <c r="K75" s="158"/>
      <c r="L75" s="158"/>
      <c r="M75" s="158"/>
      <c r="N75" s="158"/>
      <c r="O75" s="158"/>
      <c r="P75" s="158"/>
      <c r="Q75" s="158"/>
      <c r="R75" s="158"/>
      <c r="S75" s="158"/>
      <c r="T75" s="158"/>
      <c r="U75" s="158"/>
      <c r="V75" s="158"/>
      <c r="W75" s="158"/>
      <c r="X75" s="158"/>
      <c r="Y75" s="158"/>
      <c r="Z75" s="158"/>
    </row>
    <row r="76" spans="1:26" ht="15.5" x14ac:dyDescent="0.35">
      <c r="A76" s="158"/>
      <c r="B76" s="158"/>
      <c r="C76" s="158"/>
      <c r="D76" s="778"/>
      <c r="E76" s="779"/>
      <c r="F76" s="776">
        <v>0</v>
      </c>
      <c r="G76" s="774">
        <v>0</v>
      </c>
      <c r="H76" s="158"/>
      <c r="I76" s="158"/>
      <c r="J76" s="158"/>
      <c r="K76" s="158"/>
      <c r="L76" s="158"/>
      <c r="M76" s="158"/>
      <c r="N76" s="158"/>
      <c r="O76" s="158"/>
      <c r="P76" s="158"/>
      <c r="Q76" s="158"/>
      <c r="R76" s="158"/>
      <c r="S76" s="158"/>
      <c r="T76" s="158"/>
      <c r="U76" s="158"/>
      <c r="V76" s="158"/>
      <c r="W76" s="158"/>
      <c r="X76" s="158"/>
      <c r="Y76" s="158"/>
      <c r="Z76" s="158"/>
    </row>
    <row r="77" spans="1:26" ht="15.5" x14ac:dyDescent="0.35">
      <c r="A77" s="158"/>
      <c r="B77" s="158"/>
      <c r="C77" s="158"/>
      <c r="D77" s="772" t="s">
        <v>559</v>
      </c>
      <c r="E77" s="772"/>
      <c r="F77" s="776">
        <v>0</v>
      </c>
      <c r="G77" s="774">
        <v>0</v>
      </c>
      <c r="H77" s="158"/>
      <c r="I77" s="158"/>
      <c r="J77" s="158"/>
      <c r="K77" s="158"/>
      <c r="L77" s="158"/>
      <c r="M77" s="158"/>
      <c r="N77" s="158"/>
      <c r="O77" s="158"/>
      <c r="P77" s="158"/>
      <c r="Q77" s="158"/>
      <c r="R77" s="158"/>
      <c r="S77" s="158"/>
      <c r="T77" s="158"/>
      <c r="U77" s="158"/>
      <c r="V77" s="158"/>
      <c r="W77" s="158"/>
      <c r="X77" s="158"/>
      <c r="Y77" s="158"/>
      <c r="Z77" s="158"/>
    </row>
    <row r="78" spans="1:26" ht="15.5" x14ac:dyDescent="0.35">
      <c r="A78" s="158"/>
      <c r="B78" s="158"/>
      <c r="C78" s="158"/>
      <c r="D78" s="772" t="s">
        <v>560</v>
      </c>
      <c r="E78" s="772"/>
      <c r="F78" s="773">
        <v>0</v>
      </c>
      <c r="G78" s="774">
        <v>0</v>
      </c>
      <c r="H78" s="158"/>
      <c r="I78" s="158"/>
      <c r="J78" s="158"/>
      <c r="K78" s="158"/>
      <c r="L78" s="158"/>
      <c r="M78" s="158"/>
      <c r="N78" s="158"/>
      <c r="O78" s="158"/>
      <c r="P78" s="158"/>
      <c r="Q78" s="158"/>
      <c r="R78" s="158"/>
      <c r="S78" s="158"/>
      <c r="T78" s="158"/>
      <c r="U78" s="158"/>
      <c r="V78" s="158"/>
      <c r="W78" s="158"/>
      <c r="X78" s="158"/>
      <c r="Y78" s="158"/>
      <c r="Z78" s="158"/>
    </row>
    <row r="79" spans="1:26" ht="15.5" x14ac:dyDescent="0.35">
      <c r="A79" s="158"/>
      <c r="B79" s="158"/>
      <c r="C79" s="158"/>
      <c r="D79" s="780" t="s">
        <v>561</v>
      </c>
      <c r="E79" s="780"/>
      <c r="F79" s="781"/>
      <c r="G79" s="782">
        <v>0</v>
      </c>
      <c r="H79" s="158"/>
      <c r="I79" s="158"/>
      <c r="J79" s="158"/>
      <c r="K79" s="158"/>
      <c r="L79" s="158"/>
      <c r="M79" s="158"/>
      <c r="N79" s="158"/>
      <c r="O79" s="158"/>
      <c r="P79" s="158"/>
      <c r="Q79" s="158"/>
      <c r="R79" s="158"/>
      <c r="S79" s="158"/>
      <c r="T79" s="158"/>
      <c r="U79" s="158"/>
      <c r="V79" s="158"/>
      <c r="W79" s="158"/>
      <c r="X79" s="158"/>
      <c r="Y79" s="158"/>
      <c r="Z79" s="158"/>
    </row>
    <row r="80" spans="1:26" ht="15.5" x14ac:dyDescent="0.35">
      <c r="A80" s="158"/>
      <c r="B80" s="158"/>
      <c r="C80" s="158"/>
      <c r="D80" s="158"/>
      <c r="E80" s="158"/>
      <c r="F80" s="158"/>
      <c r="G80" s="749"/>
      <c r="H80" s="158"/>
      <c r="I80" s="158"/>
      <c r="J80" s="158"/>
      <c r="K80" s="158"/>
      <c r="L80" s="158"/>
      <c r="M80" s="158"/>
      <c r="N80" s="158"/>
      <c r="O80" s="158"/>
      <c r="P80" s="158"/>
      <c r="Q80" s="158"/>
      <c r="R80" s="158"/>
      <c r="S80" s="158"/>
      <c r="T80" s="158"/>
      <c r="U80" s="158"/>
      <c r="V80" s="158"/>
      <c r="W80" s="158"/>
      <c r="X80" s="158"/>
      <c r="Y80" s="158"/>
      <c r="Z80" s="158"/>
    </row>
    <row r="81" spans="1:26" ht="15.5" x14ac:dyDescent="0.35">
      <c r="A81" s="158"/>
      <c r="B81" s="158"/>
      <c r="C81" s="158"/>
      <c r="D81" s="159" t="s">
        <v>562</v>
      </c>
      <c r="E81" s="158"/>
      <c r="F81" s="158"/>
      <c r="G81" s="749"/>
      <c r="H81" s="158"/>
      <c r="I81" s="158"/>
      <c r="J81" s="158"/>
      <c r="K81" s="158"/>
      <c r="L81" s="158"/>
      <c r="M81" s="158"/>
      <c r="N81" s="158"/>
      <c r="O81" s="158"/>
      <c r="P81" s="158"/>
      <c r="Q81" s="158"/>
      <c r="R81" s="158"/>
      <c r="S81" s="158"/>
      <c r="T81" s="158"/>
      <c r="U81" s="158"/>
      <c r="V81" s="158"/>
      <c r="W81" s="158"/>
      <c r="X81" s="158"/>
      <c r="Y81" s="158"/>
      <c r="Z81" s="158"/>
    </row>
    <row r="82" spans="1:26" ht="15.5" x14ac:dyDescent="0.35">
      <c r="A82" s="158"/>
      <c r="B82" s="158"/>
      <c r="C82" s="158"/>
      <c r="D82" s="158" t="s">
        <v>563</v>
      </c>
      <c r="E82" s="158"/>
      <c r="F82" s="158"/>
      <c r="G82" s="749"/>
      <c r="H82" s="158"/>
      <c r="I82" s="158"/>
      <c r="J82" s="158"/>
      <c r="K82" s="158"/>
      <c r="L82" s="158"/>
      <c r="M82" s="158"/>
      <c r="N82" s="158"/>
      <c r="O82" s="158"/>
      <c r="P82" s="158"/>
      <c r="Q82" s="158"/>
      <c r="R82" s="158"/>
      <c r="S82" s="158"/>
      <c r="T82" s="158"/>
      <c r="U82" s="158"/>
      <c r="V82" s="158"/>
      <c r="W82" s="158"/>
      <c r="X82" s="158"/>
      <c r="Y82" s="158"/>
      <c r="Z82" s="158"/>
    </row>
    <row r="83" spans="1:26" ht="15.5" x14ac:dyDescent="0.35">
      <c r="A83" s="158"/>
      <c r="B83" s="158"/>
      <c r="C83" s="158"/>
      <c r="D83" s="158"/>
      <c r="E83" s="158"/>
      <c r="F83" s="158"/>
      <c r="G83" s="749"/>
      <c r="H83" s="158"/>
      <c r="I83" s="158"/>
      <c r="J83" s="158"/>
      <c r="K83" s="158"/>
      <c r="L83" s="158"/>
      <c r="M83" s="158"/>
      <c r="N83" s="158"/>
      <c r="O83" s="158"/>
      <c r="P83" s="158"/>
      <c r="Q83" s="158"/>
      <c r="R83" s="158"/>
      <c r="S83" s="158"/>
      <c r="T83" s="158"/>
      <c r="U83" s="158"/>
      <c r="V83" s="158"/>
      <c r="W83" s="158"/>
      <c r="X83" s="158"/>
      <c r="Y83" s="158"/>
      <c r="Z83" s="158"/>
    </row>
    <row r="84" spans="1:26" ht="15.5" x14ac:dyDescent="0.35">
      <c r="A84" s="158"/>
      <c r="B84" s="158"/>
      <c r="C84" s="158"/>
      <c r="D84" s="158"/>
      <c r="E84" s="158"/>
      <c r="F84" s="783"/>
      <c r="G84" s="713" t="str">
        <f>G67</f>
        <v>( Amount in ₹ )</v>
      </c>
      <c r="H84" s="158"/>
      <c r="I84" s="158"/>
      <c r="J84" s="158"/>
      <c r="K84" s="158"/>
      <c r="L84" s="158"/>
      <c r="M84" s="158"/>
      <c r="N84" s="158"/>
      <c r="O84" s="158"/>
      <c r="P84" s="158"/>
      <c r="Q84" s="158"/>
      <c r="R84" s="158"/>
      <c r="S84" s="158"/>
      <c r="T84" s="158"/>
      <c r="U84" s="158"/>
      <c r="V84" s="158"/>
      <c r="W84" s="158"/>
      <c r="X84" s="158"/>
      <c r="Y84" s="158"/>
      <c r="Z84" s="158"/>
    </row>
    <row r="85" spans="1:26" ht="15.75" customHeight="1" x14ac:dyDescent="0.35">
      <c r="A85" s="158"/>
      <c r="B85" s="158"/>
      <c r="C85" s="158"/>
      <c r="D85" s="784" t="s">
        <v>3</v>
      </c>
      <c r="E85" s="785"/>
      <c r="F85" s="765" t="str">
        <f>F34</f>
        <v>Year ended March 31, 2026</v>
      </c>
      <c r="G85" s="765" t="str">
        <f>G68</f>
        <v>Year ended March 31, 2025</v>
      </c>
      <c r="H85" s="158"/>
      <c r="I85" s="158"/>
      <c r="J85" s="158"/>
      <c r="K85" s="158"/>
      <c r="L85" s="158"/>
      <c r="M85" s="158"/>
      <c r="N85" s="158"/>
      <c r="O85" s="158"/>
      <c r="P85" s="158"/>
      <c r="Q85" s="158"/>
      <c r="R85" s="158"/>
      <c r="S85" s="158"/>
      <c r="T85" s="158"/>
      <c r="U85" s="158"/>
      <c r="V85" s="158"/>
      <c r="W85" s="158"/>
      <c r="X85" s="158"/>
      <c r="Y85" s="158"/>
      <c r="Z85" s="158"/>
    </row>
    <row r="86" spans="1:26" ht="15.5" x14ac:dyDescent="0.35">
      <c r="A86" s="158"/>
      <c r="B86" s="158"/>
      <c r="C86" s="158"/>
      <c r="D86" s="786"/>
      <c r="E86" s="787"/>
      <c r="F86" s="768"/>
      <c r="G86" s="768"/>
      <c r="H86" s="158"/>
      <c r="I86" s="158"/>
      <c r="J86" s="158"/>
      <c r="K86" s="158"/>
      <c r="L86" s="158"/>
      <c r="M86" s="158"/>
      <c r="N86" s="158"/>
      <c r="O86" s="158"/>
      <c r="P86" s="158"/>
      <c r="Q86" s="158"/>
      <c r="R86" s="158"/>
      <c r="S86" s="158"/>
      <c r="T86" s="158"/>
      <c r="U86" s="158"/>
      <c r="V86" s="158"/>
      <c r="W86" s="158"/>
      <c r="X86" s="158"/>
      <c r="Y86" s="158"/>
      <c r="Z86" s="158"/>
    </row>
    <row r="87" spans="1:26" ht="15.5" x14ac:dyDescent="0.35">
      <c r="A87" s="158"/>
      <c r="B87" s="158"/>
      <c r="C87" s="158"/>
      <c r="D87" s="788" t="s">
        <v>564</v>
      </c>
      <c r="E87" s="789"/>
      <c r="F87" s="790">
        <v>0</v>
      </c>
      <c r="G87" s="790">
        <v>0</v>
      </c>
      <c r="H87" s="158"/>
      <c r="I87" s="158"/>
      <c r="J87" s="158"/>
      <c r="K87" s="158"/>
      <c r="L87" s="158"/>
      <c r="M87" s="158"/>
      <c r="N87" s="158"/>
      <c r="O87" s="158"/>
      <c r="P87" s="158"/>
      <c r="Q87" s="158"/>
      <c r="R87" s="158"/>
      <c r="S87" s="158"/>
      <c r="T87" s="158"/>
      <c r="U87" s="158"/>
      <c r="V87" s="158"/>
      <c r="W87" s="158"/>
      <c r="X87" s="158"/>
      <c r="Y87" s="158"/>
      <c r="Z87" s="158"/>
    </row>
    <row r="88" spans="1:26" ht="15.5" x14ac:dyDescent="0.35">
      <c r="A88" s="158"/>
      <c r="B88" s="158"/>
      <c r="C88" s="158"/>
      <c r="D88" s="754" t="s">
        <v>565</v>
      </c>
      <c r="E88" s="158"/>
      <c r="F88" s="773">
        <v>0</v>
      </c>
      <c r="G88" s="777"/>
      <c r="H88" s="158"/>
      <c r="I88" s="158"/>
      <c r="J88" s="158"/>
      <c r="K88" s="158"/>
      <c r="L88" s="158"/>
      <c r="M88" s="158"/>
      <c r="N88" s="158"/>
      <c r="O88" s="158"/>
      <c r="P88" s="158"/>
      <c r="Q88" s="158"/>
      <c r="R88" s="158"/>
      <c r="S88" s="158"/>
      <c r="T88" s="158"/>
      <c r="U88" s="158"/>
      <c r="V88" s="158"/>
      <c r="W88" s="158"/>
      <c r="X88" s="158"/>
      <c r="Y88" s="158"/>
      <c r="Z88" s="158"/>
    </row>
    <row r="89" spans="1:26" ht="15.5" x14ac:dyDescent="0.35">
      <c r="A89" s="158"/>
      <c r="B89" s="158"/>
      <c r="C89" s="158"/>
      <c r="D89" s="754" t="s">
        <v>566</v>
      </c>
      <c r="E89" s="158"/>
      <c r="F89" s="777"/>
      <c r="G89" s="777"/>
      <c r="H89" s="158"/>
      <c r="I89" s="158"/>
      <c r="J89" s="158"/>
      <c r="K89" s="158"/>
      <c r="L89" s="158"/>
      <c r="M89" s="158"/>
      <c r="N89" s="158"/>
      <c r="O89" s="158"/>
      <c r="P89" s="158"/>
      <c r="Q89" s="158"/>
      <c r="R89" s="158"/>
      <c r="S89" s="158"/>
      <c r="T89" s="158"/>
      <c r="U89" s="158"/>
      <c r="V89" s="158"/>
      <c r="W89" s="158"/>
      <c r="X89" s="158"/>
      <c r="Y89" s="158"/>
      <c r="Z89" s="158"/>
    </row>
    <row r="90" spans="1:26" ht="15.5" x14ac:dyDescent="0.35">
      <c r="A90" s="158"/>
      <c r="B90" s="158"/>
      <c r="C90" s="158"/>
      <c r="D90" s="754" t="s">
        <v>567</v>
      </c>
      <c r="E90" s="158"/>
      <c r="F90" s="791">
        <v>0</v>
      </c>
      <c r="G90" s="791">
        <v>0</v>
      </c>
      <c r="H90" s="158"/>
      <c r="I90" s="158"/>
      <c r="J90" s="158"/>
      <c r="K90" s="158"/>
      <c r="L90" s="158"/>
      <c r="M90" s="158"/>
      <c r="N90" s="158"/>
      <c r="O90" s="158"/>
      <c r="P90" s="158"/>
      <c r="Q90" s="158"/>
      <c r="R90" s="158"/>
      <c r="S90" s="158"/>
      <c r="T90" s="158"/>
      <c r="U90" s="158"/>
      <c r="V90" s="158"/>
      <c r="W90" s="158"/>
      <c r="X90" s="158"/>
      <c r="Y90" s="158"/>
      <c r="Z90" s="158"/>
    </row>
    <row r="91" spans="1:26" ht="15.5" x14ac:dyDescent="0.35">
      <c r="A91" s="158"/>
      <c r="B91" s="158"/>
      <c r="C91" s="158"/>
      <c r="D91" s="792" t="s">
        <v>568</v>
      </c>
      <c r="E91" s="793"/>
      <c r="F91" s="794"/>
      <c r="G91" s="794"/>
      <c r="H91" s="158"/>
      <c r="I91" s="158"/>
      <c r="J91" s="158"/>
      <c r="K91" s="158"/>
      <c r="L91" s="158"/>
      <c r="M91" s="158"/>
      <c r="N91" s="158"/>
      <c r="O91" s="158"/>
      <c r="P91" s="158"/>
      <c r="Q91" s="158"/>
      <c r="R91" s="158"/>
      <c r="S91" s="158"/>
      <c r="T91" s="158"/>
      <c r="U91" s="158"/>
      <c r="V91" s="158"/>
      <c r="W91" s="158"/>
      <c r="X91" s="158"/>
      <c r="Y91" s="158"/>
      <c r="Z91" s="158"/>
    </row>
    <row r="92" spans="1:26" ht="15.5" x14ac:dyDescent="0.35">
      <c r="A92" s="158"/>
      <c r="B92" s="158"/>
      <c r="C92" s="158"/>
      <c r="D92" s="717" t="s">
        <v>569</v>
      </c>
      <c r="E92" s="795"/>
      <c r="F92" s="796">
        <f>SUM(F87:F91)</f>
        <v>0</v>
      </c>
      <c r="G92" s="797">
        <f>SUM(G87:G91)</f>
        <v>0</v>
      </c>
      <c r="H92" s="158"/>
      <c r="I92" s="158"/>
      <c r="J92" s="158"/>
      <c r="K92" s="158"/>
      <c r="L92" s="158"/>
      <c r="M92" s="158"/>
      <c r="N92" s="158"/>
      <c r="O92" s="158"/>
      <c r="P92" s="158"/>
      <c r="Q92" s="158"/>
      <c r="R92" s="158"/>
      <c r="S92" s="158"/>
      <c r="T92" s="158"/>
      <c r="U92" s="158"/>
      <c r="V92" s="158"/>
      <c r="W92" s="158"/>
      <c r="X92" s="158"/>
      <c r="Y92" s="158"/>
      <c r="Z92" s="158"/>
    </row>
    <row r="93" spans="1:26" ht="15.5" x14ac:dyDescent="0.35">
      <c r="A93" s="158"/>
      <c r="B93" s="158"/>
      <c r="C93" s="158"/>
      <c r="D93" s="158"/>
      <c r="E93" s="158"/>
      <c r="F93" s="158"/>
      <c r="G93" s="749"/>
      <c r="H93" s="158"/>
      <c r="I93" s="158"/>
      <c r="J93" s="158"/>
      <c r="K93" s="158"/>
      <c r="L93" s="158"/>
      <c r="M93" s="158"/>
      <c r="N93" s="158"/>
      <c r="O93" s="158"/>
      <c r="P93" s="158"/>
      <c r="Q93" s="158"/>
      <c r="R93" s="158"/>
      <c r="S93" s="158"/>
      <c r="T93" s="158"/>
      <c r="U93" s="158"/>
      <c r="V93" s="158"/>
      <c r="W93" s="158"/>
      <c r="X93" s="158"/>
      <c r="Y93" s="158"/>
      <c r="Z93" s="158"/>
    </row>
    <row r="94" spans="1:26" ht="15.5" x14ac:dyDescent="0.35">
      <c r="A94" s="158"/>
      <c r="B94" s="158"/>
      <c r="C94" s="158"/>
      <c r="D94" s="159" t="s">
        <v>570</v>
      </c>
      <c r="E94" s="158"/>
      <c r="F94" s="158"/>
      <c r="G94" s="749"/>
      <c r="H94" s="158"/>
      <c r="I94" s="158"/>
      <c r="J94" s="158"/>
      <c r="K94" s="158"/>
      <c r="L94" s="158"/>
      <c r="M94" s="158"/>
      <c r="N94" s="158"/>
      <c r="O94" s="158"/>
      <c r="P94" s="158"/>
      <c r="Q94" s="158"/>
      <c r="R94" s="158"/>
      <c r="S94" s="158"/>
      <c r="T94" s="158"/>
      <c r="U94" s="158"/>
      <c r="V94" s="158"/>
      <c r="W94" s="158"/>
      <c r="X94" s="158"/>
      <c r="Y94" s="158"/>
      <c r="Z94" s="158"/>
    </row>
    <row r="95" spans="1:26" ht="15.5" x14ac:dyDescent="0.35">
      <c r="A95" s="158"/>
      <c r="B95" s="158"/>
      <c r="C95" s="158"/>
      <c r="D95" s="158" t="s">
        <v>571</v>
      </c>
      <c r="E95" s="158"/>
      <c r="F95" s="158"/>
      <c r="G95" s="749"/>
      <c r="H95" s="158"/>
      <c r="I95" s="158"/>
      <c r="J95" s="158"/>
      <c r="K95" s="158"/>
      <c r="L95" s="158"/>
      <c r="M95" s="158"/>
      <c r="N95" s="158"/>
      <c r="O95" s="158"/>
      <c r="P95" s="158"/>
      <c r="Q95" s="158"/>
      <c r="R95" s="158"/>
      <c r="S95" s="158"/>
      <c r="T95" s="158"/>
      <c r="U95" s="158"/>
      <c r="V95" s="158"/>
      <c r="W95" s="158"/>
      <c r="X95" s="158"/>
      <c r="Y95" s="158"/>
      <c r="Z95" s="158"/>
    </row>
    <row r="96" spans="1:26" ht="15.5" x14ac:dyDescent="0.35">
      <c r="A96" s="158"/>
      <c r="B96" s="158"/>
      <c r="C96" s="158"/>
      <c r="D96" s="158"/>
      <c r="E96" s="158"/>
      <c r="G96" s="783" t="str">
        <f>G84</f>
        <v>( Amount in ₹ )</v>
      </c>
      <c r="H96" s="158"/>
      <c r="I96" s="158"/>
      <c r="J96" s="158"/>
      <c r="K96" s="158"/>
      <c r="L96" s="158"/>
      <c r="M96" s="158"/>
      <c r="N96" s="158"/>
      <c r="O96" s="158"/>
      <c r="P96" s="158"/>
      <c r="Q96" s="158"/>
      <c r="R96" s="158"/>
      <c r="S96" s="158"/>
      <c r="T96" s="158"/>
      <c r="U96" s="158"/>
      <c r="V96" s="158"/>
      <c r="W96" s="158"/>
      <c r="X96" s="158"/>
      <c r="Y96" s="158"/>
      <c r="Z96" s="158"/>
    </row>
    <row r="97" spans="1:26" ht="15.75" customHeight="1" x14ac:dyDescent="0.35">
      <c r="A97" s="158"/>
      <c r="B97" s="158"/>
      <c r="C97" s="158"/>
      <c r="D97" s="784" t="s">
        <v>3</v>
      </c>
      <c r="E97" s="785"/>
      <c r="F97" s="765" t="str">
        <f>F68</f>
        <v>Year ended March 31, 2026</v>
      </c>
      <c r="G97" s="765" t="str">
        <f>G68</f>
        <v>Year ended March 31, 2025</v>
      </c>
      <c r="H97" s="158"/>
      <c r="I97" s="158"/>
      <c r="J97" s="158"/>
      <c r="K97" s="158"/>
      <c r="L97" s="158"/>
      <c r="M97" s="158"/>
      <c r="N97" s="158"/>
      <c r="O97" s="158"/>
      <c r="P97" s="158"/>
      <c r="Q97" s="158"/>
      <c r="R97" s="158"/>
      <c r="S97" s="158"/>
      <c r="T97" s="158"/>
      <c r="U97" s="158"/>
      <c r="V97" s="158"/>
      <c r="W97" s="158"/>
      <c r="X97" s="158"/>
      <c r="Y97" s="158"/>
      <c r="Z97" s="158"/>
    </row>
    <row r="98" spans="1:26" ht="19" customHeight="1" x14ac:dyDescent="0.35">
      <c r="A98" s="158"/>
      <c r="B98" s="158"/>
      <c r="C98" s="158"/>
      <c r="D98" s="786"/>
      <c r="E98" s="787"/>
      <c r="F98" s="768"/>
      <c r="G98" s="768"/>
      <c r="H98" s="158"/>
      <c r="I98" s="158"/>
      <c r="J98" s="158"/>
      <c r="K98" s="158"/>
      <c r="L98" s="158"/>
      <c r="M98" s="158"/>
      <c r="N98" s="158"/>
      <c r="O98" s="158"/>
      <c r="P98" s="158"/>
      <c r="Q98" s="158"/>
      <c r="R98" s="158"/>
      <c r="S98" s="158"/>
      <c r="T98" s="158"/>
      <c r="U98" s="158"/>
      <c r="V98" s="158"/>
      <c r="W98" s="158"/>
      <c r="X98" s="158"/>
      <c r="Y98" s="158"/>
      <c r="Z98" s="158"/>
    </row>
    <row r="99" spans="1:26" ht="15.5" x14ac:dyDescent="0.35">
      <c r="A99" s="158"/>
      <c r="B99" s="158"/>
      <c r="C99" s="158"/>
      <c r="D99" s="769" t="s">
        <v>572</v>
      </c>
      <c r="E99" s="769"/>
      <c r="F99" s="790">
        <f>G110</f>
        <v>0</v>
      </c>
      <c r="G99" s="771">
        <v>0</v>
      </c>
      <c r="H99" s="158"/>
      <c r="I99" s="158"/>
      <c r="J99" s="158"/>
      <c r="K99" s="158"/>
      <c r="L99" s="158"/>
      <c r="M99" s="158"/>
      <c r="N99" s="158"/>
      <c r="O99" s="158"/>
      <c r="P99" s="158"/>
      <c r="Q99" s="158"/>
      <c r="R99" s="158"/>
      <c r="S99" s="158"/>
      <c r="T99" s="158"/>
      <c r="U99" s="158"/>
      <c r="V99" s="158"/>
      <c r="W99" s="158"/>
      <c r="X99" s="158"/>
      <c r="Y99" s="158"/>
      <c r="Z99" s="158"/>
    </row>
    <row r="100" spans="1:26" ht="15.5" x14ac:dyDescent="0.35">
      <c r="A100" s="158"/>
      <c r="B100" s="158"/>
      <c r="C100" s="158"/>
      <c r="D100" s="772" t="s">
        <v>564</v>
      </c>
      <c r="E100" s="772"/>
      <c r="F100" s="791">
        <f>F87</f>
        <v>0</v>
      </c>
      <c r="G100" s="798">
        <v>0</v>
      </c>
      <c r="H100" s="158"/>
      <c r="I100" s="158"/>
      <c r="J100" s="158"/>
      <c r="K100" s="158"/>
      <c r="L100" s="158"/>
      <c r="M100" s="158"/>
      <c r="N100" s="158"/>
      <c r="O100" s="158"/>
      <c r="P100" s="158"/>
      <c r="Q100" s="158"/>
      <c r="R100" s="158"/>
      <c r="S100" s="158"/>
      <c r="T100" s="158"/>
      <c r="U100" s="158"/>
      <c r="V100" s="158"/>
      <c r="W100" s="158"/>
      <c r="X100" s="158"/>
      <c r="Y100" s="158"/>
      <c r="Z100" s="158"/>
    </row>
    <row r="101" spans="1:26" ht="15.5" x14ac:dyDescent="0.35">
      <c r="A101" s="158"/>
      <c r="B101" s="158"/>
      <c r="C101" s="158"/>
      <c r="D101" s="772" t="s">
        <v>565</v>
      </c>
      <c r="E101" s="772"/>
      <c r="F101" s="799">
        <f>F88</f>
        <v>0</v>
      </c>
      <c r="G101" s="774">
        <v>0</v>
      </c>
      <c r="H101" s="158"/>
      <c r="I101" s="158"/>
      <c r="J101" s="158"/>
      <c r="K101" s="158"/>
      <c r="L101" s="158"/>
      <c r="M101" s="158"/>
      <c r="N101" s="158"/>
      <c r="O101" s="158"/>
      <c r="P101" s="158"/>
      <c r="Q101" s="158"/>
      <c r="R101" s="158"/>
      <c r="S101" s="158"/>
      <c r="T101" s="158"/>
      <c r="U101" s="158"/>
      <c r="V101" s="158"/>
      <c r="W101" s="158"/>
      <c r="X101" s="158"/>
      <c r="Y101" s="158"/>
      <c r="Z101" s="158"/>
    </row>
    <row r="102" spans="1:26" ht="15.5" x14ac:dyDescent="0.35">
      <c r="A102" s="158"/>
      <c r="B102" s="158"/>
      <c r="C102" s="158"/>
      <c r="D102" s="772" t="s">
        <v>573</v>
      </c>
      <c r="E102" s="772"/>
      <c r="F102" s="791">
        <v>0</v>
      </c>
      <c r="G102" s="798">
        <v>0</v>
      </c>
      <c r="H102" s="158"/>
      <c r="I102" s="158"/>
      <c r="J102" s="158"/>
      <c r="K102" s="158"/>
      <c r="L102" s="158"/>
      <c r="M102" s="158"/>
      <c r="N102" s="158"/>
      <c r="O102" s="158"/>
      <c r="P102" s="158"/>
      <c r="Q102" s="158"/>
      <c r="R102" s="158"/>
      <c r="S102" s="158"/>
      <c r="T102" s="158"/>
      <c r="U102" s="158"/>
      <c r="V102" s="158"/>
      <c r="W102" s="158"/>
      <c r="X102" s="158"/>
      <c r="Y102" s="158"/>
      <c r="Z102" s="158"/>
    </row>
    <row r="103" spans="1:26" ht="15.5" x14ac:dyDescent="0.35">
      <c r="A103" s="158"/>
      <c r="B103" s="158"/>
      <c r="C103" s="158"/>
      <c r="D103" s="772" t="s">
        <v>574</v>
      </c>
      <c r="E103" s="772"/>
      <c r="F103" s="791">
        <v>0</v>
      </c>
      <c r="G103" s="798">
        <v>0</v>
      </c>
      <c r="H103" s="158"/>
      <c r="I103" s="158"/>
      <c r="J103" s="158"/>
      <c r="K103" s="158"/>
      <c r="L103" s="158"/>
      <c r="M103" s="158"/>
      <c r="N103" s="158"/>
      <c r="O103" s="158"/>
      <c r="P103" s="158"/>
      <c r="Q103" s="158"/>
      <c r="R103" s="158"/>
      <c r="S103" s="158"/>
      <c r="T103" s="158"/>
      <c r="U103" s="158"/>
      <c r="V103" s="158"/>
      <c r="W103" s="158"/>
      <c r="X103" s="158"/>
      <c r="Y103" s="158"/>
      <c r="Z103" s="158"/>
    </row>
    <row r="104" spans="1:26" ht="15.5" x14ac:dyDescent="0.35">
      <c r="A104" s="158"/>
      <c r="B104" s="158"/>
      <c r="C104" s="158"/>
      <c r="D104" s="800" t="s">
        <v>575</v>
      </c>
      <c r="E104" s="772"/>
      <c r="F104" s="801">
        <v>0</v>
      </c>
      <c r="G104" s="774">
        <v>0</v>
      </c>
      <c r="H104" s="158"/>
      <c r="I104" s="158"/>
      <c r="J104" s="158"/>
      <c r="K104" s="158"/>
      <c r="L104" s="158"/>
      <c r="M104" s="158"/>
      <c r="N104" s="158"/>
      <c r="O104" s="158"/>
      <c r="P104" s="158"/>
      <c r="Q104" s="158"/>
      <c r="R104" s="158"/>
      <c r="S104" s="158"/>
      <c r="T104" s="158"/>
      <c r="U104" s="158"/>
      <c r="V104" s="158"/>
      <c r="W104" s="158"/>
      <c r="X104" s="158"/>
      <c r="Y104" s="158"/>
      <c r="Z104" s="158"/>
    </row>
    <row r="105" spans="1:26" ht="15.5" x14ac:dyDescent="0.35">
      <c r="A105" s="158"/>
      <c r="B105" s="158"/>
      <c r="C105" s="158"/>
      <c r="D105" s="800" t="s">
        <v>576</v>
      </c>
      <c r="E105" s="772"/>
      <c r="F105" s="802">
        <v>0</v>
      </c>
      <c r="G105" s="774">
        <v>0</v>
      </c>
      <c r="H105" s="158"/>
      <c r="I105" s="158"/>
      <c r="J105" s="158"/>
      <c r="K105" s="158"/>
      <c r="L105" s="158"/>
      <c r="M105" s="158"/>
      <c r="N105" s="158"/>
      <c r="O105" s="158"/>
      <c r="P105" s="158"/>
      <c r="Q105" s="158"/>
      <c r="R105" s="158"/>
      <c r="S105" s="158"/>
      <c r="T105" s="158"/>
      <c r="U105" s="158"/>
      <c r="V105" s="158"/>
      <c r="W105" s="158"/>
      <c r="X105" s="158"/>
      <c r="Y105" s="158"/>
      <c r="Z105" s="158"/>
    </row>
    <row r="106" spans="1:26" ht="15.5" x14ac:dyDescent="0.35">
      <c r="A106" s="158"/>
      <c r="B106" s="158"/>
      <c r="C106" s="158"/>
      <c r="D106" s="800" t="s">
        <v>577</v>
      </c>
      <c r="E106" s="772"/>
      <c r="F106" s="791">
        <v>0</v>
      </c>
      <c r="G106" s="798">
        <v>0</v>
      </c>
      <c r="H106" s="158"/>
      <c r="I106" s="158"/>
      <c r="J106" s="158"/>
      <c r="K106" s="158"/>
      <c r="L106" s="158"/>
      <c r="M106" s="158"/>
      <c r="N106" s="158"/>
      <c r="O106" s="158"/>
      <c r="P106" s="158"/>
      <c r="Q106" s="158"/>
      <c r="R106" s="158"/>
      <c r="S106" s="158"/>
      <c r="T106" s="158"/>
      <c r="U106" s="158"/>
      <c r="V106" s="158"/>
      <c r="W106" s="158"/>
      <c r="X106" s="158"/>
      <c r="Y106" s="158"/>
      <c r="Z106" s="158"/>
    </row>
    <row r="107" spans="1:26" ht="15.5" x14ac:dyDescent="0.35">
      <c r="A107" s="158"/>
      <c r="B107" s="158"/>
      <c r="C107" s="158"/>
      <c r="D107" s="772" t="s">
        <v>578</v>
      </c>
      <c r="E107" s="772"/>
      <c r="F107" s="801">
        <v>0</v>
      </c>
      <c r="G107" s="801">
        <v>0</v>
      </c>
      <c r="H107" s="158"/>
      <c r="I107" s="158"/>
      <c r="J107" s="158"/>
      <c r="K107" s="158"/>
      <c r="L107" s="158"/>
      <c r="M107" s="158"/>
      <c r="N107" s="158"/>
      <c r="O107" s="158"/>
      <c r="P107" s="158"/>
      <c r="Q107" s="158"/>
      <c r="R107" s="158"/>
      <c r="S107" s="158"/>
      <c r="T107" s="158"/>
      <c r="U107" s="158"/>
      <c r="V107" s="158"/>
      <c r="W107" s="158"/>
      <c r="X107" s="158"/>
      <c r="Y107" s="158"/>
      <c r="Z107" s="158"/>
    </row>
    <row r="108" spans="1:26" ht="15.5" x14ac:dyDescent="0.35">
      <c r="A108" s="158"/>
      <c r="B108" s="158"/>
      <c r="C108" s="158"/>
      <c r="D108" s="772" t="s">
        <v>579</v>
      </c>
      <c r="E108" s="772"/>
      <c r="F108" s="802"/>
      <c r="G108" s="798">
        <v>0</v>
      </c>
      <c r="H108" s="158"/>
      <c r="I108" s="158"/>
      <c r="J108" s="158"/>
      <c r="K108" s="158"/>
      <c r="L108" s="158"/>
      <c r="M108" s="158"/>
      <c r="N108" s="158"/>
      <c r="O108" s="158"/>
      <c r="P108" s="158"/>
      <c r="Q108" s="158"/>
      <c r="R108" s="158"/>
      <c r="S108" s="158"/>
      <c r="T108" s="158"/>
      <c r="U108" s="158"/>
      <c r="V108" s="158"/>
      <c r="W108" s="158"/>
      <c r="X108" s="158"/>
      <c r="Y108" s="158"/>
      <c r="Z108" s="158"/>
    </row>
    <row r="109" spans="1:26" ht="15.5" x14ac:dyDescent="0.35">
      <c r="A109" s="158"/>
      <c r="B109" s="158"/>
      <c r="C109" s="158"/>
      <c r="D109" s="772" t="s">
        <v>580</v>
      </c>
      <c r="E109" s="772"/>
      <c r="F109" s="802"/>
      <c r="G109" s="774">
        <v>0</v>
      </c>
      <c r="H109" s="158"/>
      <c r="I109" s="158"/>
      <c r="J109" s="158"/>
      <c r="K109" s="158"/>
      <c r="L109" s="158"/>
      <c r="M109" s="158"/>
      <c r="N109" s="158"/>
      <c r="O109" s="158"/>
      <c r="P109" s="158"/>
      <c r="Q109" s="158"/>
      <c r="R109" s="158"/>
      <c r="S109" s="158"/>
      <c r="T109" s="158"/>
      <c r="U109" s="158"/>
      <c r="V109" s="158"/>
      <c r="W109" s="158"/>
      <c r="X109" s="158"/>
      <c r="Y109" s="158"/>
      <c r="Z109" s="158"/>
    </row>
    <row r="110" spans="1:26" ht="15.5" x14ac:dyDescent="0.35">
      <c r="A110" s="158"/>
      <c r="B110" s="158"/>
      <c r="C110" s="158"/>
      <c r="D110" s="717" t="s">
        <v>581</v>
      </c>
      <c r="E110" s="717"/>
      <c r="F110" s="797">
        <f>SUM(F99:F109)</f>
        <v>0</v>
      </c>
      <c r="G110" s="803">
        <f>SUM(G99:G109)</f>
        <v>0</v>
      </c>
      <c r="H110" s="158"/>
      <c r="I110" s="158"/>
      <c r="J110" s="158"/>
      <c r="K110" s="158"/>
      <c r="L110" s="158"/>
      <c r="M110" s="158"/>
      <c r="N110" s="158"/>
      <c r="O110" s="158"/>
      <c r="P110" s="158"/>
      <c r="Q110" s="158"/>
      <c r="R110" s="158"/>
      <c r="S110" s="158"/>
      <c r="T110" s="158"/>
      <c r="U110" s="158"/>
      <c r="V110" s="158"/>
      <c r="W110" s="158"/>
      <c r="X110" s="158"/>
      <c r="Y110" s="158"/>
      <c r="Z110" s="158"/>
    </row>
    <row r="111" spans="1:26" ht="15.5" x14ac:dyDescent="0.35">
      <c r="A111" s="158"/>
      <c r="B111" s="158"/>
      <c r="C111" s="158"/>
      <c r="D111" s="158"/>
      <c r="E111" s="158"/>
      <c r="F111" s="158"/>
      <c r="G111" s="749"/>
      <c r="H111" s="158"/>
      <c r="I111" s="158"/>
      <c r="J111" s="158"/>
      <c r="K111" s="158"/>
      <c r="L111" s="158"/>
      <c r="M111" s="158"/>
      <c r="N111" s="158"/>
      <c r="O111" s="158"/>
      <c r="P111" s="158"/>
      <c r="Q111" s="158"/>
      <c r="R111" s="158"/>
      <c r="S111" s="158"/>
      <c r="T111" s="158"/>
      <c r="U111" s="158"/>
      <c r="V111" s="158"/>
      <c r="W111" s="158"/>
      <c r="X111" s="158"/>
      <c r="Y111" s="158"/>
      <c r="Z111" s="158"/>
    </row>
    <row r="112" spans="1:26" ht="15.5" x14ac:dyDescent="0.35">
      <c r="A112" s="158"/>
      <c r="B112" s="158"/>
      <c r="C112" s="158"/>
      <c r="D112" s="159" t="s">
        <v>582</v>
      </c>
      <c r="E112" s="158"/>
      <c r="F112" s="158"/>
      <c r="G112" s="749"/>
      <c r="H112" s="158"/>
      <c r="I112" s="158"/>
      <c r="J112" s="158"/>
      <c r="K112" s="158"/>
      <c r="L112" s="158"/>
      <c r="M112" s="158"/>
      <c r="N112" s="158"/>
      <c r="O112" s="158"/>
      <c r="P112" s="158"/>
      <c r="Q112" s="158"/>
      <c r="R112" s="158"/>
      <c r="S112" s="158"/>
      <c r="T112" s="158"/>
      <c r="U112" s="158"/>
      <c r="V112" s="158"/>
      <c r="W112" s="158"/>
      <c r="X112" s="158"/>
      <c r="Y112" s="158"/>
      <c r="Z112" s="158"/>
    </row>
    <row r="113" spans="1:26" ht="15.5" x14ac:dyDescent="0.35">
      <c r="A113" s="158"/>
      <c r="B113" s="158"/>
      <c r="C113" s="158"/>
      <c r="D113" s="158"/>
      <c r="E113" s="158"/>
      <c r="F113" s="158"/>
      <c r="G113" s="749"/>
      <c r="H113" s="158"/>
      <c r="I113" s="158"/>
      <c r="J113" s="158"/>
      <c r="K113" s="158"/>
      <c r="L113" s="158"/>
      <c r="M113" s="158"/>
      <c r="N113" s="158"/>
      <c r="O113" s="158"/>
      <c r="P113" s="158"/>
      <c r="Q113" s="158"/>
      <c r="R113" s="158"/>
      <c r="S113" s="158"/>
      <c r="T113" s="158"/>
      <c r="U113" s="158"/>
      <c r="V113" s="158"/>
      <c r="W113" s="158"/>
      <c r="X113" s="158"/>
      <c r="Y113" s="158"/>
      <c r="Z113" s="158"/>
    </row>
    <row r="114" spans="1:26" ht="15.5" customHeight="1" x14ac:dyDescent="0.35">
      <c r="A114" s="158"/>
      <c r="B114" s="158"/>
      <c r="C114" s="158"/>
      <c r="D114" s="784" t="s">
        <v>3</v>
      </c>
      <c r="E114" s="785"/>
      <c r="F114" s="804" t="str">
        <f>F56</f>
        <v>Year ended March 31, 2026</v>
      </c>
      <c r="G114" s="804" t="str">
        <f>G56</f>
        <v>Year ended March 31, 2025</v>
      </c>
      <c r="H114" s="158"/>
      <c r="I114" s="158"/>
      <c r="J114" s="158"/>
      <c r="K114" s="158"/>
      <c r="L114" s="158"/>
      <c r="M114" s="158"/>
      <c r="N114" s="158"/>
      <c r="O114" s="158"/>
      <c r="P114" s="158"/>
      <c r="Q114" s="158"/>
      <c r="R114" s="158"/>
      <c r="S114" s="158"/>
      <c r="T114" s="158"/>
      <c r="U114" s="158"/>
      <c r="V114" s="158"/>
      <c r="W114" s="158"/>
      <c r="X114" s="158"/>
      <c r="Y114" s="158"/>
      <c r="Z114" s="158"/>
    </row>
    <row r="115" spans="1:26" ht="15.5" x14ac:dyDescent="0.35">
      <c r="A115" s="158"/>
      <c r="B115" s="158"/>
      <c r="C115" s="158"/>
      <c r="D115" s="786"/>
      <c r="E115" s="787"/>
      <c r="F115" s="805"/>
      <c r="G115" s="805"/>
      <c r="H115" s="158"/>
      <c r="I115" s="158"/>
      <c r="J115" s="158"/>
      <c r="K115" s="158"/>
      <c r="L115" s="158"/>
      <c r="M115" s="158"/>
      <c r="N115" s="158"/>
      <c r="O115" s="158"/>
      <c r="P115" s="158"/>
      <c r="Q115" s="158"/>
      <c r="R115" s="158"/>
      <c r="S115" s="158"/>
      <c r="T115" s="158"/>
      <c r="U115" s="158"/>
      <c r="V115" s="158"/>
      <c r="W115" s="158"/>
      <c r="X115" s="158"/>
      <c r="Y115" s="158"/>
      <c r="Z115" s="158"/>
    </row>
    <row r="116" spans="1:26" ht="15.5" x14ac:dyDescent="0.35">
      <c r="A116" s="158"/>
      <c r="B116" s="158"/>
      <c r="C116" s="158"/>
      <c r="D116" s="717" t="s">
        <v>583</v>
      </c>
      <c r="E116" s="717"/>
      <c r="F116" s="806">
        <v>0</v>
      </c>
      <c r="G116" s="806">
        <v>0</v>
      </c>
      <c r="H116" s="158"/>
      <c r="I116" s="158"/>
      <c r="J116" s="158"/>
      <c r="K116" s="158"/>
      <c r="L116" s="158"/>
      <c r="M116" s="158"/>
      <c r="N116" s="158"/>
      <c r="O116" s="158"/>
      <c r="P116" s="158"/>
      <c r="Q116" s="158"/>
      <c r="R116" s="158"/>
      <c r="S116" s="158"/>
      <c r="T116" s="158"/>
      <c r="U116" s="158"/>
      <c r="V116" s="158"/>
      <c r="W116" s="158"/>
      <c r="X116" s="158"/>
      <c r="Y116" s="158"/>
      <c r="Z116" s="158"/>
    </row>
    <row r="117" spans="1:26" ht="15.5" x14ac:dyDescent="0.35">
      <c r="A117" s="158"/>
      <c r="B117" s="158"/>
      <c r="C117" s="158"/>
      <c r="D117" s="717" t="s">
        <v>584</v>
      </c>
      <c r="E117" s="717"/>
      <c r="F117" s="806">
        <v>0</v>
      </c>
      <c r="G117" s="806">
        <v>0</v>
      </c>
      <c r="H117" s="158"/>
      <c r="I117" s="158"/>
      <c r="J117" s="158"/>
      <c r="K117" s="158"/>
      <c r="L117" s="158"/>
      <c r="M117" s="158"/>
      <c r="N117" s="158"/>
      <c r="O117" s="158"/>
      <c r="P117" s="158"/>
      <c r="Q117" s="158"/>
      <c r="R117" s="158"/>
      <c r="S117" s="158"/>
      <c r="T117" s="158"/>
      <c r="U117" s="158"/>
      <c r="V117" s="158"/>
      <c r="W117" s="158"/>
      <c r="X117" s="158"/>
      <c r="Y117" s="158"/>
      <c r="Z117" s="158"/>
    </row>
    <row r="118" spans="1:26" ht="15.5" x14ac:dyDescent="0.35">
      <c r="A118" s="158"/>
      <c r="B118" s="158"/>
      <c r="C118" s="158"/>
      <c r="D118" s="158"/>
      <c r="E118" s="158"/>
      <c r="F118" s="158"/>
      <c r="G118" s="749"/>
      <c r="H118" s="158"/>
      <c r="I118" s="158"/>
      <c r="J118" s="158"/>
      <c r="K118" s="158"/>
      <c r="L118" s="158"/>
      <c r="M118" s="158"/>
      <c r="N118" s="158"/>
      <c r="O118" s="158"/>
      <c r="P118" s="158"/>
      <c r="Q118" s="158"/>
      <c r="R118" s="158"/>
      <c r="S118" s="158"/>
      <c r="T118" s="158"/>
      <c r="U118" s="158"/>
      <c r="V118" s="158"/>
      <c r="W118" s="158"/>
      <c r="X118" s="158"/>
      <c r="Y118" s="158"/>
      <c r="Z118" s="158"/>
    </row>
    <row r="119" spans="1:26" ht="15.5" x14ac:dyDescent="0.35">
      <c r="A119" s="158"/>
      <c r="B119" s="158"/>
      <c r="C119" s="158"/>
      <c r="D119" s="158" t="s">
        <v>585</v>
      </c>
      <c r="E119" s="158"/>
      <c r="F119" s="158"/>
      <c r="G119" s="749"/>
      <c r="H119" s="158"/>
      <c r="I119" s="158"/>
      <c r="J119" s="158"/>
      <c r="K119" s="158"/>
      <c r="L119" s="158"/>
      <c r="M119" s="158"/>
      <c r="N119" s="158"/>
      <c r="O119" s="158"/>
      <c r="P119" s="158"/>
      <c r="Q119" s="158"/>
      <c r="R119" s="158"/>
      <c r="S119" s="158"/>
      <c r="T119" s="158"/>
      <c r="U119" s="158"/>
      <c r="V119" s="158"/>
      <c r="W119" s="158"/>
      <c r="X119" s="158"/>
      <c r="Y119" s="158"/>
      <c r="Z119" s="158"/>
    </row>
    <row r="120" spans="1:26" ht="15.5" x14ac:dyDescent="0.35">
      <c r="A120" s="158"/>
      <c r="B120" s="158"/>
      <c r="C120" s="158"/>
      <c r="D120" s="750" t="s">
        <v>586</v>
      </c>
      <c r="E120" s="750"/>
      <c r="F120" s="750"/>
      <c r="G120" s="750"/>
      <c r="H120" s="750"/>
      <c r="I120" s="158"/>
      <c r="J120" s="158"/>
      <c r="K120" s="158"/>
      <c r="L120" s="158"/>
      <c r="M120" s="158"/>
      <c r="N120" s="158"/>
      <c r="O120" s="158"/>
      <c r="P120" s="158"/>
      <c r="Q120" s="158"/>
      <c r="R120" s="158"/>
      <c r="S120" s="158"/>
      <c r="T120" s="158"/>
      <c r="U120" s="158"/>
      <c r="V120" s="158"/>
      <c r="W120" s="158"/>
      <c r="X120" s="158"/>
      <c r="Y120" s="158"/>
      <c r="Z120" s="158"/>
    </row>
    <row r="121" spans="1:26" ht="15.5" x14ac:dyDescent="0.35">
      <c r="A121" s="158"/>
      <c r="B121" s="158"/>
      <c r="C121" s="158"/>
      <c r="D121" s="750"/>
      <c r="E121" s="750"/>
      <c r="F121" s="750"/>
      <c r="G121" s="750"/>
      <c r="H121" s="750"/>
      <c r="I121" s="158"/>
      <c r="J121" s="158"/>
      <c r="K121" s="158"/>
      <c r="L121" s="158"/>
      <c r="M121" s="158"/>
      <c r="N121" s="158"/>
      <c r="O121" s="158"/>
      <c r="P121" s="158"/>
      <c r="Q121" s="158"/>
      <c r="R121" s="158"/>
      <c r="S121" s="158"/>
      <c r="T121" s="158"/>
      <c r="U121" s="158"/>
      <c r="V121" s="158"/>
      <c r="W121" s="158"/>
      <c r="X121" s="158"/>
      <c r="Y121" s="158"/>
      <c r="Z121" s="158"/>
    </row>
    <row r="122" spans="1:26" ht="15.5" customHeight="1" x14ac:dyDescent="0.35">
      <c r="A122" s="158"/>
      <c r="B122" s="158"/>
      <c r="C122" s="158"/>
      <c r="D122" s="750" t="s">
        <v>587</v>
      </c>
      <c r="E122" s="750"/>
      <c r="F122" s="750"/>
      <c r="G122" s="750"/>
      <c r="H122" s="750"/>
      <c r="I122" s="751"/>
      <c r="J122" s="751"/>
      <c r="K122" s="158"/>
      <c r="L122" s="158"/>
      <c r="M122" s="158"/>
      <c r="N122" s="158"/>
      <c r="O122" s="158"/>
      <c r="P122" s="158"/>
      <c r="Q122" s="158"/>
      <c r="R122" s="158"/>
      <c r="S122" s="158"/>
      <c r="T122" s="158"/>
      <c r="U122" s="158"/>
      <c r="V122" s="158"/>
      <c r="W122" s="158"/>
      <c r="X122" s="158"/>
      <c r="Y122" s="158"/>
      <c r="Z122" s="158"/>
    </row>
    <row r="123" spans="1:26" ht="15.5" x14ac:dyDescent="0.35">
      <c r="A123" s="158"/>
      <c r="B123" s="158"/>
      <c r="C123" s="158"/>
      <c r="D123" s="750"/>
      <c r="E123" s="750"/>
      <c r="F123" s="750"/>
      <c r="G123" s="750"/>
      <c r="H123" s="750"/>
      <c r="I123" s="751"/>
      <c r="J123" s="751"/>
      <c r="K123" s="158"/>
      <c r="L123" s="158"/>
      <c r="M123" s="158"/>
      <c r="N123" s="158"/>
      <c r="O123" s="158"/>
      <c r="P123" s="158"/>
      <c r="Q123" s="158"/>
      <c r="R123" s="158"/>
      <c r="S123" s="158"/>
      <c r="T123" s="158"/>
      <c r="U123" s="158"/>
      <c r="V123" s="158"/>
      <c r="W123" s="158"/>
      <c r="X123" s="158"/>
      <c r="Y123" s="158"/>
      <c r="Z123" s="158"/>
    </row>
    <row r="124" spans="1:26" ht="15.5" x14ac:dyDescent="0.35">
      <c r="A124" s="158"/>
      <c r="B124" s="158"/>
      <c r="C124" s="158"/>
      <c r="D124" s="158" t="s">
        <v>588</v>
      </c>
      <c r="E124" s="158"/>
      <c r="F124" s="158"/>
      <c r="G124" s="749"/>
      <c r="H124" s="158"/>
      <c r="I124" s="158"/>
      <c r="J124" s="158"/>
      <c r="K124" s="158"/>
      <c r="L124" s="158"/>
      <c r="M124" s="158"/>
      <c r="N124" s="158"/>
      <c r="O124" s="158"/>
      <c r="P124" s="158"/>
      <c r="Q124" s="158"/>
      <c r="R124" s="158"/>
      <c r="S124" s="158"/>
      <c r="T124" s="158"/>
      <c r="U124" s="158"/>
      <c r="V124" s="158"/>
      <c r="W124" s="158"/>
      <c r="X124" s="158"/>
      <c r="Y124" s="158"/>
      <c r="Z124" s="158"/>
    </row>
    <row r="125" spans="1:26" ht="15.5" customHeight="1" x14ac:dyDescent="0.35">
      <c r="A125" s="158"/>
      <c r="B125" s="158"/>
      <c r="C125" s="158"/>
      <c r="D125" s="158" t="s">
        <v>589</v>
      </c>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row>
    <row r="126" spans="1:26" ht="15.5" x14ac:dyDescent="0.35">
      <c r="A126" s="158"/>
      <c r="B126" s="158"/>
      <c r="C126" s="158"/>
      <c r="D126" s="158"/>
      <c r="E126" s="158"/>
      <c r="F126" s="158"/>
      <c r="G126" s="749"/>
      <c r="H126" s="158"/>
      <c r="I126" s="158"/>
      <c r="J126" s="158"/>
      <c r="K126" s="158"/>
      <c r="L126" s="158"/>
      <c r="M126" s="158"/>
      <c r="N126" s="158"/>
      <c r="O126" s="158"/>
      <c r="P126" s="158"/>
      <c r="Q126" s="158"/>
      <c r="R126" s="158"/>
      <c r="S126" s="158"/>
      <c r="T126" s="158"/>
      <c r="U126" s="158"/>
      <c r="V126" s="158"/>
      <c r="W126" s="158"/>
      <c r="X126" s="158"/>
      <c r="Y126" s="158"/>
      <c r="Z126" s="158"/>
    </row>
    <row r="127" spans="1:26" ht="15.5" x14ac:dyDescent="0.35">
      <c r="A127" s="158"/>
      <c r="B127" s="158"/>
      <c r="C127" s="158"/>
      <c r="D127" s="159" t="s">
        <v>590</v>
      </c>
      <c r="E127" s="158"/>
      <c r="F127" s="158"/>
      <c r="G127" s="749"/>
      <c r="H127" s="158"/>
      <c r="I127" s="158"/>
      <c r="J127" s="158"/>
      <c r="K127" s="158"/>
      <c r="L127" s="158"/>
      <c r="M127" s="158"/>
      <c r="N127" s="158"/>
      <c r="O127" s="158"/>
      <c r="P127" s="158"/>
      <c r="Q127" s="158"/>
      <c r="R127" s="158"/>
      <c r="S127" s="158"/>
      <c r="T127" s="158"/>
      <c r="U127" s="158"/>
      <c r="V127" s="158"/>
      <c r="W127" s="158"/>
      <c r="X127" s="158"/>
      <c r="Y127" s="158"/>
      <c r="Z127" s="158"/>
    </row>
    <row r="128" spans="1:26" ht="15.5" x14ac:dyDescent="0.35">
      <c r="A128" s="158"/>
      <c r="B128" s="158"/>
      <c r="C128" s="158"/>
      <c r="D128" s="158" t="s">
        <v>591</v>
      </c>
      <c r="E128" s="158"/>
      <c r="F128" s="158"/>
      <c r="G128" s="749"/>
      <c r="H128" s="158"/>
      <c r="I128" s="158"/>
      <c r="J128" s="158"/>
      <c r="K128" s="158"/>
      <c r="L128" s="158"/>
      <c r="M128" s="158"/>
      <c r="N128" s="158"/>
      <c r="O128" s="158"/>
      <c r="P128" s="158"/>
      <c r="Q128" s="158"/>
      <c r="R128" s="158"/>
      <c r="S128" s="158"/>
      <c r="T128" s="158"/>
      <c r="U128" s="158"/>
      <c r="V128" s="158"/>
      <c r="W128" s="158"/>
      <c r="X128" s="158"/>
      <c r="Y128" s="158"/>
      <c r="Z128" s="158"/>
    </row>
    <row r="129" spans="1:26" ht="15.5" x14ac:dyDescent="0.35">
      <c r="A129" s="158"/>
      <c r="B129" s="158"/>
      <c r="C129" s="158"/>
      <c r="D129" s="158" t="s">
        <v>592</v>
      </c>
      <c r="E129" s="158"/>
      <c r="F129" s="158"/>
      <c r="G129" s="749"/>
      <c r="H129" s="158"/>
      <c r="I129" s="158"/>
      <c r="J129" s="158"/>
      <c r="K129" s="158"/>
      <c r="L129" s="158"/>
      <c r="M129" s="158"/>
      <c r="N129" s="158"/>
      <c r="O129" s="158"/>
      <c r="P129" s="158"/>
      <c r="Q129" s="158"/>
      <c r="R129" s="158"/>
      <c r="S129" s="158"/>
      <c r="T129" s="158"/>
      <c r="U129" s="158"/>
      <c r="V129" s="158"/>
      <c r="W129" s="158"/>
      <c r="X129" s="158"/>
      <c r="Y129" s="158"/>
      <c r="Z129" s="158"/>
    </row>
    <row r="130" spans="1:26" ht="15.5" x14ac:dyDescent="0.35">
      <c r="A130" s="158"/>
      <c r="B130" s="158"/>
      <c r="C130" s="158"/>
      <c r="D130" s="158"/>
      <c r="E130" s="158"/>
      <c r="F130" s="158"/>
      <c r="G130" s="749"/>
      <c r="H130" s="158"/>
      <c r="I130" s="158"/>
      <c r="J130" s="158"/>
      <c r="K130" s="158"/>
      <c r="L130" s="158"/>
      <c r="M130" s="158"/>
      <c r="N130" s="158"/>
      <c r="O130" s="158"/>
      <c r="P130" s="158"/>
      <c r="Q130" s="158"/>
      <c r="R130" s="158"/>
      <c r="S130" s="158"/>
      <c r="T130" s="158"/>
      <c r="U130" s="158"/>
      <c r="V130" s="158"/>
      <c r="W130" s="158"/>
      <c r="X130" s="158"/>
      <c r="Y130" s="158"/>
      <c r="Z130" s="158"/>
    </row>
    <row r="131" spans="1:26" ht="15.5" x14ac:dyDescent="0.35">
      <c r="A131" s="158"/>
      <c r="B131" s="158"/>
      <c r="C131" s="158"/>
      <c r="D131" s="158" t="s">
        <v>593</v>
      </c>
      <c r="E131" s="158"/>
      <c r="F131" s="158"/>
      <c r="G131" s="749"/>
      <c r="H131" s="158"/>
      <c r="I131" s="158"/>
      <c r="J131" s="158"/>
      <c r="K131" s="158"/>
      <c r="L131" s="158"/>
      <c r="M131" s="158"/>
      <c r="N131" s="158"/>
      <c r="O131" s="158"/>
      <c r="P131" s="158"/>
      <c r="Q131" s="158"/>
      <c r="R131" s="158"/>
      <c r="S131" s="158"/>
      <c r="T131" s="158"/>
      <c r="U131" s="158"/>
      <c r="V131" s="158"/>
      <c r="W131" s="158"/>
      <c r="X131" s="158"/>
      <c r="Y131" s="158"/>
      <c r="Z131" s="158"/>
    </row>
    <row r="132" spans="1:26" ht="15.5" x14ac:dyDescent="0.35">
      <c r="A132" s="158"/>
      <c r="B132" s="158"/>
      <c r="C132" s="158"/>
      <c r="D132" s="158" t="s">
        <v>594</v>
      </c>
      <c r="E132" s="158"/>
      <c r="F132" s="158"/>
      <c r="G132" s="749"/>
      <c r="H132" s="158"/>
      <c r="I132" s="158"/>
      <c r="J132" s="158"/>
      <c r="K132" s="158"/>
      <c r="L132" s="158"/>
      <c r="M132" s="158"/>
      <c r="N132" s="158"/>
      <c r="O132" s="158"/>
      <c r="P132" s="158"/>
      <c r="Q132" s="158"/>
      <c r="R132" s="158"/>
      <c r="S132" s="158"/>
      <c r="T132" s="158"/>
      <c r="U132" s="158"/>
      <c r="V132" s="158"/>
      <c r="W132" s="158"/>
      <c r="X132" s="158"/>
      <c r="Y132" s="158"/>
      <c r="Z132" s="158"/>
    </row>
    <row r="133" spans="1:26" ht="15.5" x14ac:dyDescent="0.35">
      <c r="A133" s="158"/>
      <c r="B133" s="158"/>
      <c r="C133" s="158"/>
      <c r="D133" s="158" t="s">
        <v>595</v>
      </c>
      <c r="E133" s="158"/>
      <c r="F133" s="158"/>
      <c r="G133" s="749"/>
      <c r="H133" s="158"/>
      <c r="I133" s="158"/>
      <c r="J133" s="158"/>
      <c r="K133" s="158"/>
      <c r="L133" s="158"/>
      <c r="M133" s="158"/>
      <c r="N133" s="158"/>
      <c r="O133" s="158"/>
      <c r="P133" s="158"/>
      <c r="Q133" s="158"/>
      <c r="R133" s="158"/>
      <c r="S133" s="158"/>
      <c r="T133" s="158"/>
      <c r="U133" s="158"/>
      <c r="V133" s="158"/>
      <c r="W133" s="158"/>
      <c r="X133" s="158"/>
      <c r="Y133" s="158"/>
      <c r="Z133" s="158"/>
    </row>
    <row r="134" spans="1:26" ht="15.5" x14ac:dyDescent="0.35">
      <c r="A134" s="158"/>
      <c r="B134" s="158"/>
      <c r="C134" s="158"/>
      <c r="D134" s="158"/>
      <c r="E134" s="716" t="s">
        <v>596</v>
      </c>
      <c r="F134" s="807" t="s">
        <v>597</v>
      </c>
      <c r="G134" s="158"/>
      <c r="H134" s="158"/>
      <c r="I134" s="158"/>
      <c r="J134" s="158"/>
      <c r="K134" s="158"/>
      <c r="L134" s="158"/>
      <c r="M134" s="158"/>
      <c r="N134" s="158"/>
      <c r="O134" s="158"/>
      <c r="P134" s="158"/>
      <c r="Q134" s="158"/>
      <c r="R134" s="158"/>
      <c r="S134" s="158"/>
      <c r="T134" s="158"/>
      <c r="U134" s="158"/>
      <c r="V134" s="158"/>
      <c r="W134" s="158"/>
      <c r="X134" s="158"/>
      <c r="Y134" s="158"/>
      <c r="Z134" s="158"/>
    </row>
    <row r="135" spans="1:26" ht="15.5" x14ac:dyDescent="0.35">
      <c r="A135" s="158"/>
      <c r="B135" s="158"/>
      <c r="C135" s="158"/>
      <c r="D135" s="158"/>
      <c r="E135" s="716"/>
      <c r="F135" s="808"/>
      <c r="G135" s="158"/>
      <c r="H135" s="158"/>
      <c r="I135" s="158"/>
      <c r="J135" s="158"/>
      <c r="K135" s="158"/>
      <c r="L135" s="158"/>
      <c r="M135" s="158"/>
      <c r="N135" s="158"/>
      <c r="O135" s="158"/>
      <c r="P135" s="158"/>
      <c r="Q135" s="158"/>
      <c r="R135" s="158"/>
      <c r="S135" s="158"/>
      <c r="T135" s="158"/>
      <c r="U135" s="158"/>
      <c r="V135" s="158"/>
      <c r="W135" s="158"/>
      <c r="X135" s="158"/>
      <c r="Y135" s="158"/>
      <c r="Z135" s="158"/>
    </row>
    <row r="136" spans="1:26" ht="15.5" x14ac:dyDescent="0.35">
      <c r="A136" s="158"/>
      <c r="B136" s="158"/>
      <c r="C136" s="158"/>
      <c r="D136" s="158"/>
      <c r="E136" s="716"/>
      <c r="F136" s="808"/>
      <c r="G136" s="158"/>
      <c r="H136" s="158"/>
      <c r="I136" s="158"/>
      <c r="J136" s="158"/>
      <c r="K136" s="158"/>
      <c r="L136" s="158"/>
      <c r="M136" s="158"/>
      <c r="N136" s="158"/>
      <c r="O136" s="158"/>
      <c r="P136" s="158"/>
      <c r="Q136" s="158"/>
      <c r="R136" s="158"/>
      <c r="S136" s="158"/>
      <c r="T136" s="158"/>
      <c r="U136" s="158"/>
      <c r="V136" s="158"/>
      <c r="W136" s="158"/>
      <c r="X136" s="158"/>
      <c r="Y136" s="158"/>
      <c r="Z136" s="158"/>
    </row>
    <row r="137" spans="1:26" ht="15.5" x14ac:dyDescent="0.35">
      <c r="A137" s="158"/>
      <c r="B137" s="158"/>
      <c r="C137" s="158"/>
      <c r="D137" s="158"/>
      <c r="E137" s="716"/>
      <c r="F137" s="808"/>
      <c r="G137" s="158"/>
      <c r="H137" s="158"/>
      <c r="I137" s="158"/>
      <c r="J137" s="158"/>
      <c r="K137" s="158"/>
      <c r="L137" s="158"/>
      <c r="M137" s="158"/>
      <c r="N137" s="158"/>
      <c r="O137" s="158"/>
      <c r="P137" s="158"/>
      <c r="Q137" s="158"/>
      <c r="R137" s="158"/>
      <c r="S137" s="158"/>
      <c r="T137" s="158"/>
      <c r="U137" s="158"/>
      <c r="V137" s="158"/>
      <c r="W137" s="158"/>
      <c r="X137" s="158"/>
      <c r="Y137" s="158"/>
      <c r="Z137" s="158"/>
    </row>
    <row r="138" spans="1:26" ht="15.5" x14ac:dyDescent="0.35">
      <c r="A138" s="158"/>
      <c r="B138" s="158"/>
      <c r="C138" s="158"/>
      <c r="D138" s="158"/>
      <c r="E138" s="716"/>
      <c r="F138" s="808"/>
      <c r="G138" s="158"/>
      <c r="H138" s="158"/>
      <c r="I138" s="158"/>
      <c r="J138" s="158"/>
      <c r="K138" s="158"/>
      <c r="L138" s="158"/>
      <c r="M138" s="158"/>
      <c r="N138" s="158"/>
      <c r="O138" s="158"/>
      <c r="P138" s="158"/>
      <c r="Q138" s="158"/>
      <c r="R138" s="158"/>
      <c r="S138" s="158"/>
      <c r="T138" s="158"/>
      <c r="U138" s="158"/>
      <c r="V138" s="158"/>
      <c r="W138" s="158"/>
      <c r="X138" s="158"/>
      <c r="Y138" s="158"/>
      <c r="Z138" s="158"/>
    </row>
    <row r="139" spans="1:26" ht="15.5" x14ac:dyDescent="0.35">
      <c r="A139" s="158"/>
      <c r="B139" s="158"/>
      <c r="C139" s="158"/>
      <c r="D139" s="158"/>
      <c r="E139" s="716"/>
      <c r="F139" s="808"/>
      <c r="G139" s="158"/>
      <c r="H139" s="158"/>
      <c r="I139" s="158"/>
      <c r="J139" s="158"/>
      <c r="K139" s="158"/>
      <c r="L139" s="158"/>
      <c r="M139" s="158"/>
      <c r="N139" s="158"/>
      <c r="O139" s="158"/>
      <c r="P139" s="158"/>
      <c r="Q139" s="158"/>
      <c r="R139" s="158"/>
      <c r="S139" s="158"/>
      <c r="T139" s="158"/>
      <c r="U139" s="158"/>
      <c r="V139" s="158"/>
      <c r="W139" s="158"/>
      <c r="X139" s="158"/>
      <c r="Y139" s="158"/>
      <c r="Z139" s="158"/>
    </row>
    <row r="140" spans="1:26" ht="15.5" x14ac:dyDescent="0.35">
      <c r="A140" s="158"/>
      <c r="B140" s="158"/>
      <c r="C140" s="158"/>
      <c r="D140" s="158"/>
      <c r="E140" s="716"/>
      <c r="F140" s="808"/>
      <c r="G140" s="158"/>
      <c r="H140" s="158"/>
      <c r="I140" s="158"/>
      <c r="J140" s="158"/>
      <c r="K140" s="158"/>
      <c r="L140" s="158"/>
      <c r="M140" s="158"/>
      <c r="N140" s="158"/>
      <c r="O140" s="158"/>
      <c r="P140" s="158"/>
      <c r="Q140" s="158"/>
      <c r="R140" s="158"/>
      <c r="S140" s="158"/>
      <c r="T140" s="158"/>
      <c r="U140" s="158"/>
      <c r="V140" s="158"/>
      <c r="W140" s="158"/>
      <c r="X140" s="158"/>
      <c r="Y140" s="158"/>
      <c r="Z140" s="158"/>
    </row>
    <row r="141" spans="1:26" ht="15.5" x14ac:dyDescent="0.35">
      <c r="A141" s="158"/>
      <c r="B141" s="158"/>
      <c r="C141" s="158"/>
      <c r="D141" s="158"/>
      <c r="E141" s="716"/>
      <c r="F141" s="808"/>
      <c r="G141" s="158"/>
      <c r="H141" s="158"/>
      <c r="I141" s="158"/>
      <c r="J141" s="158"/>
      <c r="K141" s="158"/>
      <c r="L141" s="158"/>
      <c r="M141" s="158"/>
      <c r="N141" s="158"/>
      <c r="O141" s="158"/>
      <c r="P141" s="158"/>
      <c r="Q141" s="158"/>
      <c r="R141" s="158"/>
      <c r="S141" s="158"/>
      <c r="T141" s="158"/>
      <c r="U141" s="158"/>
      <c r="V141" s="158"/>
      <c r="W141" s="158"/>
      <c r="X141" s="158"/>
      <c r="Y141" s="158"/>
      <c r="Z141" s="158"/>
    </row>
    <row r="142" spans="1:26" ht="15.5" x14ac:dyDescent="0.35">
      <c r="A142" s="158"/>
      <c r="B142" s="158"/>
      <c r="C142" s="158"/>
      <c r="D142" s="158"/>
      <c r="E142" s="716"/>
      <c r="F142" s="808"/>
      <c r="G142" s="158"/>
      <c r="H142" s="158"/>
      <c r="I142" s="158"/>
      <c r="J142" s="158"/>
      <c r="K142" s="158"/>
      <c r="L142" s="158"/>
      <c r="M142" s="158"/>
      <c r="N142" s="158"/>
      <c r="O142" s="158"/>
      <c r="P142" s="158"/>
      <c r="Q142" s="158"/>
      <c r="R142" s="158"/>
      <c r="S142" s="158"/>
      <c r="T142" s="158"/>
      <c r="U142" s="158"/>
      <c r="V142" s="158"/>
      <c r="W142" s="158"/>
      <c r="X142" s="158"/>
      <c r="Y142" s="158"/>
      <c r="Z142" s="158"/>
    </row>
    <row r="143" spans="1:26" ht="15.5" x14ac:dyDescent="0.35">
      <c r="A143" s="158"/>
      <c r="B143" s="158"/>
      <c r="C143" s="158"/>
      <c r="D143" s="158"/>
      <c r="E143" s="716"/>
      <c r="F143" s="808"/>
      <c r="G143" s="158"/>
      <c r="H143" s="158"/>
      <c r="I143" s="158"/>
      <c r="J143" s="158"/>
      <c r="K143" s="158"/>
      <c r="L143" s="158"/>
      <c r="M143" s="158"/>
      <c r="N143" s="158"/>
      <c r="O143" s="158"/>
      <c r="P143" s="158"/>
      <c r="Q143" s="158"/>
      <c r="R143" s="158"/>
      <c r="S143" s="158"/>
      <c r="T143" s="158"/>
      <c r="U143" s="158"/>
      <c r="V143" s="158"/>
      <c r="W143" s="158"/>
      <c r="X143" s="158"/>
      <c r="Y143" s="158"/>
      <c r="Z143" s="158"/>
    </row>
    <row r="144" spans="1:26" ht="15.5" x14ac:dyDescent="0.35">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row>
    <row r="145" spans="1:26" ht="15.5" x14ac:dyDescent="0.35">
      <c r="A145" s="158"/>
      <c r="B145" s="158"/>
      <c r="C145" s="158"/>
      <c r="D145" s="158" t="s">
        <v>598</v>
      </c>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row>
    <row r="146" spans="1:26" ht="15.5" x14ac:dyDescent="0.35">
      <c r="A146" s="158"/>
      <c r="B146" s="158"/>
      <c r="C146" s="158"/>
      <c r="D146" s="158" t="s">
        <v>599</v>
      </c>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spans="1:26" ht="15.5" x14ac:dyDescent="0.35">
      <c r="A147" s="158"/>
      <c r="B147" s="158"/>
      <c r="C147" s="158"/>
      <c r="D147" s="158"/>
      <c r="E147" s="716" t="s">
        <v>600</v>
      </c>
      <c r="F147" s="716" t="s">
        <v>597</v>
      </c>
      <c r="H147" s="158"/>
      <c r="I147" s="158"/>
      <c r="J147" s="158"/>
      <c r="K147" s="158"/>
      <c r="L147" s="158"/>
      <c r="M147" s="158"/>
      <c r="N147" s="158"/>
      <c r="O147" s="158"/>
      <c r="P147" s="158"/>
      <c r="Q147" s="158"/>
      <c r="R147" s="158"/>
      <c r="S147" s="158"/>
      <c r="T147" s="158"/>
      <c r="U147" s="158"/>
      <c r="V147" s="158"/>
      <c r="W147" s="158"/>
      <c r="X147" s="158"/>
      <c r="Y147" s="158"/>
      <c r="Z147" s="158"/>
    </row>
    <row r="148" spans="1:26" ht="15.5" x14ac:dyDescent="0.35">
      <c r="A148" s="158"/>
      <c r="B148" s="158"/>
      <c r="C148" s="158"/>
      <c r="D148" s="158"/>
      <c r="E148" s="716" t="s">
        <v>601</v>
      </c>
      <c r="F148" s="809"/>
      <c r="H148" s="158"/>
      <c r="I148" s="158"/>
      <c r="J148" s="158"/>
      <c r="K148" s="158"/>
      <c r="L148" s="158"/>
      <c r="M148" s="158"/>
      <c r="N148" s="158"/>
      <c r="O148" s="158"/>
      <c r="P148" s="158"/>
      <c r="Q148" s="158"/>
      <c r="R148" s="158"/>
      <c r="S148" s="158"/>
      <c r="T148" s="158"/>
      <c r="U148" s="158"/>
      <c r="V148" s="158"/>
      <c r="W148" s="158"/>
      <c r="X148" s="158"/>
      <c r="Y148" s="158"/>
      <c r="Z148" s="158"/>
    </row>
    <row r="149" spans="1:26" ht="15.5" x14ac:dyDescent="0.35">
      <c r="A149" s="158"/>
      <c r="B149" s="158"/>
      <c r="C149" s="158"/>
      <c r="D149" s="158"/>
      <c r="E149" s="716" t="s">
        <v>602</v>
      </c>
      <c r="F149" s="809"/>
      <c r="H149" s="158"/>
      <c r="I149" s="158"/>
      <c r="J149" s="158"/>
      <c r="K149" s="158"/>
      <c r="L149" s="158"/>
      <c r="M149" s="158"/>
      <c r="N149" s="158"/>
      <c r="O149" s="158"/>
      <c r="P149" s="158"/>
      <c r="Q149" s="158"/>
      <c r="R149" s="158"/>
      <c r="S149" s="158"/>
      <c r="T149" s="158"/>
      <c r="U149" s="158"/>
      <c r="V149" s="158"/>
      <c r="W149" s="158"/>
      <c r="X149" s="158"/>
      <c r="Y149" s="158"/>
      <c r="Z149" s="158"/>
    </row>
    <row r="150" spans="1:26" ht="15.5" x14ac:dyDescent="0.35">
      <c r="A150" s="158"/>
      <c r="B150" s="158"/>
      <c r="C150" s="158"/>
      <c r="D150" s="158"/>
      <c r="E150" s="716" t="s">
        <v>603</v>
      </c>
      <c r="F150" s="809"/>
      <c r="H150" s="158"/>
      <c r="I150" s="158"/>
      <c r="J150" s="158"/>
      <c r="K150" s="158"/>
      <c r="L150" s="158"/>
      <c r="M150" s="158"/>
      <c r="N150" s="158"/>
      <c r="O150" s="158"/>
      <c r="P150" s="158"/>
      <c r="Q150" s="158"/>
      <c r="R150" s="158"/>
      <c r="S150" s="158"/>
      <c r="T150" s="158"/>
      <c r="U150" s="158"/>
      <c r="V150" s="158"/>
      <c r="W150" s="158"/>
      <c r="X150" s="158"/>
      <c r="Y150" s="158"/>
      <c r="Z150" s="158"/>
    </row>
    <row r="151" spans="1:26" ht="15.5" x14ac:dyDescent="0.35">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row>
    <row r="152" spans="1:26" ht="15.5" x14ac:dyDescent="0.35">
      <c r="A152" s="158"/>
      <c r="B152" s="158"/>
      <c r="C152" s="158"/>
      <c r="D152" s="158" t="s">
        <v>604</v>
      </c>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row>
    <row r="153" spans="1:26" ht="15.5" x14ac:dyDescent="0.35">
      <c r="A153" s="158"/>
      <c r="B153" s="158"/>
      <c r="C153" s="158"/>
      <c r="D153" s="158" t="s">
        <v>605</v>
      </c>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spans="1:26" ht="15.5" x14ac:dyDescent="0.35">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row>
    <row r="155" spans="1:26" ht="15.5" x14ac:dyDescent="0.35">
      <c r="A155" s="158"/>
      <c r="B155" s="158"/>
      <c r="C155" s="158"/>
      <c r="D155" s="158" t="s">
        <v>606</v>
      </c>
      <c r="E155" s="158"/>
      <c r="F155" s="783"/>
      <c r="G155" s="749" t="str">
        <f>G96</f>
        <v>( Amount in ₹ )</v>
      </c>
      <c r="H155" s="158"/>
      <c r="I155" s="158"/>
      <c r="J155" s="158"/>
      <c r="K155" s="158"/>
      <c r="L155" s="158"/>
      <c r="M155" s="158"/>
      <c r="N155" s="158"/>
      <c r="O155" s="158"/>
      <c r="P155" s="158"/>
      <c r="Q155" s="158"/>
      <c r="R155" s="158"/>
      <c r="S155" s="158"/>
      <c r="T155" s="158"/>
      <c r="U155" s="158"/>
      <c r="V155" s="158"/>
      <c r="W155" s="158"/>
      <c r="X155" s="158"/>
      <c r="Y155" s="158"/>
      <c r="Z155" s="158"/>
    </row>
    <row r="156" spans="1:26" ht="15.5" customHeight="1" x14ac:dyDescent="0.35">
      <c r="A156" s="158"/>
      <c r="B156" s="158"/>
      <c r="C156" s="158"/>
      <c r="D156" s="784" t="s">
        <v>3</v>
      </c>
      <c r="E156" s="785"/>
      <c r="F156" s="765" t="str">
        <f>F114</f>
        <v>Year ended March 31, 2026</v>
      </c>
      <c r="G156" s="765" t="str">
        <f>G114</f>
        <v>Year ended March 31, 2025</v>
      </c>
      <c r="H156" s="158"/>
      <c r="I156" s="158"/>
      <c r="J156" s="158"/>
      <c r="K156" s="158"/>
      <c r="L156" s="158"/>
      <c r="M156" s="158"/>
      <c r="N156" s="158"/>
      <c r="O156" s="158"/>
      <c r="P156" s="158"/>
      <c r="Q156" s="158"/>
      <c r="R156" s="158"/>
      <c r="S156" s="158"/>
      <c r="T156" s="158"/>
      <c r="U156" s="158"/>
      <c r="V156" s="158"/>
      <c r="W156" s="158"/>
      <c r="X156" s="158"/>
      <c r="Y156" s="158"/>
      <c r="Z156" s="158"/>
    </row>
    <row r="157" spans="1:26" ht="19" customHeight="1" x14ac:dyDescent="0.35">
      <c r="A157" s="158"/>
      <c r="B157" s="158"/>
      <c r="C157" s="158"/>
      <c r="D157" s="810"/>
      <c r="E157" s="811"/>
      <c r="F157" s="812"/>
      <c r="G157" s="812"/>
      <c r="H157" s="158"/>
      <c r="I157" s="158"/>
      <c r="J157" s="158"/>
      <c r="K157" s="158"/>
      <c r="L157" s="158"/>
      <c r="M157" s="158"/>
      <c r="N157" s="158"/>
      <c r="O157" s="158"/>
      <c r="P157" s="158"/>
      <c r="Q157" s="158"/>
      <c r="R157" s="158"/>
      <c r="S157" s="158"/>
      <c r="T157" s="158"/>
      <c r="U157" s="158"/>
      <c r="V157" s="158"/>
      <c r="W157" s="158"/>
      <c r="X157" s="158"/>
      <c r="Y157" s="158"/>
      <c r="Z157" s="158"/>
    </row>
    <row r="158" spans="1:26" ht="15.5" x14ac:dyDescent="0.35">
      <c r="A158" s="158"/>
      <c r="B158" s="158"/>
      <c r="C158" s="158"/>
      <c r="D158" s="813" t="s">
        <v>607</v>
      </c>
      <c r="E158" s="814"/>
      <c r="F158" s="815" t="e">
        <f>-#REF!</f>
        <v>#REF!</v>
      </c>
      <c r="G158" s="816">
        <v>0</v>
      </c>
      <c r="H158" s="158"/>
      <c r="I158" s="158"/>
      <c r="J158" s="158"/>
      <c r="K158" s="158"/>
      <c r="L158" s="158"/>
      <c r="M158" s="158"/>
      <c r="N158" s="158"/>
      <c r="O158" s="158"/>
      <c r="P158" s="158"/>
      <c r="Q158" s="158"/>
      <c r="R158" s="158"/>
      <c r="S158" s="158"/>
      <c r="T158" s="158"/>
      <c r="U158" s="158"/>
      <c r="V158" s="158"/>
      <c r="W158" s="158"/>
      <c r="X158" s="158"/>
      <c r="Y158" s="158"/>
      <c r="Z158" s="158"/>
    </row>
    <row r="159" spans="1:26" ht="15.5" x14ac:dyDescent="0.35">
      <c r="A159" s="158"/>
      <c r="B159" s="158"/>
      <c r="C159" s="158"/>
      <c r="D159" s="158"/>
      <c r="E159" s="158"/>
      <c r="F159" s="720"/>
      <c r="G159" s="158"/>
      <c r="H159" s="158"/>
      <c r="I159" s="158"/>
      <c r="J159" s="158"/>
      <c r="K159" s="158"/>
      <c r="L159" s="158"/>
      <c r="M159" s="158"/>
      <c r="N159" s="158"/>
      <c r="O159" s="158"/>
      <c r="P159" s="158"/>
      <c r="Q159" s="158"/>
      <c r="R159" s="158"/>
      <c r="S159" s="158"/>
      <c r="T159" s="158"/>
      <c r="U159" s="158"/>
      <c r="V159" s="158"/>
      <c r="W159" s="158"/>
      <c r="X159" s="158"/>
      <c r="Y159" s="158"/>
      <c r="Z159" s="158"/>
    </row>
    <row r="160" spans="1:26" ht="15.5" x14ac:dyDescent="0.35">
      <c r="A160" s="158"/>
      <c r="B160" s="159">
        <f>B24+1</f>
        <v>31</v>
      </c>
      <c r="C160" s="159" t="s">
        <v>608</v>
      </c>
      <c r="D160" s="158"/>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row>
    <row r="161" spans="1:26" ht="15.5" x14ac:dyDescent="0.35">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spans="1:26" ht="15.5" x14ac:dyDescent="0.35">
      <c r="A162" s="158"/>
      <c r="B162" s="158"/>
      <c r="C162" s="158" t="s">
        <v>609</v>
      </c>
      <c r="D162" s="158" t="s">
        <v>610</v>
      </c>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row>
    <row r="163" spans="1:26" ht="15.5" x14ac:dyDescent="0.35">
      <c r="A163" s="158"/>
      <c r="B163" s="158"/>
      <c r="C163" s="158"/>
      <c r="D163" s="817" t="s">
        <v>611</v>
      </c>
      <c r="E163" s="817" t="s">
        <v>612</v>
      </c>
      <c r="F163" s="817" t="s">
        <v>613</v>
      </c>
      <c r="G163" s="158"/>
      <c r="H163" s="158"/>
      <c r="I163" s="158"/>
      <c r="J163" s="158"/>
      <c r="K163" s="158"/>
      <c r="L163" s="158"/>
      <c r="M163" s="158"/>
      <c r="N163" s="158"/>
      <c r="O163" s="158"/>
      <c r="P163" s="158"/>
      <c r="Q163" s="158"/>
      <c r="R163" s="158"/>
      <c r="S163" s="158"/>
      <c r="T163" s="158"/>
      <c r="U163" s="158"/>
      <c r="V163" s="158"/>
      <c r="W163" s="158"/>
      <c r="X163" s="158"/>
      <c r="Y163" s="158"/>
      <c r="Z163" s="158"/>
    </row>
    <row r="164" spans="1:26" ht="15.5" x14ac:dyDescent="0.35">
      <c r="A164" s="158"/>
      <c r="B164" s="158"/>
      <c r="C164" s="158"/>
      <c r="D164" s="716">
        <v>1</v>
      </c>
      <c r="E164" s="717"/>
      <c r="F164" s="818"/>
      <c r="G164" s="158"/>
      <c r="H164" s="158"/>
      <c r="I164" s="158"/>
      <c r="J164" s="158"/>
      <c r="K164" s="158"/>
      <c r="L164" s="158"/>
      <c r="M164" s="158"/>
      <c r="N164" s="158"/>
      <c r="O164" s="158"/>
      <c r="P164" s="158"/>
      <c r="Q164" s="158"/>
      <c r="R164" s="158"/>
      <c r="S164" s="158"/>
      <c r="T164" s="158"/>
      <c r="U164" s="158"/>
      <c r="V164" s="158"/>
      <c r="W164" s="158"/>
      <c r="X164" s="158"/>
      <c r="Y164" s="158"/>
      <c r="Z164" s="158"/>
    </row>
    <row r="165" spans="1:26" ht="15.5" customHeight="1" x14ac:dyDescent="0.35">
      <c r="A165" s="158"/>
      <c r="B165" s="158"/>
      <c r="C165" s="158"/>
      <c r="D165" s="716">
        <f>D164+1</f>
        <v>2</v>
      </c>
      <c r="E165" s="717"/>
      <c r="F165" s="819"/>
      <c r="G165" s="158"/>
      <c r="H165" s="158"/>
      <c r="I165" s="158"/>
      <c r="J165" s="158"/>
      <c r="K165" s="158"/>
      <c r="L165" s="158"/>
      <c r="M165" s="158"/>
      <c r="N165" s="158"/>
      <c r="O165" s="158"/>
      <c r="P165" s="158"/>
      <c r="Q165" s="158"/>
      <c r="R165" s="158"/>
      <c r="S165" s="158"/>
      <c r="T165" s="158"/>
      <c r="U165" s="158"/>
      <c r="V165" s="158"/>
      <c r="W165" s="158"/>
      <c r="X165" s="158"/>
      <c r="Y165" s="158"/>
      <c r="Z165" s="158"/>
    </row>
    <row r="166" spans="1:26" ht="15.5" x14ac:dyDescent="0.35">
      <c r="A166" s="158"/>
      <c r="B166" s="158"/>
      <c r="C166" s="158"/>
      <c r="D166" s="716">
        <f t="shared" ref="D166:D168" si="1">D165+1</f>
        <v>3</v>
      </c>
      <c r="E166" s="717"/>
      <c r="F166" s="820"/>
      <c r="G166" s="158"/>
      <c r="H166" s="158"/>
      <c r="I166" s="158"/>
      <c r="J166" s="158"/>
      <c r="K166" s="158"/>
      <c r="L166" s="158"/>
      <c r="M166" s="158"/>
      <c r="N166" s="158"/>
      <c r="O166" s="158"/>
      <c r="P166" s="158"/>
      <c r="Q166" s="158"/>
      <c r="R166" s="158"/>
      <c r="S166" s="158"/>
      <c r="T166" s="158"/>
      <c r="U166" s="158"/>
      <c r="V166" s="158"/>
      <c r="W166" s="158"/>
      <c r="X166" s="158"/>
      <c r="Y166" s="158"/>
      <c r="Z166" s="158"/>
    </row>
    <row r="167" spans="1:26" ht="15.5" x14ac:dyDescent="0.35">
      <c r="A167" s="158"/>
      <c r="B167" s="158"/>
      <c r="C167" s="158"/>
      <c r="D167" s="716">
        <f t="shared" si="1"/>
        <v>4</v>
      </c>
      <c r="E167" s="717"/>
      <c r="F167" s="821"/>
      <c r="G167" s="158"/>
      <c r="H167" s="158"/>
      <c r="I167" s="158"/>
      <c r="J167" s="158"/>
      <c r="K167" s="158"/>
      <c r="L167" s="158"/>
      <c r="M167" s="158"/>
      <c r="N167" s="158"/>
      <c r="O167" s="158"/>
      <c r="P167" s="158"/>
      <c r="Q167" s="158"/>
      <c r="R167" s="158"/>
      <c r="S167" s="158"/>
      <c r="T167" s="158"/>
      <c r="U167" s="158"/>
      <c r="V167" s="158"/>
      <c r="W167" s="158"/>
      <c r="X167" s="158"/>
      <c r="Y167" s="158"/>
      <c r="Z167" s="158"/>
    </row>
    <row r="168" spans="1:26" ht="15.5" x14ac:dyDescent="0.35">
      <c r="A168" s="158"/>
      <c r="B168" s="158"/>
      <c r="C168" s="158"/>
      <c r="D168" s="716">
        <f t="shared" si="1"/>
        <v>5</v>
      </c>
      <c r="E168" s="717"/>
      <c r="F168" s="818"/>
      <c r="G168" s="158"/>
      <c r="H168" s="158"/>
      <c r="I168" s="158"/>
      <c r="J168" s="158"/>
      <c r="K168" s="158"/>
      <c r="L168" s="158"/>
      <c r="M168" s="158"/>
      <c r="N168" s="158"/>
      <c r="O168" s="158"/>
      <c r="P168" s="158"/>
      <c r="Q168" s="158"/>
      <c r="R168" s="158"/>
      <c r="S168" s="158"/>
      <c r="T168" s="158"/>
      <c r="U168" s="158"/>
      <c r="V168" s="158"/>
      <c r="W168" s="158"/>
      <c r="X168" s="158"/>
      <c r="Y168" s="158"/>
      <c r="Z168" s="158"/>
    </row>
    <row r="169" spans="1:26" ht="15.5" x14ac:dyDescent="0.35">
      <c r="A169" s="158"/>
      <c r="B169" s="158"/>
      <c r="C169" s="158"/>
      <c r="D169" s="822">
        <f>D168+1</f>
        <v>6</v>
      </c>
      <c r="E169" s="823"/>
      <c r="F169" s="823"/>
      <c r="G169" s="158"/>
      <c r="H169" s="158"/>
      <c r="I169" s="158"/>
      <c r="J169" s="158"/>
      <c r="K169" s="158"/>
      <c r="L169" s="158"/>
      <c r="M169" s="158"/>
      <c r="N169" s="158"/>
      <c r="O169" s="158"/>
      <c r="P169" s="158"/>
      <c r="Q169" s="158"/>
      <c r="R169" s="158"/>
      <c r="S169" s="158"/>
      <c r="T169" s="158"/>
      <c r="U169" s="158"/>
      <c r="V169" s="158"/>
      <c r="W169" s="158"/>
      <c r="X169" s="158"/>
      <c r="Y169" s="158"/>
      <c r="Z169" s="158"/>
    </row>
    <row r="170" spans="1:26" ht="15.5" x14ac:dyDescent="0.35">
      <c r="A170" s="158"/>
      <c r="B170" s="158"/>
      <c r="C170" s="158"/>
      <c r="D170" s="824">
        <f>D169+1</f>
        <v>7</v>
      </c>
      <c r="E170" s="780"/>
      <c r="F170" s="780"/>
      <c r="G170" s="158"/>
      <c r="H170" s="158"/>
      <c r="I170" s="158"/>
      <c r="J170" s="158"/>
      <c r="K170" s="158"/>
      <c r="L170" s="158"/>
      <c r="M170" s="158"/>
      <c r="N170" s="158"/>
      <c r="O170" s="158"/>
      <c r="P170" s="158"/>
      <c r="Q170" s="158"/>
      <c r="R170" s="158"/>
      <c r="S170" s="158"/>
      <c r="T170" s="158"/>
      <c r="U170" s="158"/>
      <c r="V170" s="158"/>
      <c r="W170" s="158"/>
      <c r="X170" s="158"/>
      <c r="Y170" s="158"/>
      <c r="Z170" s="158"/>
    </row>
    <row r="171" spans="1:26" ht="15.5" x14ac:dyDescent="0.35">
      <c r="A171" s="158"/>
      <c r="B171" s="158"/>
      <c r="C171" s="158"/>
      <c r="D171" s="716">
        <f>D170+1</f>
        <v>8</v>
      </c>
      <c r="E171" s="717"/>
      <c r="F171" s="717"/>
      <c r="G171" s="158"/>
      <c r="H171" s="158"/>
      <c r="I171" s="158"/>
      <c r="J171" s="158"/>
      <c r="K171" s="158"/>
      <c r="L171" s="158"/>
      <c r="M171" s="158"/>
      <c r="N171" s="158"/>
      <c r="O171" s="158"/>
      <c r="P171" s="158"/>
      <c r="Q171" s="158"/>
      <c r="R171" s="158"/>
      <c r="S171" s="158"/>
      <c r="T171" s="158"/>
      <c r="U171" s="158"/>
      <c r="V171" s="158"/>
      <c r="W171" s="158"/>
      <c r="X171" s="158"/>
      <c r="Y171" s="158"/>
      <c r="Z171" s="158"/>
    </row>
    <row r="172" spans="1:26" ht="15.5" x14ac:dyDescent="0.35">
      <c r="A172" s="158"/>
      <c r="B172" s="158"/>
      <c r="C172" s="158"/>
      <c r="D172" s="716">
        <f>D171+1</f>
        <v>9</v>
      </c>
      <c r="E172" s="717"/>
      <c r="F172" s="717"/>
      <c r="G172" s="158"/>
      <c r="H172" s="158"/>
      <c r="I172" s="158"/>
      <c r="J172" s="158"/>
      <c r="K172" s="158"/>
      <c r="L172" s="158"/>
      <c r="M172" s="158"/>
      <c r="N172" s="158"/>
      <c r="O172" s="158"/>
      <c r="P172" s="158"/>
      <c r="Q172" s="158"/>
      <c r="R172" s="158"/>
      <c r="S172" s="158"/>
      <c r="T172" s="158"/>
      <c r="U172" s="158"/>
      <c r="V172" s="158"/>
      <c r="W172" s="158"/>
      <c r="X172" s="158"/>
      <c r="Y172" s="158"/>
      <c r="Z172" s="158"/>
    </row>
    <row r="173" spans="1:26" ht="15.5" x14ac:dyDescent="0.35">
      <c r="A173" s="158"/>
      <c r="B173" s="158"/>
      <c r="C173" s="158"/>
      <c r="D173" s="719"/>
      <c r="E173" s="158"/>
      <c r="F173" s="751"/>
      <c r="G173" s="158"/>
      <c r="H173" s="158"/>
      <c r="I173" s="158"/>
      <c r="J173" s="158"/>
      <c r="K173" s="158"/>
      <c r="L173" s="158"/>
      <c r="M173" s="158"/>
      <c r="N173" s="158"/>
      <c r="O173" s="158"/>
      <c r="P173" s="158"/>
      <c r="Q173" s="158"/>
      <c r="R173" s="158"/>
      <c r="S173" s="158"/>
      <c r="T173" s="158"/>
      <c r="U173" s="158"/>
      <c r="V173" s="158"/>
      <c r="W173" s="158"/>
      <c r="X173" s="158"/>
      <c r="Y173" s="158"/>
      <c r="Z173" s="158"/>
    </row>
    <row r="174" spans="1:26" ht="15.5" x14ac:dyDescent="0.35">
      <c r="A174" s="158"/>
      <c r="B174" s="158"/>
      <c r="C174" s="158"/>
      <c r="D174" s="719"/>
      <c r="E174" s="158"/>
      <c r="F174" s="751"/>
      <c r="G174" s="158"/>
      <c r="H174" s="158"/>
      <c r="I174" s="158"/>
      <c r="J174" s="158"/>
      <c r="K174" s="158"/>
      <c r="L174" s="158"/>
      <c r="M174" s="158"/>
      <c r="N174" s="158"/>
      <c r="O174" s="158"/>
      <c r="P174" s="158"/>
      <c r="Q174" s="158"/>
      <c r="R174" s="158"/>
      <c r="S174" s="158"/>
      <c r="T174" s="158"/>
      <c r="U174" s="158"/>
      <c r="V174" s="158"/>
      <c r="W174" s="158"/>
      <c r="X174" s="158"/>
      <c r="Y174" s="158"/>
      <c r="Z174" s="158"/>
    </row>
    <row r="175" spans="1:26" ht="15.5" x14ac:dyDescent="0.35">
      <c r="A175" s="158"/>
      <c r="B175" s="158"/>
      <c r="C175" s="158" t="s">
        <v>614</v>
      </c>
      <c r="D175" s="161" t="s">
        <v>615</v>
      </c>
      <c r="E175" s="158"/>
      <c r="F175" s="751"/>
      <c r="G175" s="158"/>
      <c r="H175" s="158"/>
      <c r="I175" s="158"/>
      <c r="J175" s="158"/>
      <c r="K175" s="158"/>
      <c r="L175" s="158"/>
      <c r="M175" s="158"/>
      <c r="N175" s="158"/>
      <c r="O175" s="158"/>
      <c r="P175" s="158"/>
      <c r="Q175" s="158"/>
      <c r="R175" s="158"/>
      <c r="S175" s="158"/>
      <c r="T175" s="158"/>
      <c r="U175" s="158"/>
      <c r="V175" s="158"/>
      <c r="W175" s="158"/>
      <c r="X175" s="158"/>
      <c r="Y175" s="158"/>
      <c r="Z175" s="158"/>
    </row>
    <row r="176" spans="1:26" ht="15.5" x14ac:dyDescent="0.35">
      <c r="A176" s="158"/>
      <c r="B176" s="158"/>
      <c r="C176" s="158"/>
      <c r="D176" s="716">
        <v>1</v>
      </c>
      <c r="E176" s="717"/>
      <c r="F176" s="717"/>
      <c r="G176" s="158"/>
      <c r="H176" s="158"/>
      <c r="I176" s="158"/>
      <c r="J176" s="158"/>
      <c r="K176" s="158"/>
      <c r="L176" s="158"/>
      <c r="M176" s="158"/>
      <c r="N176" s="158"/>
      <c r="O176" s="158"/>
      <c r="P176" s="158"/>
      <c r="Q176" s="158"/>
      <c r="R176" s="158"/>
      <c r="S176" s="158"/>
      <c r="T176" s="158"/>
      <c r="U176" s="158"/>
      <c r="V176" s="158"/>
      <c r="W176" s="158"/>
      <c r="X176" s="158"/>
      <c r="Y176" s="158"/>
      <c r="Z176" s="158"/>
    </row>
    <row r="177" spans="1:26" ht="15.5" x14ac:dyDescent="0.35">
      <c r="A177" s="158"/>
      <c r="B177" s="158"/>
      <c r="C177" s="158"/>
      <c r="D177" s="716">
        <f>D176+1</f>
        <v>2</v>
      </c>
      <c r="E177" s="717"/>
      <c r="F177" s="818"/>
      <c r="G177" s="158"/>
      <c r="H177" s="158"/>
      <c r="I177" s="158"/>
      <c r="J177" s="158"/>
      <c r="K177" s="158"/>
      <c r="L177" s="158"/>
      <c r="M177" s="158"/>
      <c r="N177" s="158"/>
      <c r="O177" s="158"/>
      <c r="P177" s="158"/>
      <c r="Q177" s="158"/>
      <c r="R177" s="158"/>
      <c r="S177" s="158"/>
      <c r="T177" s="158"/>
      <c r="U177" s="158"/>
      <c r="V177" s="158"/>
      <c r="W177" s="158"/>
      <c r="X177" s="158"/>
      <c r="Y177" s="158"/>
      <c r="Z177" s="158"/>
    </row>
    <row r="178" spans="1:26" ht="15.5" x14ac:dyDescent="0.35">
      <c r="A178" s="158"/>
      <c r="B178" s="158"/>
      <c r="C178" s="158"/>
      <c r="D178" s="716">
        <f>D177+1</f>
        <v>3</v>
      </c>
      <c r="E178" s="717"/>
      <c r="F178" s="818"/>
      <c r="G178" s="158"/>
      <c r="H178" s="158"/>
      <c r="I178" s="158"/>
      <c r="J178" s="158"/>
      <c r="K178" s="158"/>
      <c r="L178" s="158"/>
      <c r="M178" s="158"/>
      <c r="N178" s="158"/>
      <c r="O178" s="158"/>
      <c r="P178" s="158"/>
      <c r="Q178" s="158"/>
      <c r="R178" s="158"/>
      <c r="S178" s="158"/>
      <c r="T178" s="158"/>
      <c r="U178" s="158"/>
      <c r="V178" s="158"/>
      <c r="W178" s="158"/>
      <c r="X178" s="158"/>
      <c r="Y178" s="158"/>
      <c r="Z178" s="158"/>
    </row>
    <row r="179" spans="1:26" ht="15.5" x14ac:dyDescent="0.35">
      <c r="A179" s="158"/>
      <c r="B179" s="158"/>
      <c r="C179" s="158"/>
      <c r="D179" s="158"/>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spans="1:26" ht="15.5" x14ac:dyDescent="0.35">
      <c r="A180" s="158"/>
      <c r="B180" s="158"/>
      <c r="C180" s="158" t="s">
        <v>616</v>
      </c>
      <c r="D180" s="158" t="s">
        <v>617</v>
      </c>
      <c r="E180" s="158"/>
      <c r="F180" s="713"/>
      <c r="G180" s="825" t="s">
        <v>552</v>
      </c>
      <c r="H180" s="158"/>
      <c r="I180" s="158"/>
      <c r="J180" s="158"/>
      <c r="K180" s="158"/>
      <c r="L180" s="158"/>
      <c r="M180" s="158"/>
      <c r="N180" s="158"/>
      <c r="O180" s="158"/>
      <c r="P180" s="158"/>
      <c r="Q180" s="158"/>
      <c r="R180" s="158"/>
      <c r="S180" s="158"/>
      <c r="T180" s="158"/>
      <c r="U180" s="158"/>
      <c r="V180" s="158"/>
      <c r="W180" s="158"/>
      <c r="X180" s="158"/>
      <c r="Y180" s="158"/>
      <c r="Z180" s="158"/>
    </row>
    <row r="181" spans="1:26" ht="31" x14ac:dyDescent="0.35">
      <c r="A181" s="158"/>
      <c r="B181" s="158"/>
      <c r="C181" s="158"/>
      <c r="D181" s="826" t="s">
        <v>611</v>
      </c>
      <c r="E181" s="826" t="s">
        <v>618</v>
      </c>
      <c r="F181" s="827" t="str">
        <f>F188</f>
        <v>For the year ended March 31, 2026</v>
      </c>
      <c r="G181" s="827" t="str">
        <f>G188</f>
        <v>For the year ended March 31, 2025</v>
      </c>
      <c r="H181" s="158"/>
      <c r="I181" s="158"/>
      <c r="J181" s="158"/>
      <c r="K181" s="158"/>
      <c r="L181" s="158"/>
      <c r="M181" s="158"/>
      <c r="N181" s="158"/>
      <c r="O181" s="158"/>
      <c r="P181" s="158"/>
      <c r="Q181" s="158"/>
      <c r="R181" s="158"/>
      <c r="S181" s="158"/>
      <c r="T181" s="158"/>
      <c r="U181" s="158"/>
      <c r="V181" s="158"/>
      <c r="W181" s="158"/>
      <c r="X181" s="158"/>
      <c r="Y181" s="158"/>
      <c r="Z181" s="158"/>
    </row>
    <row r="182" spans="1:26" ht="15.5" x14ac:dyDescent="0.35">
      <c r="A182" s="158"/>
      <c r="B182" s="158"/>
      <c r="C182" s="158"/>
      <c r="D182" s="823"/>
      <c r="E182" s="828" t="s">
        <v>619</v>
      </c>
      <c r="F182" s="829"/>
      <c r="G182" s="829"/>
      <c r="H182" s="158"/>
      <c r="I182" s="158"/>
      <c r="J182" s="158"/>
      <c r="K182" s="158"/>
      <c r="L182" s="158"/>
      <c r="M182" s="158"/>
      <c r="N182" s="158"/>
      <c r="O182" s="158"/>
      <c r="P182" s="158"/>
      <c r="Q182" s="158"/>
      <c r="R182" s="158"/>
      <c r="S182" s="158"/>
      <c r="T182" s="158"/>
      <c r="U182" s="158"/>
      <c r="V182" s="158"/>
      <c r="W182" s="158"/>
      <c r="X182" s="158"/>
      <c r="Y182" s="158"/>
      <c r="Z182" s="158"/>
    </row>
    <row r="183" spans="1:26" ht="15.5" x14ac:dyDescent="0.35">
      <c r="A183" s="158"/>
      <c r="B183" s="158"/>
      <c r="C183" s="158"/>
      <c r="D183" s="823">
        <v>1</v>
      </c>
      <c r="E183" s="828"/>
      <c r="F183" s="829"/>
      <c r="G183" s="829"/>
      <c r="H183" s="158"/>
      <c r="I183" s="158"/>
      <c r="J183" s="158"/>
      <c r="K183" s="158"/>
      <c r="L183" s="158"/>
      <c r="M183" s="158"/>
      <c r="N183" s="158"/>
      <c r="O183" s="158"/>
      <c r="P183" s="158"/>
      <c r="Q183" s="158"/>
      <c r="R183" s="158"/>
      <c r="S183" s="158"/>
      <c r="T183" s="158"/>
      <c r="U183" s="158"/>
      <c r="V183" s="158"/>
      <c r="W183" s="158"/>
      <c r="X183" s="158"/>
      <c r="Y183" s="158"/>
      <c r="Z183" s="158"/>
    </row>
    <row r="184" spans="1:26" ht="15.5" x14ac:dyDescent="0.35">
      <c r="A184" s="158"/>
      <c r="B184" s="158"/>
      <c r="C184" s="158"/>
      <c r="D184" s="823">
        <v>2</v>
      </c>
      <c r="E184" s="828"/>
      <c r="F184" s="829"/>
      <c r="G184" s="829"/>
      <c r="H184" s="158"/>
      <c r="I184" s="158"/>
      <c r="J184" s="158"/>
      <c r="K184" s="158"/>
      <c r="L184" s="158"/>
      <c r="M184" s="158"/>
      <c r="N184" s="158"/>
      <c r="O184" s="158"/>
      <c r="P184" s="158"/>
      <c r="Q184" s="158"/>
      <c r="R184" s="158"/>
      <c r="S184" s="158"/>
      <c r="T184" s="158"/>
      <c r="U184" s="158"/>
      <c r="V184" s="158"/>
      <c r="W184" s="158"/>
      <c r="X184" s="158"/>
      <c r="Y184" s="158"/>
      <c r="Z184" s="158"/>
    </row>
    <row r="185" spans="1:26" ht="15.5" x14ac:dyDescent="0.35">
      <c r="A185" s="158"/>
      <c r="B185" s="158"/>
      <c r="C185" s="158"/>
      <c r="D185" s="823">
        <v>3</v>
      </c>
      <c r="E185" s="828"/>
      <c r="F185" s="829"/>
      <c r="G185" s="829"/>
      <c r="H185" s="158"/>
      <c r="I185" s="158"/>
      <c r="J185" s="158"/>
      <c r="K185" s="158"/>
      <c r="L185" s="158"/>
      <c r="M185" s="158"/>
      <c r="N185" s="158"/>
      <c r="O185" s="158"/>
      <c r="P185" s="158"/>
      <c r="Q185" s="158"/>
      <c r="R185" s="158"/>
      <c r="S185" s="158"/>
      <c r="T185" s="158"/>
      <c r="U185" s="158"/>
      <c r="V185" s="158"/>
      <c r="W185" s="158"/>
      <c r="X185" s="158"/>
      <c r="Y185" s="158"/>
      <c r="Z185" s="158"/>
    </row>
    <row r="186" spans="1:26" ht="15.5" x14ac:dyDescent="0.35">
      <c r="A186" s="158"/>
      <c r="B186" s="158"/>
      <c r="C186" s="158"/>
      <c r="D186" s="158"/>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row>
    <row r="187" spans="1:26" ht="15.5" x14ac:dyDescent="0.35">
      <c r="A187" s="158"/>
      <c r="B187" s="158"/>
      <c r="C187" s="158" t="s">
        <v>620</v>
      </c>
      <c r="D187" s="158" t="s">
        <v>621</v>
      </c>
      <c r="E187" s="158"/>
      <c r="F187" s="713"/>
      <c r="G187" s="825" t="s">
        <v>552</v>
      </c>
      <c r="H187" s="158"/>
      <c r="I187" s="158"/>
      <c r="J187" s="158"/>
      <c r="K187" s="158"/>
      <c r="L187" s="158"/>
      <c r="M187" s="158"/>
      <c r="N187" s="158"/>
      <c r="O187" s="158"/>
      <c r="P187" s="158"/>
      <c r="Q187" s="158"/>
      <c r="R187" s="158"/>
      <c r="S187" s="158"/>
      <c r="T187" s="158"/>
      <c r="U187" s="158"/>
      <c r="V187" s="158"/>
      <c r="W187" s="158"/>
      <c r="X187" s="158"/>
      <c r="Y187" s="158"/>
      <c r="Z187" s="158"/>
    </row>
    <row r="188" spans="1:26" ht="31" x14ac:dyDescent="0.35">
      <c r="A188" s="158"/>
      <c r="B188" s="158"/>
      <c r="C188" s="158"/>
      <c r="D188" s="817" t="s">
        <v>611</v>
      </c>
      <c r="E188" s="817" t="s">
        <v>622</v>
      </c>
      <c r="F188" s="830" t="s">
        <v>465</v>
      </c>
      <c r="G188" s="830" t="s">
        <v>345</v>
      </c>
      <c r="H188" s="158"/>
      <c r="I188" s="158"/>
      <c r="J188" s="158"/>
      <c r="K188" s="158"/>
      <c r="L188" s="158"/>
      <c r="M188" s="158"/>
      <c r="N188" s="158"/>
      <c r="O188" s="158"/>
      <c r="P188" s="158"/>
      <c r="Q188" s="158"/>
      <c r="R188" s="158"/>
      <c r="S188" s="158"/>
      <c r="T188" s="158"/>
      <c r="U188" s="158"/>
      <c r="V188" s="158"/>
      <c r="W188" s="158"/>
      <c r="X188" s="158"/>
      <c r="Y188" s="158"/>
      <c r="Z188" s="158"/>
    </row>
    <row r="189" spans="1:26" ht="15.5" x14ac:dyDescent="0.35">
      <c r="A189" s="158"/>
      <c r="B189" s="158"/>
      <c r="C189" s="158"/>
      <c r="D189" s="831">
        <v>1</v>
      </c>
      <c r="E189" s="832" t="s">
        <v>623</v>
      </c>
      <c r="F189" s="833"/>
      <c r="G189" s="833"/>
      <c r="H189" s="158"/>
      <c r="I189" s="158"/>
      <c r="J189" s="158"/>
      <c r="K189" s="158"/>
      <c r="L189" s="158"/>
      <c r="M189" s="158"/>
      <c r="N189" s="158"/>
      <c r="O189" s="158"/>
      <c r="P189" s="158"/>
      <c r="Q189" s="158"/>
      <c r="R189" s="158"/>
      <c r="S189" s="158"/>
      <c r="T189" s="158"/>
      <c r="U189" s="158"/>
      <c r="V189" s="158"/>
      <c r="W189" s="158"/>
      <c r="X189" s="158"/>
      <c r="Y189" s="158"/>
      <c r="Z189" s="158"/>
    </row>
    <row r="190" spans="1:26" ht="15.5" x14ac:dyDescent="0.35">
      <c r="A190" s="158"/>
      <c r="B190" s="158"/>
      <c r="C190" s="158"/>
      <c r="D190" s="832"/>
      <c r="E190" s="772" t="s">
        <v>624</v>
      </c>
      <c r="F190" s="833"/>
      <c r="G190" s="833"/>
      <c r="H190" s="158"/>
      <c r="I190" s="158"/>
      <c r="J190" s="158"/>
      <c r="K190" s="158"/>
      <c r="L190" s="158"/>
      <c r="M190" s="158"/>
      <c r="N190" s="158"/>
      <c r="O190" s="158"/>
      <c r="P190" s="158"/>
      <c r="Q190" s="158"/>
      <c r="R190" s="158"/>
      <c r="S190" s="158"/>
      <c r="T190" s="158"/>
      <c r="U190" s="158"/>
      <c r="V190" s="158"/>
      <c r="W190" s="158"/>
      <c r="X190" s="158"/>
      <c r="Y190" s="158"/>
      <c r="Z190" s="158"/>
    </row>
    <row r="191" spans="1:26" ht="15.5" x14ac:dyDescent="0.35">
      <c r="A191" s="158"/>
      <c r="B191" s="158"/>
      <c r="C191" s="158"/>
      <c r="D191" s="834"/>
      <c r="E191" s="780" t="s">
        <v>625</v>
      </c>
      <c r="F191" s="835"/>
      <c r="G191" s="835"/>
      <c r="H191" s="158"/>
      <c r="I191" s="158"/>
      <c r="J191" s="158"/>
      <c r="K191" s="158"/>
      <c r="L191" s="158"/>
      <c r="M191" s="158"/>
      <c r="N191" s="158"/>
      <c r="O191" s="158"/>
      <c r="P191" s="158"/>
      <c r="Q191" s="158"/>
      <c r="R191" s="158"/>
      <c r="S191" s="158"/>
      <c r="T191" s="158"/>
      <c r="U191" s="158"/>
      <c r="V191" s="158"/>
      <c r="W191" s="158"/>
      <c r="X191" s="158"/>
      <c r="Y191" s="158"/>
      <c r="Z191" s="158"/>
    </row>
    <row r="192" spans="1:26" ht="15.5" x14ac:dyDescent="0.35">
      <c r="A192" s="158"/>
      <c r="B192" s="158"/>
      <c r="C192" s="158"/>
      <c r="D192" s="831">
        <f>_Toc503617134+1</f>
        <v>2</v>
      </c>
      <c r="E192" s="832" t="s">
        <v>626</v>
      </c>
      <c r="F192" s="836"/>
      <c r="G192" s="836"/>
      <c r="H192" s="158"/>
      <c r="I192" s="158"/>
      <c r="J192" s="158"/>
      <c r="K192" s="158"/>
      <c r="L192" s="158"/>
      <c r="M192" s="158"/>
      <c r="N192" s="158"/>
      <c r="O192" s="158"/>
      <c r="P192" s="158"/>
      <c r="Q192" s="158"/>
      <c r="R192" s="158"/>
      <c r="S192" s="158"/>
      <c r="T192" s="158"/>
      <c r="U192" s="158"/>
      <c r="V192" s="158"/>
      <c r="W192" s="158"/>
      <c r="X192" s="158"/>
      <c r="Y192" s="158"/>
      <c r="Z192" s="158"/>
    </row>
    <row r="193" spans="1:26" ht="15.5" x14ac:dyDescent="0.35">
      <c r="A193" s="158"/>
      <c r="B193" s="158"/>
      <c r="C193" s="158"/>
      <c r="D193" s="832"/>
      <c r="E193" s="772" t="s">
        <v>624</v>
      </c>
      <c r="F193" s="836"/>
      <c r="G193" s="836"/>
      <c r="H193" s="158"/>
      <c r="I193" s="158"/>
      <c r="J193" s="158"/>
      <c r="K193" s="158"/>
      <c r="L193" s="158"/>
      <c r="M193" s="158"/>
      <c r="N193" s="158"/>
      <c r="O193" s="158"/>
      <c r="P193" s="158"/>
      <c r="Q193" s="158"/>
      <c r="R193" s="158"/>
      <c r="S193" s="158"/>
      <c r="T193" s="158"/>
      <c r="U193" s="158"/>
      <c r="V193" s="158"/>
      <c r="W193" s="158"/>
      <c r="X193" s="158"/>
      <c r="Y193" s="158"/>
      <c r="Z193" s="158"/>
    </row>
    <row r="194" spans="1:26" ht="15.5" x14ac:dyDescent="0.35">
      <c r="A194" s="158"/>
      <c r="B194" s="158"/>
      <c r="C194" s="158"/>
      <c r="D194" s="834"/>
      <c r="E194" s="780" t="s">
        <v>625</v>
      </c>
      <c r="F194" s="837"/>
      <c r="G194" s="837"/>
      <c r="H194" s="158"/>
      <c r="I194" s="158"/>
      <c r="J194" s="158"/>
      <c r="K194" s="158"/>
      <c r="L194" s="158"/>
      <c r="M194" s="158"/>
      <c r="N194" s="158"/>
      <c r="O194" s="158"/>
      <c r="P194" s="158"/>
      <c r="Q194" s="158"/>
      <c r="R194" s="158"/>
      <c r="S194" s="158"/>
      <c r="T194" s="158"/>
      <c r="U194" s="158"/>
      <c r="V194" s="158"/>
      <c r="W194" s="158"/>
      <c r="X194" s="158"/>
      <c r="Y194" s="158"/>
      <c r="Z194" s="158"/>
    </row>
    <row r="195" spans="1:26" ht="15.5" x14ac:dyDescent="0.35">
      <c r="A195" s="158"/>
      <c r="B195" s="158"/>
      <c r="C195" s="158"/>
      <c r="D195" s="831">
        <f>D192+1</f>
        <v>3</v>
      </c>
      <c r="E195" s="832" t="s">
        <v>627</v>
      </c>
      <c r="F195" s="836"/>
      <c r="G195" s="836"/>
      <c r="H195" s="158"/>
      <c r="I195" s="158"/>
      <c r="J195" s="158"/>
      <c r="K195" s="158"/>
      <c r="L195" s="158"/>
      <c r="M195" s="158"/>
      <c r="N195" s="158"/>
      <c r="O195" s="158"/>
      <c r="P195" s="158"/>
      <c r="Q195" s="158"/>
      <c r="R195" s="158"/>
      <c r="S195" s="158"/>
      <c r="T195" s="158"/>
      <c r="U195" s="158"/>
      <c r="V195" s="158"/>
      <c r="W195" s="158"/>
      <c r="X195" s="158"/>
      <c r="Y195" s="158"/>
      <c r="Z195" s="158"/>
    </row>
    <row r="196" spans="1:26" ht="15.5" x14ac:dyDescent="0.35">
      <c r="A196" s="158"/>
      <c r="B196" s="158"/>
      <c r="C196" s="158"/>
      <c r="D196" s="832"/>
      <c r="E196" s="772" t="s">
        <v>624</v>
      </c>
      <c r="F196" s="836"/>
      <c r="G196" s="836"/>
      <c r="H196" s="158"/>
      <c r="I196" s="158"/>
      <c r="J196" s="158"/>
      <c r="K196" s="158"/>
      <c r="L196" s="158"/>
      <c r="M196" s="158"/>
      <c r="N196" s="158"/>
      <c r="O196" s="158"/>
      <c r="P196" s="158"/>
      <c r="Q196" s="158"/>
      <c r="R196" s="158"/>
      <c r="S196" s="158"/>
      <c r="T196" s="158"/>
      <c r="U196" s="158"/>
      <c r="V196" s="158"/>
      <c r="W196" s="158"/>
      <c r="X196" s="158"/>
      <c r="Y196" s="158"/>
      <c r="Z196" s="158"/>
    </row>
    <row r="197" spans="1:26" ht="15.5" x14ac:dyDescent="0.35">
      <c r="A197" s="158"/>
      <c r="B197" s="158"/>
      <c r="C197" s="158"/>
      <c r="D197" s="834"/>
      <c r="E197" s="780" t="s">
        <v>625</v>
      </c>
      <c r="F197" s="837"/>
      <c r="G197" s="837"/>
      <c r="H197" s="158"/>
      <c r="I197" s="158"/>
      <c r="J197" s="158"/>
      <c r="K197" s="158"/>
      <c r="L197" s="158"/>
      <c r="M197" s="158"/>
      <c r="N197" s="158"/>
      <c r="O197" s="158"/>
      <c r="P197" s="158"/>
      <c r="Q197" s="158"/>
      <c r="R197" s="158"/>
      <c r="S197" s="158"/>
      <c r="T197" s="158"/>
      <c r="U197" s="158"/>
      <c r="V197" s="158"/>
      <c r="W197" s="158"/>
      <c r="X197" s="158"/>
      <c r="Y197" s="158"/>
      <c r="Z197" s="158"/>
    </row>
    <row r="198" spans="1:26" ht="15.5" x14ac:dyDescent="0.35">
      <c r="A198" s="158"/>
      <c r="B198" s="158"/>
      <c r="C198" s="158"/>
      <c r="D198" s="831">
        <f>D195+1</f>
        <v>4</v>
      </c>
      <c r="E198" s="832" t="s">
        <v>628</v>
      </c>
      <c r="F198" s="838"/>
      <c r="G198" s="838"/>
      <c r="H198" s="158"/>
      <c r="I198" s="158"/>
      <c r="J198" s="158"/>
      <c r="K198" s="158"/>
      <c r="L198" s="158"/>
      <c r="M198" s="158"/>
      <c r="N198" s="158"/>
      <c r="O198" s="158"/>
      <c r="P198" s="158"/>
      <c r="Q198" s="158"/>
      <c r="R198" s="158"/>
      <c r="S198" s="158"/>
      <c r="T198" s="158"/>
      <c r="U198" s="158"/>
      <c r="V198" s="158"/>
      <c r="W198" s="158"/>
      <c r="X198" s="158"/>
      <c r="Y198" s="158"/>
      <c r="Z198" s="158"/>
    </row>
    <row r="199" spans="1:26" ht="15.5" x14ac:dyDescent="0.35">
      <c r="A199" s="158"/>
      <c r="B199" s="158"/>
      <c r="C199" s="158"/>
      <c r="D199" s="839"/>
      <c r="E199" s="772" t="s">
        <v>624</v>
      </c>
      <c r="F199" s="838"/>
      <c r="G199" s="838"/>
      <c r="H199" s="158"/>
      <c r="I199" s="158"/>
      <c r="J199" s="158"/>
      <c r="K199" s="158"/>
      <c r="L199" s="158"/>
      <c r="M199" s="158"/>
      <c r="N199" s="158"/>
      <c r="O199" s="158"/>
      <c r="P199" s="158"/>
      <c r="Q199" s="158"/>
      <c r="R199" s="158"/>
      <c r="S199" s="158"/>
      <c r="T199" s="158"/>
      <c r="U199" s="158"/>
      <c r="V199" s="158"/>
      <c r="W199" s="158"/>
      <c r="X199" s="158"/>
      <c r="Y199" s="158"/>
      <c r="Z199" s="158"/>
    </row>
    <row r="200" spans="1:26" ht="15.5" x14ac:dyDescent="0.35">
      <c r="A200" s="158"/>
      <c r="B200" s="158"/>
      <c r="C200" s="158"/>
      <c r="D200" s="840"/>
      <c r="E200" s="780" t="s">
        <v>625</v>
      </c>
      <c r="F200" s="841"/>
      <c r="G200" s="842"/>
      <c r="H200" s="158"/>
      <c r="I200" s="158"/>
      <c r="J200" s="158"/>
      <c r="K200" s="158"/>
      <c r="L200" s="158"/>
      <c r="M200" s="158"/>
      <c r="N200" s="158"/>
      <c r="O200" s="158"/>
      <c r="P200" s="158"/>
      <c r="Q200" s="158"/>
      <c r="R200" s="158"/>
      <c r="S200" s="158"/>
      <c r="T200" s="158"/>
      <c r="U200" s="158"/>
      <c r="V200" s="158"/>
      <c r="W200" s="158"/>
      <c r="X200" s="158"/>
      <c r="Y200" s="158"/>
      <c r="Z200" s="158"/>
    </row>
    <row r="201" spans="1:26" ht="15.5" x14ac:dyDescent="0.35">
      <c r="A201" s="158"/>
      <c r="B201" s="158"/>
      <c r="C201" s="158"/>
      <c r="D201" s="831">
        <f>D198+1</f>
        <v>5</v>
      </c>
      <c r="E201" s="826" t="s">
        <v>629</v>
      </c>
      <c r="F201" s="843"/>
      <c r="G201" s="843"/>
      <c r="H201" s="158"/>
      <c r="I201" s="158"/>
      <c r="J201" s="158"/>
      <c r="K201" s="158"/>
      <c r="L201" s="158"/>
      <c r="M201" s="158"/>
      <c r="N201" s="158"/>
      <c r="O201" s="158"/>
      <c r="P201" s="158"/>
      <c r="Q201" s="158"/>
      <c r="R201" s="158"/>
      <c r="S201" s="158"/>
      <c r="T201" s="158"/>
      <c r="U201" s="158"/>
      <c r="V201" s="158"/>
      <c r="W201" s="158"/>
      <c r="X201" s="158"/>
      <c r="Y201" s="158"/>
      <c r="Z201" s="158"/>
    </row>
    <row r="202" spans="1:26" ht="15.5" x14ac:dyDescent="0.35">
      <c r="A202" s="158"/>
      <c r="B202" s="158"/>
      <c r="C202" s="158"/>
      <c r="D202" s="839"/>
      <c r="E202" s="772" t="s">
        <v>630</v>
      </c>
      <c r="F202" s="838"/>
      <c r="G202" s="838"/>
      <c r="H202" s="158"/>
      <c r="I202" s="158"/>
      <c r="J202" s="158"/>
      <c r="K202" s="158"/>
      <c r="L202" s="158"/>
      <c r="M202" s="158"/>
      <c r="N202" s="158"/>
      <c r="O202" s="158"/>
      <c r="P202" s="158"/>
      <c r="Q202" s="158"/>
      <c r="R202" s="158"/>
      <c r="S202" s="158"/>
      <c r="T202" s="158"/>
      <c r="U202" s="158"/>
      <c r="V202" s="158"/>
      <c r="W202" s="158"/>
      <c r="X202" s="158"/>
      <c r="Y202" s="158"/>
      <c r="Z202" s="158"/>
    </row>
    <row r="203" spans="1:26" ht="15.5" x14ac:dyDescent="0.35">
      <c r="A203" s="158"/>
      <c r="B203" s="158"/>
      <c r="C203" s="158"/>
      <c r="D203" s="824"/>
      <c r="E203" s="780" t="s">
        <v>631</v>
      </c>
      <c r="F203" s="844"/>
      <c r="G203" s="844"/>
      <c r="H203" s="158"/>
      <c r="I203" s="158"/>
      <c r="J203" s="158"/>
      <c r="K203" s="158"/>
      <c r="L203" s="158"/>
      <c r="M203" s="158"/>
      <c r="N203" s="158"/>
      <c r="O203" s="158"/>
      <c r="P203" s="158"/>
      <c r="Q203" s="158"/>
      <c r="R203" s="158"/>
      <c r="S203" s="158"/>
      <c r="T203" s="158"/>
      <c r="U203" s="158"/>
      <c r="V203" s="158"/>
      <c r="W203" s="158"/>
      <c r="X203" s="158"/>
      <c r="Y203" s="158"/>
      <c r="Z203" s="158"/>
    </row>
    <row r="204" spans="1:26" ht="15.5" x14ac:dyDescent="0.35">
      <c r="A204" s="158"/>
      <c r="B204" s="158"/>
      <c r="C204" s="158"/>
      <c r="D204" s="831">
        <f>D201+1</f>
        <v>6</v>
      </c>
      <c r="E204" s="826" t="s">
        <v>632</v>
      </c>
      <c r="F204" s="843"/>
      <c r="G204" s="843"/>
      <c r="H204" s="158"/>
      <c r="I204" s="158"/>
      <c r="J204" s="158"/>
      <c r="K204" s="158"/>
      <c r="L204" s="158"/>
      <c r="M204" s="158"/>
      <c r="N204" s="158"/>
      <c r="O204" s="158"/>
      <c r="P204" s="158"/>
      <c r="Q204" s="158"/>
      <c r="R204" s="158"/>
      <c r="S204" s="158"/>
      <c r="T204" s="158"/>
      <c r="U204" s="158"/>
      <c r="V204" s="158"/>
      <c r="W204" s="158"/>
      <c r="X204" s="158"/>
      <c r="Y204" s="158"/>
      <c r="Z204" s="158"/>
    </row>
    <row r="205" spans="1:26" ht="15.5" x14ac:dyDescent="0.35">
      <c r="A205" s="158"/>
      <c r="B205" s="158"/>
      <c r="C205" s="158"/>
      <c r="D205" s="839"/>
      <c r="E205" s="772" t="s">
        <v>633</v>
      </c>
      <c r="F205" s="838"/>
      <c r="G205" s="838"/>
      <c r="H205" s="158"/>
      <c r="I205" s="158"/>
      <c r="J205" s="158"/>
      <c r="K205" s="158"/>
      <c r="L205" s="158"/>
      <c r="M205" s="158"/>
      <c r="N205" s="158"/>
      <c r="O205" s="158"/>
      <c r="P205" s="158"/>
      <c r="Q205" s="158"/>
      <c r="R205" s="158"/>
      <c r="S205" s="158"/>
      <c r="T205" s="158"/>
      <c r="U205" s="158"/>
      <c r="V205" s="158"/>
      <c r="W205" s="158"/>
      <c r="X205" s="158"/>
      <c r="Y205" s="158"/>
      <c r="Z205" s="158"/>
    </row>
    <row r="206" spans="1:26" ht="15.5" x14ac:dyDescent="0.35">
      <c r="A206" s="158"/>
      <c r="B206" s="158"/>
      <c r="C206" s="158"/>
      <c r="D206" s="824"/>
      <c r="E206" s="772" t="s">
        <v>634</v>
      </c>
      <c r="F206" s="844"/>
      <c r="G206" s="844"/>
      <c r="H206" s="158"/>
      <c r="I206" s="158"/>
      <c r="J206" s="158"/>
      <c r="K206" s="158"/>
      <c r="L206" s="158"/>
      <c r="M206" s="158"/>
      <c r="N206" s="158"/>
      <c r="O206" s="158"/>
      <c r="P206" s="158"/>
      <c r="Q206" s="158"/>
      <c r="R206" s="158"/>
      <c r="S206" s="158"/>
      <c r="T206" s="158"/>
      <c r="U206" s="158"/>
      <c r="V206" s="158"/>
      <c r="W206" s="158"/>
      <c r="X206" s="158"/>
      <c r="Y206" s="158"/>
      <c r="Z206" s="158"/>
    </row>
    <row r="207" spans="1:26" ht="15.5" x14ac:dyDescent="0.35">
      <c r="A207" s="158"/>
      <c r="B207" s="158"/>
      <c r="C207" s="158"/>
      <c r="D207" s="831">
        <f>D204+1</f>
        <v>7</v>
      </c>
      <c r="E207" s="826" t="s">
        <v>635</v>
      </c>
      <c r="F207" s="843"/>
      <c r="G207" s="843"/>
      <c r="H207" s="158"/>
      <c r="I207" s="158"/>
      <c r="J207" s="158"/>
      <c r="K207" s="158"/>
      <c r="L207" s="158"/>
      <c r="M207" s="158"/>
      <c r="N207" s="158"/>
      <c r="O207" s="158"/>
      <c r="P207" s="158"/>
      <c r="Q207" s="158"/>
      <c r="R207" s="158"/>
      <c r="S207" s="158"/>
      <c r="T207" s="158"/>
      <c r="U207" s="158"/>
      <c r="V207" s="158"/>
      <c r="W207" s="158"/>
      <c r="X207" s="158"/>
      <c r="Y207" s="158"/>
      <c r="Z207" s="158"/>
    </row>
    <row r="208" spans="1:26" ht="15.5" x14ac:dyDescent="0.35">
      <c r="A208" s="158"/>
      <c r="B208" s="158"/>
      <c r="C208" s="158"/>
      <c r="D208" s="839"/>
      <c r="E208" s="772" t="s">
        <v>633</v>
      </c>
      <c r="F208" s="838"/>
      <c r="G208" s="838"/>
      <c r="H208" s="158"/>
      <c r="I208" s="158"/>
      <c r="J208" s="158"/>
      <c r="K208" s="158"/>
      <c r="L208" s="158"/>
      <c r="M208" s="158"/>
      <c r="N208" s="158"/>
      <c r="O208" s="158"/>
      <c r="P208" s="158"/>
      <c r="Q208" s="158"/>
      <c r="R208" s="158"/>
      <c r="S208" s="158"/>
      <c r="T208" s="158"/>
      <c r="U208" s="158"/>
      <c r="V208" s="158"/>
      <c r="W208" s="158"/>
      <c r="X208" s="158"/>
      <c r="Y208" s="158"/>
      <c r="Z208" s="158"/>
    </row>
    <row r="209" spans="1:26" ht="15.5" x14ac:dyDescent="0.35">
      <c r="A209" s="158"/>
      <c r="B209" s="158"/>
      <c r="C209" s="158"/>
      <c r="D209" s="824"/>
      <c r="E209" s="772" t="s">
        <v>634</v>
      </c>
      <c r="F209" s="844"/>
      <c r="G209" s="844"/>
      <c r="H209" s="158"/>
      <c r="I209" s="158"/>
      <c r="J209" s="158"/>
      <c r="K209" s="158"/>
      <c r="L209" s="158"/>
      <c r="M209" s="158"/>
      <c r="N209" s="158"/>
      <c r="O209" s="158"/>
      <c r="P209" s="158"/>
      <c r="Q209" s="158"/>
      <c r="R209" s="158"/>
      <c r="S209" s="158"/>
      <c r="T209" s="158"/>
      <c r="U209" s="158"/>
      <c r="V209" s="158"/>
      <c r="W209" s="158"/>
      <c r="X209" s="158"/>
      <c r="Y209" s="158"/>
      <c r="Z209" s="158"/>
    </row>
    <row r="210" spans="1:26" ht="15.5" x14ac:dyDescent="0.35">
      <c r="A210" s="158"/>
      <c r="B210" s="158"/>
      <c r="C210" s="158"/>
      <c r="D210" s="831">
        <f>D207+1</f>
        <v>8</v>
      </c>
      <c r="E210" s="826" t="s">
        <v>636</v>
      </c>
      <c r="F210" s="843"/>
      <c r="G210" s="843"/>
      <c r="H210" s="158"/>
      <c r="I210" s="158"/>
      <c r="J210" s="158"/>
      <c r="K210" s="158"/>
      <c r="L210" s="158"/>
      <c r="M210" s="158"/>
      <c r="N210" s="158"/>
      <c r="O210" s="158"/>
      <c r="P210" s="158"/>
      <c r="Q210" s="158"/>
      <c r="R210" s="158"/>
      <c r="S210" s="158"/>
      <c r="T210" s="158"/>
      <c r="U210" s="158"/>
      <c r="V210" s="158"/>
      <c r="W210" s="158"/>
      <c r="X210" s="158"/>
      <c r="Y210" s="158"/>
      <c r="Z210" s="158"/>
    </row>
    <row r="211" spans="1:26" ht="15.5" x14ac:dyDescent="0.35">
      <c r="A211" s="158"/>
      <c r="B211" s="158"/>
      <c r="C211" s="158"/>
      <c r="D211" s="839"/>
      <c r="E211" s="772" t="s">
        <v>633</v>
      </c>
      <c r="F211" s="838"/>
      <c r="G211" s="838"/>
      <c r="H211" s="158"/>
      <c r="I211" s="158"/>
      <c r="J211" s="158"/>
      <c r="K211" s="158"/>
      <c r="L211" s="158"/>
      <c r="M211" s="158"/>
      <c r="N211" s="158"/>
      <c r="O211" s="158"/>
      <c r="P211" s="158"/>
      <c r="Q211" s="158"/>
      <c r="R211" s="158"/>
      <c r="S211" s="158"/>
      <c r="T211" s="158"/>
      <c r="U211" s="158"/>
      <c r="V211" s="158"/>
      <c r="W211" s="158"/>
      <c r="X211" s="158"/>
      <c r="Y211" s="158"/>
      <c r="Z211" s="158"/>
    </row>
    <row r="212" spans="1:26" ht="15.5" x14ac:dyDescent="0.35">
      <c r="A212" s="158"/>
      <c r="B212" s="158"/>
      <c r="C212" s="158"/>
      <c r="D212" s="824"/>
      <c r="E212" s="772" t="s">
        <v>634</v>
      </c>
      <c r="F212" s="844"/>
      <c r="G212" s="844"/>
      <c r="H212" s="158"/>
      <c r="I212" s="158"/>
      <c r="J212" s="158"/>
      <c r="K212" s="158"/>
      <c r="L212" s="158"/>
      <c r="M212" s="158"/>
      <c r="N212" s="158"/>
      <c r="O212" s="158"/>
      <c r="P212" s="158"/>
      <c r="Q212" s="158"/>
      <c r="R212" s="158"/>
      <c r="S212" s="158"/>
      <c r="T212" s="158"/>
      <c r="U212" s="158"/>
      <c r="V212" s="158"/>
      <c r="W212" s="158"/>
      <c r="X212" s="158"/>
      <c r="Y212" s="158"/>
      <c r="Z212" s="158"/>
    </row>
    <row r="213" spans="1:26" ht="15.5" x14ac:dyDescent="0.35">
      <c r="A213" s="158"/>
      <c r="B213" s="158"/>
      <c r="C213" s="158"/>
      <c r="D213" s="831">
        <f>D210+1</f>
        <v>9</v>
      </c>
      <c r="E213" s="826" t="s">
        <v>637</v>
      </c>
      <c r="F213" s="843"/>
      <c r="G213" s="843"/>
      <c r="H213" s="158"/>
      <c r="I213" s="158"/>
      <c r="J213" s="158"/>
      <c r="K213" s="158"/>
      <c r="L213" s="158"/>
      <c r="M213" s="158"/>
      <c r="N213" s="158"/>
      <c r="O213" s="158"/>
      <c r="P213" s="158"/>
      <c r="Q213" s="158"/>
      <c r="R213" s="158"/>
      <c r="S213" s="158"/>
      <c r="T213" s="158"/>
      <c r="U213" s="158"/>
      <c r="V213" s="158"/>
      <c r="W213" s="158"/>
      <c r="X213" s="158"/>
      <c r="Y213" s="158"/>
      <c r="Z213" s="158"/>
    </row>
    <row r="214" spans="1:26" ht="15.5" x14ac:dyDescent="0.35">
      <c r="A214" s="158"/>
      <c r="B214" s="158"/>
      <c r="C214" s="158"/>
      <c r="D214" s="839"/>
      <c r="E214" s="772" t="s">
        <v>624</v>
      </c>
      <c r="F214" s="838"/>
      <c r="G214" s="838"/>
      <c r="H214" s="158"/>
      <c r="I214" s="158"/>
      <c r="J214" s="158"/>
      <c r="K214" s="158"/>
      <c r="L214" s="158"/>
      <c r="M214" s="158"/>
      <c r="N214" s="158"/>
      <c r="O214" s="158"/>
      <c r="P214" s="158"/>
      <c r="Q214" s="158"/>
      <c r="R214" s="158"/>
      <c r="S214" s="158"/>
      <c r="T214" s="158"/>
      <c r="U214" s="158"/>
      <c r="V214" s="158"/>
      <c r="W214" s="158"/>
      <c r="X214" s="158"/>
      <c r="Y214" s="158"/>
      <c r="Z214" s="158"/>
    </row>
    <row r="215" spans="1:26" ht="15.5" x14ac:dyDescent="0.35">
      <c r="A215" s="158"/>
      <c r="B215" s="158"/>
      <c r="C215" s="158"/>
      <c r="D215" s="824"/>
      <c r="E215" s="772" t="s">
        <v>625</v>
      </c>
      <c r="F215" s="844"/>
      <c r="G215" s="844"/>
      <c r="H215" s="158"/>
      <c r="I215" s="158"/>
      <c r="J215" s="158"/>
      <c r="K215" s="158"/>
      <c r="L215" s="158"/>
      <c r="M215" s="158"/>
      <c r="N215" s="158"/>
      <c r="O215" s="158"/>
      <c r="P215" s="158"/>
      <c r="Q215" s="158"/>
      <c r="R215" s="158"/>
      <c r="S215" s="158"/>
      <c r="T215" s="158"/>
      <c r="U215" s="158"/>
      <c r="V215" s="158"/>
      <c r="W215" s="158"/>
      <c r="X215" s="158"/>
      <c r="Y215" s="158"/>
      <c r="Z215" s="158"/>
    </row>
    <row r="216" spans="1:26" ht="15.5" x14ac:dyDescent="0.35">
      <c r="A216" s="158"/>
      <c r="B216" s="158"/>
      <c r="C216" s="158"/>
      <c r="D216" s="845">
        <f>D213+1</f>
        <v>10</v>
      </c>
      <c r="E216" s="846" t="s">
        <v>638</v>
      </c>
      <c r="F216" s="843"/>
      <c r="G216" s="843"/>
      <c r="H216" s="158"/>
      <c r="I216" s="158"/>
      <c r="J216" s="158"/>
      <c r="K216" s="158"/>
      <c r="L216" s="158"/>
      <c r="M216" s="158"/>
      <c r="N216" s="158"/>
      <c r="O216" s="158"/>
      <c r="P216" s="158"/>
      <c r="Q216" s="158"/>
      <c r="R216" s="158"/>
      <c r="S216" s="158"/>
      <c r="T216" s="158"/>
      <c r="U216" s="158"/>
      <c r="V216" s="158"/>
      <c r="W216" s="158"/>
      <c r="X216" s="158"/>
      <c r="Y216" s="158"/>
      <c r="Z216" s="158"/>
    </row>
    <row r="217" spans="1:26" ht="15.5" x14ac:dyDescent="0.35">
      <c r="A217" s="158"/>
      <c r="B217" s="158"/>
      <c r="C217" s="158"/>
      <c r="D217" s="847"/>
      <c r="E217" s="848" t="s">
        <v>633</v>
      </c>
      <c r="F217" s="838"/>
      <c r="G217" s="838"/>
      <c r="H217" s="158"/>
      <c r="I217" s="158"/>
      <c r="J217" s="158"/>
      <c r="K217" s="158"/>
      <c r="L217" s="158"/>
      <c r="M217" s="158"/>
      <c r="N217" s="158"/>
      <c r="O217" s="158"/>
      <c r="P217" s="158"/>
      <c r="Q217" s="158"/>
      <c r="R217" s="158"/>
      <c r="S217" s="158"/>
      <c r="T217" s="158"/>
      <c r="U217" s="158"/>
      <c r="V217" s="158"/>
      <c r="W217" s="158"/>
      <c r="X217" s="158"/>
      <c r="Y217" s="158"/>
      <c r="Z217" s="158"/>
    </row>
    <row r="218" spans="1:26" ht="15.5" x14ac:dyDescent="0.35">
      <c r="A218" s="158"/>
      <c r="B218" s="158"/>
      <c r="C218" s="158"/>
      <c r="D218" s="847"/>
      <c r="E218" s="848" t="s">
        <v>639</v>
      </c>
      <c r="F218" s="838"/>
      <c r="G218" s="838"/>
      <c r="H218" s="158"/>
      <c r="I218" s="158"/>
      <c r="J218" s="158"/>
      <c r="K218" s="158"/>
      <c r="L218" s="158"/>
      <c r="M218" s="158"/>
      <c r="N218" s="158"/>
      <c r="O218" s="158"/>
      <c r="P218" s="158"/>
      <c r="Q218" s="158"/>
      <c r="R218" s="158"/>
      <c r="S218" s="158"/>
      <c r="T218" s="158"/>
      <c r="U218" s="158"/>
      <c r="V218" s="158"/>
      <c r="W218" s="158"/>
      <c r="X218" s="158"/>
      <c r="Y218" s="158"/>
      <c r="Z218" s="158"/>
    </row>
    <row r="219" spans="1:26" ht="15.5" x14ac:dyDescent="0.35">
      <c r="A219" s="158"/>
      <c r="B219" s="158"/>
      <c r="C219" s="158"/>
      <c r="D219" s="847"/>
      <c r="E219" s="848" t="s">
        <v>640</v>
      </c>
      <c r="F219" s="838"/>
      <c r="G219" s="838"/>
      <c r="H219" s="158"/>
      <c r="I219" s="158"/>
      <c r="J219" s="158"/>
      <c r="K219" s="158"/>
      <c r="L219" s="158"/>
      <c r="M219" s="158"/>
      <c r="N219" s="158"/>
      <c r="O219" s="158"/>
      <c r="P219" s="158"/>
      <c r="Q219" s="158"/>
      <c r="R219" s="158"/>
      <c r="S219" s="158"/>
      <c r="T219" s="158"/>
      <c r="U219" s="158"/>
      <c r="V219" s="158"/>
      <c r="W219" s="158"/>
      <c r="X219" s="158"/>
      <c r="Y219" s="158"/>
      <c r="Z219" s="158"/>
    </row>
    <row r="220" spans="1:26" ht="15.5" x14ac:dyDescent="0.35">
      <c r="A220" s="158"/>
      <c r="B220" s="158"/>
      <c r="C220" s="158"/>
      <c r="D220" s="847"/>
      <c r="E220" s="848" t="s">
        <v>625</v>
      </c>
      <c r="F220" s="838"/>
      <c r="G220" s="838"/>
      <c r="H220" s="158"/>
      <c r="I220" s="158"/>
      <c r="J220" s="158"/>
      <c r="K220" s="158"/>
      <c r="L220" s="158"/>
      <c r="M220" s="158"/>
      <c r="N220" s="158"/>
      <c r="O220" s="158"/>
      <c r="P220" s="158"/>
      <c r="Q220" s="158"/>
      <c r="R220" s="158"/>
      <c r="S220" s="158"/>
      <c r="T220" s="158"/>
      <c r="U220" s="158"/>
      <c r="V220" s="158"/>
      <c r="W220" s="158"/>
      <c r="X220" s="158"/>
      <c r="Y220" s="158"/>
      <c r="Z220" s="158"/>
    </row>
    <row r="221" spans="1:26" ht="15.5" x14ac:dyDescent="0.35">
      <c r="A221" s="158"/>
      <c r="B221" s="158"/>
      <c r="C221" s="158"/>
      <c r="D221" s="847"/>
      <c r="E221" s="848" t="s">
        <v>641</v>
      </c>
      <c r="F221" s="838"/>
      <c r="G221" s="838"/>
      <c r="H221" s="158"/>
      <c r="I221" s="158"/>
      <c r="J221" s="158"/>
      <c r="K221" s="158"/>
      <c r="L221" s="158"/>
      <c r="M221" s="158"/>
      <c r="N221" s="158"/>
      <c r="O221" s="158"/>
      <c r="P221" s="158"/>
      <c r="Q221" s="158"/>
      <c r="R221" s="158"/>
      <c r="S221" s="158"/>
      <c r="T221" s="158"/>
      <c r="U221" s="158"/>
      <c r="V221" s="158"/>
      <c r="W221" s="158"/>
      <c r="X221" s="158"/>
      <c r="Y221" s="158"/>
      <c r="Z221" s="158"/>
    </row>
    <row r="222" spans="1:26" ht="15.5" x14ac:dyDescent="0.35">
      <c r="A222" s="158"/>
      <c r="B222" s="158"/>
      <c r="C222" s="158"/>
      <c r="D222" s="847"/>
      <c r="E222" s="848" t="s">
        <v>642</v>
      </c>
      <c r="F222" s="838"/>
      <c r="G222" s="838"/>
      <c r="H222" s="158"/>
      <c r="I222" s="158"/>
      <c r="J222" s="158"/>
      <c r="K222" s="158"/>
      <c r="L222" s="158"/>
      <c r="M222" s="158"/>
      <c r="N222" s="158"/>
      <c r="O222" s="158"/>
      <c r="P222" s="158"/>
      <c r="Q222" s="158"/>
      <c r="R222" s="158"/>
      <c r="S222" s="158"/>
      <c r="T222" s="158"/>
      <c r="U222" s="158"/>
      <c r="V222" s="158"/>
      <c r="W222" s="158"/>
      <c r="X222" s="158"/>
      <c r="Y222" s="158"/>
      <c r="Z222" s="158"/>
    </row>
    <row r="223" spans="1:26" ht="15.5" x14ac:dyDescent="0.35">
      <c r="A223" s="158"/>
      <c r="B223" s="158"/>
      <c r="C223" s="158"/>
      <c r="D223" s="847"/>
      <c r="E223" s="848" t="s">
        <v>643</v>
      </c>
      <c r="F223" s="838"/>
      <c r="G223" s="838"/>
      <c r="H223" s="158"/>
      <c r="I223" s="158"/>
      <c r="J223" s="158"/>
      <c r="K223" s="158"/>
      <c r="L223" s="158"/>
      <c r="M223" s="158"/>
      <c r="N223" s="158"/>
      <c r="O223" s="158"/>
      <c r="P223" s="158"/>
      <c r="Q223" s="158"/>
      <c r="R223" s="158"/>
      <c r="S223" s="158"/>
      <c r="T223" s="158"/>
      <c r="U223" s="158"/>
      <c r="V223" s="158"/>
      <c r="W223" s="158"/>
      <c r="X223" s="158"/>
      <c r="Y223" s="158"/>
      <c r="Z223" s="158"/>
    </row>
    <row r="224" spans="1:26" ht="15.5" x14ac:dyDescent="0.35">
      <c r="A224" s="158"/>
      <c r="B224" s="158"/>
      <c r="C224" s="158"/>
      <c r="D224" s="847"/>
      <c r="E224" s="848" t="str">
        <f>E203</f>
        <v>L&amp;T MHI Power Turbine Generators Private Limited</v>
      </c>
      <c r="F224" s="838"/>
      <c r="G224" s="838"/>
      <c r="H224" s="158"/>
      <c r="I224" s="158"/>
      <c r="J224" s="158"/>
      <c r="K224" s="158"/>
      <c r="L224" s="158"/>
      <c r="M224" s="158"/>
      <c r="N224" s="158"/>
      <c r="O224" s="158"/>
      <c r="P224" s="158"/>
      <c r="Q224" s="158"/>
      <c r="R224" s="158"/>
      <c r="S224" s="158"/>
      <c r="T224" s="158"/>
      <c r="U224" s="158"/>
      <c r="V224" s="158"/>
      <c r="W224" s="158"/>
      <c r="X224" s="158"/>
      <c r="Y224" s="158"/>
      <c r="Z224" s="158"/>
    </row>
    <row r="225" spans="1:26" ht="15.5" x14ac:dyDescent="0.35">
      <c r="A225" s="158"/>
      <c r="B225" s="158"/>
      <c r="C225" s="158"/>
      <c r="D225" s="849"/>
      <c r="E225" s="850" t="s">
        <v>644</v>
      </c>
      <c r="F225" s="844"/>
      <c r="G225" s="844"/>
      <c r="H225" s="158"/>
      <c r="I225" s="158"/>
      <c r="J225" s="158"/>
      <c r="K225" s="158"/>
      <c r="L225" s="158"/>
      <c r="M225" s="158"/>
      <c r="N225" s="158"/>
      <c r="O225" s="158"/>
      <c r="P225" s="158"/>
      <c r="Q225" s="158"/>
      <c r="R225" s="158"/>
      <c r="S225" s="158"/>
      <c r="T225" s="158"/>
      <c r="U225" s="158"/>
      <c r="V225" s="158"/>
      <c r="W225" s="158"/>
      <c r="X225" s="158"/>
      <c r="Y225" s="158"/>
      <c r="Z225" s="158"/>
    </row>
    <row r="226" spans="1:26" ht="15.5" hidden="1" customHeight="1" x14ac:dyDescent="0.35">
      <c r="A226" s="158"/>
      <c r="B226" s="158"/>
      <c r="C226" s="158"/>
      <c r="D226" s="851"/>
      <c r="E226" s="800" t="s">
        <v>645</v>
      </c>
      <c r="F226" s="852"/>
      <c r="G226" s="158"/>
      <c r="H226" s="158"/>
      <c r="I226" s="158"/>
      <c r="J226" s="158"/>
      <c r="K226" s="158"/>
      <c r="L226" s="158"/>
      <c r="M226" s="158"/>
      <c r="N226" s="158"/>
      <c r="O226" s="158"/>
      <c r="P226" s="158"/>
      <c r="Q226" s="158"/>
      <c r="R226" s="158"/>
      <c r="S226" s="158"/>
      <c r="T226" s="158"/>
      <c r="U226" s="158"/>
      <c r="V226" s="158"/>
      <c r="W226" s="158"/>
      <c r="X226" s="158"/>
      <c r="Y226" s="158"/>
      <c r="Z226" s="158"/>
    </row>
    <row r="227" spans="1:26" ht="15.5" hidden="1" customHeight="1" x14ac:dyDescent="0.35">
      <c r="A227" s="158"/>
      <c r="B227" s="158"/>
      <c r="C227" s="158"/>
      <c r="D227" s="839"/>
      <c r="E227" s="800" t="s">
        <v>646</v>
      </c>
      <c r="F227" s="853"/>
      <c r="G227" s="158"/>
      <c r="H227" s="158"/>
      <c r="I227" s="158"/>
      <c r="J227" s="158"/>
      <c r="K227" s="158"/>
      <c r="L227" s="158"/>
      <c r="M227" s="158"/>
      <c r="N227" s="158"/>
      <c r="O227" s="158"/>
      <c r="P227" s="158"/>
      <c r="Q227" s="158"/>
      <c r="R227" s="158"/>
      <c r="S227" s="158"/>
      <c r="T227" s="158"/>
      <c r="U227" s="158"/>
      <c r="V227" s="158"/>
      <c r="W227" s="158"/>
      <c r="X227" s="158"/>
      <c r="Y227" s="158"/>
      <c r="Z227" s="158"/>
    </row>
    <row r="228" spans="1:26" ht="15.5" hidden="1" customHeight="1" x14ac:dyDescent="0.35">
      <c r="A228" s="158"/>
      <c r="B228" s="158"/>
      <c r="C228" s="158"/>
      <c r="D228" s="839"/>
      <c r="E228" s="800" t="s">
        <v>647</v>
      </c>
      <c r="F228" s="853"/>
      <c r="G228" s="158"/>
      <c r="H228" s="158"/>
      <c r="I228" s="158"/>
      <c r="J228" s="158"/>
      <c r="K228" s="158"/>
      <c r="L228" s="158"/>
      <c r="M228" s="158"/>
      <c r="N228" s="158"/>
      <c r="O228" s="158"/>
      <c r="P228" s="158"/>
      <c r="Q228" s="158"/>
      <c r="R228" s="158"/>
      <c r="S228" s="158"/>
      <c r="T228" s="158"/>
      <c r="U228" s="158"/>
      <c r="V228" s="158"/>
      <c r="W228" s="158"/>
      <c r="X228" s="158"/>
      <c r="Y228" s="158"/>
      <c r="Z228" s="158"/>
    </row>
    <row r="229" spans="1:26" ht="15.5" x14ac:dyDescent="0.35">
      <c r="A229" s="158"/>
      <c r="B229" s="158"/>
      <c r="C229" s="158"/>
      <c r="D229" s="854">
        <v>11</v>
      </c>
      <c r="E229" s="846" t="s">
        <v>648</v>
      </c>
      <c r="F229" s="855"/>
      <c r="G229" s="856"/>
      <c r="H229" s="158"/>
      <c r="I229" s="158"/>
      <c r="J229" s="158"/>
      <c r="K229" s="158"/>
      <c r="L229" s="158"/>
      <c r="M229" s="158"/>
      <c r="N229" s="158"/>
      <c r="O229" s="158"/>
      <c r="P229" s="158"/>
      <c r="Q229" s="158"/>
      <c r="R229" s="158"/>
      <c r="S229" s="158"/>
      <c r="T229" s="158"/>
      <c r="U229" s="158"/>
      <c r="V229" s="158"/>
      <c r="W229" s="158"/>
      <c r="X229" s="158"/>
      <c r="Y229" s="158"/>
      <c r="Z229" s="158"/>
    </row>
    <row r="230" spans="1:26" ht="15.5" x14ac:dyDescent="0.35">
      <c r="A230" s="158"/>
      <c r="B230" s="158"/>
      <c r="C230" s="158"/>
      <c r="D230" s="857"/>
      <c r="E230" s="848" t="s">
        <v>630</v>
      </c>
      <c r="F230" s="158"/>
      <c r="G230" s="848"/>
      <c r="H230" s="158"/>
      <c r="I230" s="158"/>
      <c r="J230" s="158"/>
      <c r="K230" s="158"/>
      <c r="L230" s="158"/>
      <c r="M230" s="158"/>
      <c r="N230" s="158"/>
      <c r="O230" s="158"/>
      <c r="P230" s="158"/>
      <c r="Q230" s="158"/>
      <c r="R230" s="158"/>
      <c r="S230" s="158"/>
      <c r="T230" s="158"/>
      <c r="U230" s="158"/>
      <c r="V230" s="158"/>
      <c r="W230" s="158"/>
      <c r="X230" s="158"/>
      <c r="Y230" s="158"/>
      <c r="Z230" s="158"/>
    </row>
    <row r="231" spans="1:26" ht="15.5" x14ac:dyDescent="0.35">
      <c r="A231" s="158"/>
      <c r="B231" s="158"/>
      <c r="C231" s="158"/>
      <c r="D231" s="858"/>
      <c r="E231" s="850" t="s">
        <v>649</v>
      </c>
      <c r="F231" s="844"/>
      <c r="G231" s="850"/>
      <c r="H231" s="158"/>
      <c r="I231" s="158"/>
      <c r="J231" s="158"/>
      <c r="K231" s="158"/>
      <c r="L231" s="158"/>
      <c r="M231" s="158"/>
      <c r="N231" s="158"/>
      <c r="O231" s="158"/>
      <c r="P231" s="158"/>
      <c r="Q231" s="158"/>
      <c r="R231" s="158"/>
      <c r="S231" s="158"/>
      <c r="T231" s="158"/>
      <c r="U231" s="158"/>
      <c r="V231" s="158"/>
      <c r="W231" s="158"/>
      <c r="X231" s="158"/>
      <c r="Y231" s="158"/>
      <c r="Z231" s="158"/>
    </row>
    <row r="232" spans="1:26" ht="15.5" x14ac:dyDescent="0.35">
      <c r="A232" s="158"/>
      <c r="B232" s="158"/>
      <c r="C232" s="158"/>
      <c r="D232" s="158"/>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row>
    <row r="233" spans="1:26" ht="15.5" x14ac:dyDescent="0.35">
      <c r="A233" s="158"/>
      <c r="B233" s="158"/>
      <c r="C233" s="158"/>
      <c r="D233" s="158"/>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row>
    <row r="234" spans="1:26" ht="15.5" x14ac:dyDescent="0.35">
      <c r="A234" s="158"/>
      <c r="B234" s="158"/>
      <c r="C234" s="158"/>
      <c r="D234" s="158"/>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spans="1:26" ht="15.5" x14ac:dyDescent="0.35">
      <c r="A235" s="158"/>
      <c r="B235" s="158"/>
      <c r="C235" s="158"/>
      <c r="D235" s="159" t="s">
        <v>650</v>
      </c>
      <c r="E235" s="158"/>
      <c r="F235" s="713">
        <f>F187</f>
        <v>0</v>
      </c>
      <c r="G235" s="158"/>
      <c r="H235" s="158"/>
      <c r="I235" s="158"/>
      <c r="J235" s="158"/>
      <c r="K235" s="158"/>
      <c r="L235" s="158"/>
      <c r="M235" s="158"/>
      <c r="N235" s="158"/>
      <c r="O235" s="158"/>
      <c r="P235" s="158"/>
      <c r="Q235" s="158"/>
      <c r="R235" s="158"/>
      <c r="S235" s="158"/>
      <c r="T235" s="158"/>
      <c r="U235" s="158"/>
      <c r="V235" s="158"/>
      <c r="W235" s="158"/>
      <c r="X235" s="158"/>
      <c r="Y235" s="158"/>
      <c r="Z235" s="158"/>
    </row>
    <row r="236" spans="1:26" ht="15.5" x14ac:dyDescent="0.35">
      <c r="A236" s="158"/>
      <c r="B236" s="158"/>
      <c r="C236" s="158"/>
      <c r="D236" s="817" t="s">
        <v>611</v>
      </c>
      <c r="E236" s="817" t="s">
        <v>651</v>
      </c>
      <c r="F236" s="859" t="str">
        <f>F42</f>
        <v>As at
 March 31, 2026</v>
      </c>
      <c r="G236" s="859" t="str">
        <f>G42</f>
        <v>As at 
March 31, 2025</v>
      </c>
      <c r="H236" s="158"/>
      <c r="I236" s="158"/>
      <c r="J236" s="158"/>
      <c r="K236" s="158"/>
      <c r="L236" s="158"/>
      <c r="M236" s="158"/>
      <c r="N236" s="158"/>
      <c r="O236" s="158"/>
      <c r="P236" s="158"/>
      <c r="Q236" s="158"/>
      <c r="R236" s="158"/>
      <c r="S236" s="158"/>
      <c r="T236" s="158"/>
      <c r="U236" s="158"/>
      <c r="V236" s="158"/>
      <c r="W236" s="158"/>
      <c r="X236" s="158"/>
      <c r="Y236" s="158"/>
      <c r="Z236" s="158"/>
    </row>
    <row r="237" spans="1:26" ht="15.5" x14ac:dyDescent="0.35">
      <c r="A237" s="158"/>
      <c r="B237" s="158"/>
      <c r="C237" s="158"/>
      <c r="D237" s="839">
        <v>1</v>
      </c>
      <c r="E237" s="772" t="s">
        <v>639</v>
      </c>
      <c r="F237" s="860"/>
      <c r="G237" s="860"/>
      <c r="H237" s="158"/>
      <c r="I237" s="158"/>
      <c r="J237" s="158"/>
      <c r="K237" s="158"/>
      <c r="L237" s="158"/>
      <c r="M237" s="158"/>
      <c r="N237" s="158"/>
      <c r="O237" s="158"/>
      <c r="P237" s="158"/>
      <c r="Q237" s="158"/>
      <c r="R237" s="158"/>
      <c r="S237" s="158"/>
      <c r="T237" s="158"/>
      <c r="U237" s="158"/>
      <c r="V237" s="158"/>
      <c r="W237" s="158"/>
      <c r="X237" s="158"/>
      <c r="Y237" s="158"/>
      <c r="Z237" s="158"/>
    </row>
    <row r="238" spans="1:26" ht="15.5" x14ac:dyDescent="0.35">
      <c r="A238" s="158"/>
      <c r="B238" s="158"/>
      <c r="C238" s="158"/>
      <c r="D238" s="839">
        <f>D237+1</f>
        <v>2</v>
      </c>
      <c r="E238" s="772" t="s">
        <v>652</v>
      </c>
      <c r="F238" s="860"/>
      <c r="G238" s="860"/>
      <c r="H238" s="158"/>
      <c r="I238" s="158"/>
      <c r="J238" s="158"/>
      <c r="K238" s="158"/>
      <c r="L238" s="158"/>
      <c r="M238" s="158"/>
      <c r="N238" s="158"/>
      <c r="O238" s="158"/>
      <c r="P238" s="158"/>
      <c r="Q238" s="158"/>
      <c r="R238" s="158"/>
      <c r="S238" s="158"/>
      <c r="T238" s="158"/>
      <c r="U238" s="158"/>
      <c r="V238" s="158"/>
      <c r="W238" s="158"/>
      <c r="X238" s="158"/>
      <c r="Y238" s="158"/>
      <c r="Z238" s="158"/>
    </row>
    <row r="239" spans="1:26" ht="15.5" x14ac:dyDescent="0.35">
      <c r="A239" s="158"/>
      <c r="B239" s="158"/>
      <c r="C239" s="158"/>
      <c r="D239" s="839">
        <f t="shared" ref="D239:D243" si="2">D238+1</f>
        <v>3</v>
      </c>
      <c r="E239" s="772" t="s">
        <v>644</v>
      </c>
      <c r="F239" s="860"/>
      <c r="G239" s="860"/>
      <c r="H239" s="158"/>
      <c r="I239" s="158"/>
      <c r="J239" s="158"/>
      <c r="K239" s="158"/>
      <c r="L239" s="158"/>
      <c r="M239" s="158"/>
      <c r="N239" s="158"/>
      <c r="O239" s="158"/>
      <c r="P239" s="158"/>
      <c r="Q239" s="158"/>
      <c r="R239" s="158"/>
      <c r="S239" s="158"/>
      <c r="T239" s="158"/>
      <c r="U239" s="158"/>
      <c r="V239" s="158"/>
      <c r="W239" s="158"/>
      <c r="X239" s="158"/>
      <c r="Y239" s="158"/>
      <c r="Z239" s="158"/>
    </row>
    <row r="240" spans="1:26" ht="15.5" x14ac:dyDescent="0.35">
      <c r="A240" s="158"/>
      <c r="B240" s="158"/>
      <c r="C240" s="158"/>
      <c r="D240" s="839">
        <f t="shared" si="2"/>
        <v>4</v>
      </c>
      <c r="E240" s="772" t="str">
        <f>E203</f>
        <v>L&amp;T MHI Power Turbine Generators Private Limited</v>
      </c>
      <c r="F240" s="860"/>
      <c r="G240" s="860"/>
      <c r="H240" s="158"/>
      <c r="I240" s="158"/>
      <c r="J240" s="158"/>
      <c r="K240" s="158"/>
      <c r="L240" s="158"/>
      <c r="M240" s="158"/>
      <c r="N240" s="158"/>
      <c r="O240" s="158"/>
      <c r="P240" s="158"/>
      <c r="Q240" s="158"/>
      <c r="R240" s="158"/>
      <c r="S240" s="158"/>
      <c r="T240" s="158"/>
      <c r="U240" s="158"/>
      <c r="V240" s="158"/>
      <c r="W240" s="158"/>
      <c r="X240" s="158"/>
      <c r="Y240" s="158"/>
      <c r="Z240" s="158"/>
    </row>
    <row r="241" spans="1:26" ht="15.5" x14ac:dyDescent="0.35">
      <c r="A241" s="158"/>
      <c r="B241" s="158"/>
      <c r="C241" s="158"/>
      <c r="D241" s="839">
        <f t="shared" si="2"/>
        <v>5</v>
      </c>
      <c r="E241" s="772" t="s">
        <v>649</v>
      </c>
      <c r="F241" s="860"/>
      <c r="G241" s="860"/>
      <c r="H241" s="158"/>
      <c r="I241" s="158"/>
      <c r="J241" s="158"/>
      <c r="K241" s="158"/>
      <c r="L241" s="158"/>
      <c r="M241" s="158"/>
      <c r="N241" s="158"/>
      <c r="O241" s="158"/>
      <c r="P241" s="158"/>
      <c r="Q241" s="158"/>
      <c r="R241" s="158"/>
      <c r="S241" s="158"/>
      <c r="T241" s="158"/>
      <c r="U241" s="158"/>
      <c r="V241" s="158"/>
      <c r="W241" s="158"/>
      <c r="X241" s="158"/>
      <c r="Y241" s="158"/>
      <c r="Z241" s="158"/>
    </row>
    <row r="242" spans="1:26" ht="15.5" x14ac:dyDescent="0.35">
      <c r="A242" s="158"/>
      <c r="B242" s="158"/>
      <c r="C242" s="158"/>
      <c r="D242" s="839">
        <f t="shared" si="2"/>
        <v>6</v>
      </c>
      <c r="E242" s="772" t="s">
        <v>282</v>
      </c>
      <c r="F242" s="860"/>
      <c r="G242" s="860"/>
      <c r="H242" s="158"/>
      <c r="I242" s="158"/>
      <c r="J242" s="158"/>
      <c r="K242" s="158"/>
      <c r="L242" s="158"/>
      <c r="M242" s="158"/>
      <c r="N242" s="158"/>
      <c r="O242" s="158"/>
      <c r="P242" s="158"/>
      <c r="Q242" s="158"/>
      <c r="R242" s="158"/>
      <c r="S242" s="158"/>
      <c r="T242" s="158"/>
      <c r="U242" s="158"/>
      <c r="V242" s="158"/>
      <c r="W242" s="158"/>
      <c r="X242" s="158"/>
      <c r="Y242" s="158"/>
      <c r="Z242" s="158"/>
    </row>
    <row r="243" spans="1:26" ht="15.5" x14ac:dyDescent="0.35">
      <c r="A243" s="158"/>
      <c r="B243" s="158"/>
      <c r="C243" s="158"/>
      <c r="D243" s="840">
        <f t="shared" si="2"/>
        <v>7</v>
      </c>
      <c r="E243" s="780" t="s">
        <v>642</v>
      </c>
      <c r="F243" s="861"/>
      <c r="G243" s="861"/>
      <c r="H243" s="158"/>
      <c r="I243" s="158"/>
      <c r="J243" s="158"/>
      <c r="K243" s="158"/>
      <c r="L243" s="158"/>
      <c r="M243" s="158"/>
      <c r="N243" s="158"/>
      <c r="O243" s="158"/>
      <c r="P243" s="158"/>
      <c r="Q243" s="158"/>
      <c r="R243" s="158"/>
      <c r="S243" s="158"/>
      <c r="T243" s="158"/>
      <c r="U243" s="158"/>
      <c r="V243" s="158"/>
      <c r="W243" s="158"/>
      <c r="X243" s="158"/>
      <c r="Y243" s="158"/>
      <c r="Z243" s="158"/>
    </row>
    <row r="244" spans="1:26" ht="15.5" x14ac:dyDescent="0.35">
      <c r="A244" s="158"/>
      <c r="B244" s="158"/>
      <c r="C244" s="158"/>
      <c r="D244" s="158"/>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row>
    <row r="245" spans="1:26" ht="15.5" x14ac:dyDescent="0.35">
      <c r="A245" s="158"/>
      <c r="B245" s="158"/>
      <c r="C245" s="158"/>
      <c r="D245" s="158"/>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row>
    <row r="246" spans="1:26" ht="15.5" x14ac:dyDescent="0.35">
      <c r="A246" s="158"/>
      <c r="B246" s="158" t="s">
        <v>653</v>
      </c>
      <c r="C246" s="158" t="s">
        <v>654</v>
      </c>
      <c r="D246" s="158"/>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row>
    <row r="247" spans="1:26" ht="15.5" customHeight="1" x14ac:dyDescent="0.35">
      <c r="A247" s="158"/>
      <c r="B247" s="158"/>
      <c r="C247" s="721" t="s">
        <v>655</v>
      </c>
      <c r="D247" s="721"/>
      <c r="E247" s="721"/>
      <c r="F247" s="721"/>
      <c r="G247" s="721"/>
      <c r="H247" s="721"/>
      <c r="I247" s="158"/>
      <c r="J247" s="158"/>
      <c r="K247" s="158"/>
      <c r="L247" s="158"/>
      <c r="M247" s="158"/>
      <c r="N247" s="158"/>
      <c r="O247" s="158"/>
      <c r="P247" s="158"/>
      <c r="Q247" s="158"/>
      <c r="R247" s="158"/>
      <c r="S247" s="158"/>
      <c r="T247" s="158"/>
      <c r="U247" s="158"/>
      <c r="V247" s="158"/>
      <c r="W247" s="158"/>
      <c r="X247" s="158"/>
      <c r="Y247" s="158"/>
      <c r="Z247" s="158"/>
    </row>
    <row r="248" spans="1:26" ht="15.5" x14ac:dyDescent="0.35">
      <c r="A248" s="158"/>
      <c r="B248" s="158"/>
      <c r="C248" s="721"/>
      <c r="D248" s="721"/>
      <c r="E248" s="721"/>
      <c r="F248" s="721"/>
      <c r="G248" s="721"/>
      <c r="H248" s="721"/>
      <c r="I248" s="158"/>
      <c r="J248" s="158"/>
      <c r="K248" s="158"/>
      <c r="L248" s="158"/>
      <c r="M248" s="158"/>
      <c r="N248" s="158"/>
      <c r="O248" s="158"/>
      <c r="P248" s="158"/>
      <c r="Q248" s="158"/>
      <c r="R248" s="158"/>
      <c r="S248" s="158"/>
      <c r="T248" s="158"/>
      <c r="U248" s="158"/>
      <c r="V248" s="158"/>
      <c r="W248" s="158"/>
      <c r="X248" s="158"/>
      <c r="Y248" s="158"/>
      <c r="Z248" s="158"/>
    </row>
    <row r="249" spans="1:26" ht="15.5" x14ac:dyDescent="0.35">
      <c r="A249" s="158"/>
      <c r="B249" s="158"/>
      <c r="C249" s="721"/>
      <c r="D249" s="721"/>
      <c r="E249" s="721"/>
      <c r="F249" s="721"/>
      <c r="G249" s="721"/>
      <c r="H249" s="721"/>
      <c r="I249" s="158"/>
      <c r="J249" s="158"/>
      <c r="K249" s="158"/>
      <c r="L249" s="158"/>
      <c r="M249" s="158"/>
      <c r="N249" s="158"/>
      <c r="O249" s="158"/>
      <c r="P249" s="158"/>
      <c r="Q249" s="158"/>
      <c r="R249" s="158"/>
      <c r="S249" s="158"/>
      <c r="T249" s="158"/>
      <c r="U249" s="158"/>
      <c r="V249" s="158"/>
      <c r="W249" s="158"/>
      <c r="X249" s="158"/>
      <c r="Y249" s="158"/>
      <c r="Z249" s="158"/>
    </row>
    <row r="250" spans="1:26" ht="15.5" x14ac:dyDescent="0.35">
      <c r="A250" s="158"/>
      <c r="B250" s="158"/>
      <c r="C250" s="721"/>
      <c r="D250" s="721"/>
      <c r="E250" s="721"/>
      <c r="F250" s="721"/>
      <c r="G250" s="721"/>
      <c r="H250" s="721"/>
      <c r="I250" s="158"/>
      <c r="J250" s="158"/>
      <c r="K250" s="158"/>
      <c r="L250" s="158"/>
      <c r="M250" s="158"/>
      <c r="N250" s="158"/>
      <c r="O250" s="158"/>
      <c r="P250" s="158"/>
      <c r="Q250" s="158"/>
      <c r="R250" s="158"/>
      <c r="S250" s="158"/>
      <c r="T250" s="158"/>
      <c r="U250" s="158"/>
      <c r="V250" s="158"/>
      <c r="W250" s="158"/>
      <c r="X250" s="158"/>
      <c r="Y250" s="158"/>
      <c r="Z250" s="158"/>
    </row>
    <row r="251" spans="1:26" ht="15.5" x14ac:dyDescent="0.35">
      <c r="A251" s="158"/>
      <c r="B251" s="158"/>
      <c r="C251" s="721"/>
      <c r="D251" s="721"/>
      <c r="E251" s="721"/>
      <c r="F251" s="721"/>
      <c r="G251" s="721"/>
      <c r="H251" s="721"/>
      <c r="I251" s="158"/>
      <c r="J251" s="158"/>
      <c r="K251" s="158"/>
      <c r="L251" s="158"/>
      <c r="M251" s="158"/>
      <c r="N251" s="158"/>
      <c r="O251" s="158"/>
      <c r="P251" s="158"/>
      <c r="Q251" s="158"/>
      <c r="R251" s="158"/>
      <c r="S251" s="158"/>
      <c r="T251" s="158"/>
      <c r="U251" s="158"/>
      <c r="V251" s="158"/>
      <c r="W251" s="158"/>
      <c r="X251" s="158"/>
      <c r="Y251" s="158"/>
      <c r="Z251" s="158"/>
    </row>
    <row r="252" spans="1:26" ht="144.5" customHeight="1" x14ac:dyDescent="0.35">
      <c r="A252" s="158"/>
      <c r="B252" s="723" t="s">
        <v>656</v>
      </c>
      <c r="C252" s="721" t="s">
        <v>657</v>
      </c>
      <c r="D252" s="721"/>
      <c r="E252" s="721"/>
      <c r="F252" s="721"/>
      <c r="G252" s="721"/>
      <c r="H252" s="721"/>
      <c r="I252" s="158"/>
      <c r="J252" s="158"/>
      <c r="K252" s="158"/>
      <c r="L252" s="158"/>
      <c r="M252" s="158"/>
      <c r="N252" s="158"/>
      <c r="O252" s="158"/>
      <c r="P252" s="158"/>
      <c r="Q252" s="158"/>
      <c r="R252" s="158"/>
      <c r="S252" s="158"/>
      <c r="T252" s="158"/>
      <c r="U252" s="158"/>
      <c r="V252" s="158"/>
      <c r="W252" s="158"/>
      <c r="X252" s="158"/>
      <c r="Y252" s="158"/>
      <c r="Z252" s="158"/>
    </row>
    <row r="253" spans="1:26" ht="15.5" x14ac:dyDescent="0.35">
      <c r="A253" s="158"/>
      <c r="B253" s="158"/>
      <c r="C253" s="862"/>
      <c r="D253" s="862"/>
      <c r="E253" s="862"/>
      <c r="F253" s="862"/>
      <c r="G253" s="862"/>
      <c r="H253" s="862"/>
      <c r="I253" s="158"/>
      <c r="J253" s="158"/>
      <c r="K253" s="158"/>
      <c r="L253" s="158"/>
      <c r="M253" s="158"/>
      <c r="N253" s="158"/>
      <c r="O253" s="158"/>
      <c r="P253" s="158"/>
      <c r="Q253" s="158"/>
      <c r="R253" s="158"/>
      <c r="S253" s="158"/>
      <c r="T253" s="158"/>
      <c r="U253" s="158"/>
      <c r="V253" s="158"/>
      <c r="W253" s="158"/>
      <c r="X253" s="158"/>
      <c r="Y253" s="158"/>
      <c r="Z253" s="158"/>
    </row>
    <row r="254" spans="1:26" ht="15.5" x14ac:dyDescent="0.35">
      <c r="A254" s="158"/>
      <c r="B254" s="158" t="s">
        <v>658</v>
      </c>
      <c r="C254" s="158"/>
      <c r="D254" s="158"/>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row>
    <row r="255" spans="1:26" ht="15.5" x14ac:dyDescent="0.35">
      <c r="A255" s="158"/>
      <c r="B255" s="158"/>
      <c r="C255" s="158"/>
      <c r="D255" s="158"/>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row>
    <row r="256" spans="1:26" ht="15.5" x14ac:dyDescent="0.35">
      <c r="A256" s="158"/>
      <c r="B256" s="158" t="s">
        <v>659</v>
      </c>
      <c r="C256" s="158"/>
      <c r="D256" s="158"/>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row>
    <row r="257" spans="1:26" ht="15.5" x14ac:dyDescent="0.35">
      <c r="A257" s="158"/>
      <c r="B257" s="158"/>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spans="1:26" ht="15.5" x14ac:dyDescent="0.35">
      <c r="A258" s="158"/>
      <c r="B258" s="158" t="s">
        <v>660</v>
      </c>
      <c r="C258" s="158" t="s">
        <v>661</v>
      </c>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spans="1:26" ht="15.5" x14ac:dyDescent="0.35">
      <c r="A259" s="158"/>
      <c r="B259" s="158"/>
      <c r="C259" s="158"/>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spans="1:26" ht="15.5" customHeight="1" x14ac:dyDescent="0.35">
      <c r="A260" s="158"/>
      <c r="B260" s="158" t="s">
        <v>662</v>
      </c>
      <c r="C260" s="750" t="s">
        <v>663</v>
      </c>
      <c r="D260" s="750"/>
      <c r="E260" s="750"/>
      <c r="F260" s="750"/>
      <c r="G260" s="750"/>
      <c r="H260" s="750"/>
      <c r="I260" s="158"/>
      <c r="J260" s="158"/>
      <c r="K260" s="158"/>
      <c r="L260" s="158"/>
      <c r="M260" s="158"/>
      <c r="N260" s="158"/>
      <c r="O260" s="158"/>
      <c r="P260" s="158"/>
      <c r="Q260" s="158"/>
      <c r="R260" s="158"/>
      <c r="S260" s="158"/>
      <c r="T260" s="158"/>
      <c r="U260" s="158"/>
      <c r="V260" s="158"/>
      <c r="W260" s="158"/>
      <c r="X260" s="158"/>
      <c r="Y260" s="158"/>
      <c r="Z260" s="158"/>
    </row>
    <row r="261" spans="1:26" ht="15.5" x14ac:dyDescent="0.35">
      <c r="A261" s="158"/>
      <c r="B261" s="158"/>
      <c r="C261" s="750"/>
      <c r="D261" s="750"/>
      <c r="E261" s="750"/>
      <c r="F261" s="750"/>
      <c r="G261" s="750"/>
      <c r="H261" s="750"/>
      <c r="I261" s="158"/>
      <c r="J261" s="158"/>
      <c r="K261" s="158"/>
      <c r="L261" s="158"/>
      <c r="M261" s="158"/>
      <c r="N261" s="158"/>
      <c r="O261" s="158"/>
      <c r="P261" s="158"/>
      <c r="Q261" s="158"/>
      <c r="R261" s="158"/>
      <c r="S261" s="158"/>
      <c r="T261" s="158"/>
      <c r="U261" s="158"/>
      <c r="V261" s="158"/>
      <c r="W261" s="158"/>
      <c r="X261" s="158"/>
      <c r="Y261" s="158"/>
      <c r="Z261" s="158"/>
    </row>
    <row r="262" spans="1:26" ht="15.5" x14ac:dyDescent="0.35">
      <c r="A262" s="158"/>
      <c r="B262" s="158"/>
      <c r="C262" s="863"/>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spans="1:26" ht="15" customHeight="1" x14ac:dyDescent="0.35">
      <c r="A263" s="158"/>
      <c r="B263" s="158" t="s">
        <v>664</v>
      </c>
      <c r="C263" s="721" t="s">
        <v>665</v>
      </c>
      <c r="D263" s="721"/>
      <c r="E263" s="721"/>
      <c r="F263" s="721"/>
      <c r="G263" s="721"/>
      <c r="H263" s="721"/>
      <c r="I263" s="722"/>
      <c r="J263" s="722"/>
      <c r="K263" s="722"/>
      <c r="L263" s="722"/>
      <c r="M263" s="158"/>
      <c r="N263" s="158"/>
      <c r="O263" s="158"/>
      <c r="P263" s="158"/>
      <c r="Q263" s="158"/>
      <c r="R263" s="158"/>
      <c r="S263" s="158"/>
      <c r="T263" s="158"/>
      <c r="U263" s="158"/>
      <c r="V263" s="158"/>
      <c r="W263" s="158"/>
      <c r="X263" s="158"/>
      <c r="Y263" s="158"/>
      <c r="Z263" s="158"/>
    </row>
    <row r="264" spans="1:26" ht="15.5" x14ac:dyDescent="0.35">
      <c r="A264" s="158"/>
      <c r="B264" s="158"/>
      <c r="C264" s="721"/>
      <c r="D264" s="721"/>
      <c r="E264" s="721"/>
      <c r="F264" s="721"/>
      <c r="G264" s="721"/>
      <c r="H264" s="721"/>
      <c r="I264" s="722"/>
      <c r="J264" s="722"/>
      <c r="K264" s="722"/>
      <c r="L264" s="722"/>
      <c r="M264" s="158"/>
      <c r="N264" s="158"/>
      <c r="O264" s="158"/>
      <c r="P264" s="158"/>
      <c r="Q264" s="158"/>
      <c r="R264" s="158"/>
      <c r="S264" s="158"/>
      <c r="T264" s="158"/>
      <c r="U264" s="158"/>
      <c r="V264" s="158"/>
      <c r="W264" s="158"/>
      <c r="X264" s="158"/>
      <c r="Y264" s="158"/>
      <c r="Z264" s="158"/>
    </row>
    <row r="265" spans="1:26" ht="15.5" x14ac:dyDescent="0.35">
      <c r="A265" s="158"/>
      <c r="B265" s="158"/>
      <c r="C265" s="721"/>
      <c r="D265" s="721"/>
      <c r="E265" s="721"/>
      <c r="F265" s="721"/>
      <c r="G265" s="721"/>
      <c r="H265" s="721"/>
      <c r="I265" s="722"/>
      <c r="J265" s="722"/>
      <c r="K265" s="722"/>
      <c r="L265" s="722"/>
      <c r="M265" s="158"/>
      <c r="N265" s="158"/>
      <c r="O265" s="158"/>
      <c r="P265" s="158"/>
      <c r="Q265" s="158"/>
      <c r="R265" s="158"/>
      <c r="S265" s="158"/>
      <c r="T265" s="158"/>
      <c r="U265" s="158"/>
      <c r="V265" s="158"/>
      <c r="W265" s="158"/>
      <c r="X265" s="158"/>
      <c r="Y265" s="158"/>
      <c r="Z265" s="158"/>
    </row>
    <row r="266" spans="1:26" ht="40" customHeight="1" x14ac:dyDescent="0.35">
      <c r="A266" s="158"/>
      <c r="B266" s="158"/>
      <c r="C266" s="721"/>
      <c r="D266" s="721"/>
      <c r="E266" s="721"/>
      <c r="F266" s="721"/>
      <c r="G266" s="721"/>
      <c r="H266" s="721"/>
      <c r="I266" s="722"/>
      <c r="J266" s="722"/>
      <c r="K266" s="722"/>
      <c r="L266" s="722"/>
      <c r="M266" s="158"/>
      <c r="N266" s="158"/>
      <c r="O266" s="158"/>
      <c r="P266" s="158"/>
      <c r="Q266" s="158"/>
      <c r="R266" s="158"/>
      <c r="S266" s="158"/>
      <c r="T266" s="158"/>
      <c r="U266" s="158"/>
      <c r="V266" s="158"/>
      <c r="W266" s="158"/>
      <c r="X266" s="158"/>
      <c r="Y266" s="158"/>
      <c r="Z266" s="158"/>
    </row>
    <row r="267" spans="1:26" ht="15.5" x14ac:dyDescent="0.35">
      <c r="A267" s="158"/>
      <c r="B267" s="158"/>
      <c r="C267" s="158"/>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spans="1:26" ht="15" customHeight="1" x14ac:dyDescent="0.35">
      <c r="A268" s="158"/>
      <c r="B268" s="158" t="s">
        <v>666</v>
      </c>
      <c r="C268" s="721" t="s">
        <v>667</v>
      </c>
      <c r="D268" s="721"/>
      <c r="E268" s="721"/>
      <c r="F268" s="721"/>
      <c r="G268" s="721"/>
      <c r="H268" s="721"/>
      <c r="I268" s="722"/>
      <c r="J268" s="722"/>
      <c r="K268" s="722"/>
      <c r="L268" s="722"/>
      <c r="M268" s="158"/>
      <c r="N268" s="158"/>
      <c r="O268" s="158"/>
      <c r="P268" s="158"/>
      <c r="Q268" s="158"/>
      <c r="R268" s="158"/>
      <c r="S268" s="158"/>
      <c r="T268" s="158"/>
      <c r="U268" s="158"/>
      <c r="V268" s="158"/>
      <c r="W268" s="158"/>
      <c r="X268" s="158"/>
      <c r="Y268" s="158"/>
      <c r="Z268" s="158"/>
    </row>
    <row r="269" spans="1:26" ht="15.5" x14ac:dyDescent="0.35">
      <c r="A269" s="158"/>
      <c r="B269" s="158"/>
      <c r="C269" s="721"/>
      <c r="D269" s="721"/>
      <c r="E269" s="721"/>
      <c r="F269" s="721"/>
      <c r="G269" s="721"/>
      <c r="H269" s="721"/>
      <c r="I269" s="722"/>
      <c r="J269" s="722"/>
      <c r="K269" s="722"/>
      <c r="L269" s="722"/>
      <c r="M269" s="158"/>
      <c r="N269" s="158"/>
      <c r="O269" s="158"/>
      <c r="P269" s="158"/>
      <c r="Q269" s="158"/>
      <c r="R269" s="158"/>
      <c r="S269" s="158"/>
      <c r="T269" s="158"/>
      <c r="U269" s="158"/>
      <c r="V269" s="158"/>
      <c r="W269" s="158"/>
      <c r="X269" s="158"/>
      <c r="Y269" s="158"/>
      <c r="Z269" s="158"/>
    </row>
    <row r="270" spans="1:26" ht="15.5" x14ac:dyDescent="0.35">
      <c r="A270" s="158"/>
      <c r="B270" s="158"/>
      <c r="C270" s="721"/>
      <c r="D270" s="721"/>
      <c r="E270" s="721"/>
      <c r="F270" s="721"/>
      <c r="G270" s="721"/>
      <c r="H270" s="721"/>
      <c r="I270" s="722"/>
      <c r="J270" s="722"/>
      <c r="K270" s="722"/>
      <c r="L270" s="722"/>
      <c r="M270" s="158"/>
      <c r="N270" s="158"/>
      <c r="O270" s="158"/>
      <c r="P270" s="158"/>
      <c r="Q270" s="158"/>
      <c r="R270" s="158"/>
      <c r="S270" s="158"/>
      <c r="T270" s="158"/>
      <c r="U270" s="158"/>
      <c r="V270" s="158"/>
      <c r="W270" s="158"/>
      <c r="X270" s="158"/>
      <c r="Y270" s="158"/>
      <c r="Z270" s="158"/>
    </row>
    <row r="271" spans="1:26" ht="20.5" customHeight="1" x14ac:dyDescent="0.35">
      <c r="A271" s="158"/>
      <c r="B271" s="158"/>
      <c r="C271" s="721"/>
      <c r="D271" s="721"/>
      <c r="E271" s="721"/>
      <c r="F271" s="721"/>
      <c r="G271" s="721"/>
      <c r="H271" s="721"/>
      <c r="I271" s="722"/>
      <c r="J271" s="722"/>
      <c r="K271" s="722"/>
      <c r="L271" s="722"/>
      <c r="M271" s="158"/>
      <c r="N271" s="158"/>
      <c r="O271" s="158"/>
      <c r="P271" s="158"/>
      <c r="Q271" s="158"/>
      <c r="R271" s="158"/>
      <c r="S271" s="158"/>
      <c r="T271" s="158"/>
      <c r="U271" s="158"/>
      <c r="V271" s="158"/>
      <c r="W271" s="158"/>
      <c r="X271" s="158"/>
      <c r="Y271" s="158"/>
      <c r="Z271" s="158"/>
    </row>
    <row r="272" spans="1:26" ht="15.5" x14ac:dyDescent="0.35">
      <c r="A272" s="158"/>
      <c r="B272" s="158"/>
      <c r="I272" s="722"/>
      <c r="J272" s="722"/>
      <c r="K272" s="722"/>
      <c r="L272" s="722"/>
      <c r="M272" s="158"/>
      <c r="N272" s="158"/>
      <c r="O272" s="158"/>
      <c r="P272" s="158"/>
      <c r="Q272" s="158"/>
      <c r="R272" s="158"/>
      <c r="S272" s="158"/>
      <c r="T272" s="158"/>
      <c r="U272" s="158"/>
      <c r="V272" s="158"/>
      <c r="W272" s="158"/>
      <c r="X272" s="158"/>
      <c r="Y272" s="158"/>
      <c r="Z272" s="158"/>
    </row>
    <row r="273" spans="1:26" ht="19.5" customHeight="1" x14ac:dyDescent="0.35">
      <c r="A273" s="158"/>
      <c r="B273" s="158" t="s">
        <v>668</v>
      </c>
      <c r="C273" s="158" t="s">
        <v>669</v>
      </c>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spans="1:26" ht="15.5" x14ac:dyDescent="0.35">
      <c r="A274" s="158"/>
      <c r="B274" s="158"/>
      <c r="C274" s="862"/>
      <c r="D274" s="862"/>
      <c r="E274" s="862"/>
      <c r="F274" s="862"/>
      <c r="G274" s="862"/>
      <c r="H274" s="862"/>
      <c r="I274" s="862"/>
      <c r="J274" s="862"/>
      <c r="K274" s="862"/>
      <c r="L274" s="862"/>
      <c r="M274" s="158"/>
      <c r="N274" s="158"/>
      <c r="O274" s="158"/>
      <c r="P274" s="158"/>
      <c r="Q274" s="158"/>
      <c r="R274" s="158"/>
      <c r="S274" s="158"/>
      <c r="T274" s="158"/>
      <c r="U274" s="158"/>
      <c r="V274" s="158"/>
      <c r="W274" s="158"/>
      <c r="X274" s="158"/>
      <c r="Y274" s="158"/>
      <c r="Z274" s="158"/>
    </row>
    <row r="275" spans="1:26" ht="15.5" customHeight="1" x14ac:dyDescent="0.35">
      <c r="A275" s="158"/>
      <c r="B275" s="158" t="s">
        <v>670</v>
      </c>
      <c r="C275" s="723" t="s">
        <v>671</v>
      </c>
      <c r="D275" s="722"/>
      <c r="E275" s="722"/>
      <c r="F275" s="722"/>
      <c r="G275" s="722"/>
      <c r="H275" s="722"/>
      <c r="I275" s="722"/>
      <c r="J275" s="722"/>
      <c r="K275" s="722"/>
      <c r="L275" s="722"/>
      <c r="M275" s="158"/>
      <c r="N275" s="158"/>
      <c r="O275" s="158"/>
      <c r="P275" s="158"/>
      <c r="Q275" s="158"/>
      <c r="R275" s="158"/>
      <c r="S275" s="158"/>
      <c r="T275" s="158"/>
      <c r="U275" s="158"/>
      <c r="V275" s="158"/>
      <c r="W275" s="158"/>
      <c r="X275" s="158"/>
      <c r="Y275" s="158"/>
      <c r="Z275" s="158"/>
    </row>
    <row r="276" spans="1:26" ht="15.5" x14ac:dyDescent="0.35">
      <c r="A276" s="158"/>
      <c r="B276" s="158"/>
      <c r="C276" s="862"/>
      <c r="D276" s="862"/>
      <c r="E276" s="862"/>
      <c r="F276" s="862"/>
      <c r="G276" s="862"/>
      <c r="H276" s="862"/>
      <c r="I276" s="862"/>
      <c r="J276" s="862"/>
      <c r="K276" s="862"/>
      <c r="L276" s="862"/>
      <c r="M276" s="158"/>
      <c r="N276" s="158"/>
      <c r="O276" s="158"/>
      <c r="P276" s="158"/>
      <c r="Q276" s="158"/>
      <c r="R276" s="158"/>
      <c r="S276" s="158"/>
      <c r="T276" s="158"/>
      <c r="U276" s="158"/>
      <c r="V276" s="158"/>
      <c r="W276" s="158"/>
      <c r="X276" s="158"/>
      <c r="Y276" s="158"/>
      <c r="Z276" s="158"/>
    </row>
    <row r="277" spans="1:26" ht="19.5" customHeight="1" x14ac:dyDescent="0.35">
      <c r="A277" s="158"/>
      <c r="B277" s="158" t="s">
        <v>672</v>
      </c>
      <c r="C277" s="158" t="s">
        <v>673</v>
      </c>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spans="1:26" ht="19.5" customHeight="1" x14ac:dyDescent="0.35">
      <c r="A278" s="158"/>
      <c r="B278" s="158"/>
      <c r="C278" s="752"/>
      <c r="M278" s="158"/>
      <c r="N278" s="158"/>
      <c r="O278" s="158"/>
      <c r="P278" s="158"/>
      <c r="Q278" s="158"/>
      <c r="R278" s="158"/>
      <c r="S278" s="158"/>
      <c r="T278" s="158"/>
      <c r="U278" s="158"/>
      <c r="V278" s="158"/>
      <c r="W278" s="158"/>
      <c r="X278" s="158"/>
      <c r="Y278" s="158"/>
      <c r="Z278" s="158"/>
    </row>
    <row r="279" spans="1:26" ht="19.5" customHeight="1" x14ac:dyDescent="0.35">
      <c r="A279" s="158"/>
      <c r="B279" s="158" t="s">
        <v>674</v>
      </c>
      <c r="C279" s="750" t="s">
        <v>675</v>
      </c>
      <c r="D279" s="750"/>
      <c r="E279" s="750"/>
      <c r="M279" s="158"/>
      <c r="N279" s="158"/>
      <c r="O279" s="158"/>
      <c r="P279" s="158"/>
      <c r="Q279" s="158"/>
      <c r="R279" s="158"/>
      <c r="S279" s="158"/>
      <c r="T279" s="158"/>
      <c r="U279" s="158"/>
      <c r="V279" s="158"/>
      <c r="W279" s="158"/>
      <c r="X279" s="158"/>
      <c r="Y279" s="158"/>
      <c r="Z279" s="158"/>
    </row>
    <row r="280" spans="1:26" ht="19.5" customHeight="1" x14ac:dyDescent="0.35">
      <c r="A280" s="158"/>
      <c r="B280" s="158"/>
      <c r="C280" s="721" t="s">
        <v>676</v>
      </c>
      <c r="D280" s="721"/>
      <c r="E280" s="721"/>
      <c r="F280" s="721"/>
      <c r="G280" s="721"/>
      <c r="H280" s="721"/>
      <c r="M280" s="158"/>
      <c r="N280" s="158"/>
      <c r="O280" s="158"/>
      <c r="P280" s="158"/>
      <c r="Q280" s="158"/>
      <c r="R280" s="158"/>
      <c r="S280" s="158"/>
      <c r="T280" s="158"/>
      <c r="U280" s="158"/>
      <c r="V280" s="158"/>
      <c r="W280" s="158"/>
      <c r="X280" s="158"/>
      <c r="Y280" s="158"/>
      <c r="Z280" s="158"/>
    </row>
    <row r="281" spans="1:26" ht="19.5" customHeight="1" x14ac:dyDescent="0.35">
      <c r="A281" s="158"/>
      <c r="B281" s="158"/>
      <c r="C281" s="721"/>
      <c r="D281" s="721"/>
      <c r="E281" s="721"/>
      <c r="F281" s="721"/>
      <c r="G281" s="721"/>
      <c r="H281" s="721"/>
      <c r="M281" s="158"/>
      <c r="N281" s="158"/>
      <c r="O281" s="158"/>
      <c r="P281" s="158"/>
      <c r="Q281" s="158"/>
      <c r="R281" s="158"/>
      <c r="S281" s="158"/>
      <c r="T281" s="158"/>
      <c r="U281" s="158"/>
      <c r="V281" s="158"/>
      <c r="W281" s="158"/>
      <c r="X281" s="158"/>
      <c r="Y281" s="158"/>
      <c r="Z281" s="158"/>
    </row>
    <row r="282" spans="1:26" ht="19.5" customHeight="1" x14ac:dyDescent="0.35">
      <c r="A282" s="158"/>
      <c r="B282" s="158"/>
      <c r="C282" s="752"/>
      <c r="M282" s="158"/>
      <c r="N282" s="158"/>
      <c r="O282" s="158"/>
      <c r="P282" s="158"/>
      <c r="Q282" s="158"/>
      <c r="R282" s="158"/>
      <c r="S282" s="158"/>
      <c r="T282" s="158"/>
      <c r="U282" s="158"/>
      <c r="V282" s="158"/>
      <c r="W282" s="158"/>
      <c r="X282" s="158"/>
      <c r="Y282" s="158"/>
      <c r="Z282" s="158"/>
    </row>
    <row r="283" spans="1:26" ht="19.5" customHeight="1" x14ac:dyDescent="0.35">
      <c r="A283" s="158"/>
      <c r="B283" s="723" t="s">
        <v>677</v>
      </c>
      <c r="C283" s="721" t="s">
        <v>678</v>
      </c>
      <c r="D283" s="721"/>
      <c r="E283" s="721"/>
      <c r="F283" s="721"/>
      <c r="G283" s="721"/>
      <c r="H283" s="721"/>
      <c r="I283" s="862"/>
      <c r="J283" s="862"/>
      <c r="K283" s="862"/>
      <c r="L283" s="862"/>
      <c r="M283" s="158"/>
      <c r="N283" s="158"/>
      <c r="O283" s="158"/>
      <c r="P283" s="158"/>
      <c r="Q283" s="158"/>
      <c r="R283" s="158"/>
      <c r="S283" s="158"/>
      <c r="T283" s="158"/>
      <c r="U283" s="158"/>
      <c r="V283" s="158"/>
      <c r="W283" s="158"/>
      <c r="X283" s="158"/>
      <c r="Y283" s="158"/>
      <c r="Z283" s="158"/>
    </row>
    <row r="284" spans="1:26" ht="19.5" customHeight="1" x14ac:dyDescent="0.35">
      <c r="A284" s="158"/>
      <c r="B284" s="723"/>
      <c r="C284" s="862"/>
      <c r="D284" s="862"/>
      <c r="E284" s="862"/>
      <c r="F284" s="862"/>
      <c r="G284" s="862"/>
      <c r="H284" s="862"/>
      <c r="I284" s="862"/>
      <c r="J284" s="862"/>
      <c r="K284" s="862"/>
      <c r="L284" s="862"/>
      <c r="M284" s="158"/>
      <c r="N284" s="158"/>
      <c r="O284" s="158"/>
      <c r="P284" s="158"/>
      <c r="Q284" s="158"/>
      <c r="R284" s="158"/>
      <c r="S284" s="158"/>
      <c r="T284" s="158"/>
      <c r="U284" s="158"/>
      <c r="V284" s="158"/>
      <c r="W284" s="158"/>
      <c r="X284" s="158"/>
      <c r="Y284" s="158"/>
      <c r="Z284" s="158"/>
    </row>
    <row r="285" spans="1:26" ht="15.5" x14ac:dyDescent="0.35">
      <c r="A285" s="158"/>
      <c r="B285" s="864" t="str">
        <f>BS!A53</f>
        <v>As per our report attached</v>
      </c>
      <c r="C285" s="865"/>
      <c r="D285" s="865"/>
      <c r="E285" s="865"/>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spans="1:26" ht="15.5" x14ac:dyDescent="0.35">
      <c r="A286" s="158"/>
      <c r="B286" s="864" t="str">
        <f>BS!A54</f>
        <v>_______________</v>
      </c>
      <c r="C286" s="866"/>
      <c r="D286" s="865"/>
      <c r="E286" s="865"/>
      <c r="F286" s="866" t="s">
        <v>42</v>
      </c>
      <c r="G286" s="158"/>
      <c r="H286" s="158"/>
      <c r="I286" s="158"/>
      <c r="J286" s="158"/>
      <c r="K286" s="158"/>
      <c r="L286" s="158"/>
      <c r="M286" s="158"/>
      <c r="N286" s="158"/>
      <c r="O286" s="158"/>
      <c r="P286" s="158"/>
      <c r="Q286" s="158"/>
      <c r="R286" s="158"/>
      <c r="S286" s="158"/>
      <c r="T286" s="158"/>
      <c r="U286" s="158"/>
      <c r="V286" s="158"/>
      <c r="W286" s="158"/>
      <c r="X286" s="158"/>
      <c r="Y286" s="158"/>
      <c r="Z286" s="158"/>
    </row>
    <row r="287" spans="1:26" ht="15.5" x14ac:dyDescent="0.35">
      <c r="A287" s="158"/>
      <c r="B287" s="158" t="str">
        <f>BS!A55</f>
        <v>Chartered Accountants</v>
      </c>
      <c r="C287" s="158"/>
      <c r="D287" s="158"/>
      <c r="E287" s="158"/>
      <c r="F287" s="864" t="s">
        <v>44</v>
      </c>
      <c r="G287" s="158"/>
      <c r="H287" s="158"/>
      <c r="I287" s="158"/>
      <c r="J287" s="158"/>
      <c r="K287" s="158"/>
      <c r="L287" s="158"/>
      <c r="M287" s="158"/>
      <c r="N287" s="158"/>
      <c r="O287" s="158"/>
      <c r="P287" s="158"/>
      <c r="Q287" s="158"/>
      <c r="R287" s="158"/>
      <c r="S287" s="158"/>
      <c r="T287" s="158"/>
      <c r="U287" s="158"/>
      <c r="V287" s="158"/>
      <c r="W287" s="158"/>
      <c r="X287" s="158"/>
      <c r="Y287" s="158"/>
      <c r="Z287" s="158"/>
    </row>
    <row r="288" spans="1:26" ht="15.5" x14ac:dyDescent="0.35">
      <c r="A288" s="158"/>
      <c r="B288" s="158" t="str">
        <f>BS!A56</f>
        <v>Firm's registration no. ______</v>
      </c>
      <c r="C288" s="158"/>
      <c r="D288" s="158"/>
      <c r="E288" s="867"/>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spans="1:26" ht="15.5" x14ac:dyDescent="0.35">
      <c r="A289" s="158"/>
      <c r="C289" s="158"/>
      <c r="D289" s="159"/>
      <c r="E289" s="159"/>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spans="1:26" ht="15.5" x14ac:dyDescent="0.35">
      <c r="A290" s="158"/>
      <c r="B290" s="159"/>
      <c r="C290" s="159"/>
      <c r="D290" s="159"/>
      <c r="E290" s="159"/>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spans="1:26" ht="15.5" x14ac:dyDescent="0.35">
      <c r="A291" s="158"/>
      <c r="B291" s="159"/>
      <c r="C291" s="159"/>
      <c r="D291" s="159"/>
      <c r="E291" s="159"/>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spans="1:26" ht="15.5" x14ac:dyDescent="0.35">
      <c r="A292" s="158"/>
      <c r="B292" s="159"/>
      <c r="C292" s="159"/>
      <c r="D292" s="159"/>
      <c r="E292" s="159"/>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spans="1:26" ht="15.5" x14ac:dyDescent="0.35">
      <c r="A293" s="158"/>
      <c r="B293" s="159" t="str">
        <f>BS!A60</f>
        <v>Auditor</v>
      </c>
      <c r="C293" s="158"/>
      <c r="D293" s="158"/>
      <c r="E293" s="158"/>
      <c r="F293" s="159" t="str">
        <f>BS!E60</f>
        <v>Director1</v>
      </c>
      <c r="G293" s="159" t="str">
        <f>BS!G60</f>
        <v>Director2</v>
      </c>
      <c r="H293" s="158"/>
      <c r="I293" s="158"/>
      <c r="J293" s="158"/>
      <c r="K293" s="158"/>
      <c r="L293" s="158"/>
      <c r="M293" s="158"/>
      <c r="N293" s="158"/>
      <c r="O293" s="158"/>
      <c r="P293" s="158"/>
      <c r="Q293" s="158"/>
      <c r="R293" s="158"/>
      <c r="S293" s="158"/>
      <c r="T293" s="158"/>
      <c r="U293" s="158"/>
      <c r="V293" s="158"/>
      <c r="W293" s="158"/>
      <c r="X293" s="158"/>
      <c r="Y293" s="158"/>
      <c r="Z293" s="158"/>
    </row>
    <row r="294" spans="1:26" ht="15.5" x14ac:dyDescent="0.35">
      <c r="A294" s="158"/>
      <c r="B294" s="158" t="str">
        <f>BS!A61</f>
        <v>Partner</v>
      </c>
      <c r="C294" s="158"/>
      <c r="D294" s="158"/>
      <c r="E294" s="158"/>
      <c r="F294" s="158" t="str">
        <f>BS!E61</f>
        <v>Director</v>
      </c>
      <c r="G294" s="158" t="str">
        <f>BS!G61</f>
        <v>Director</v>
      </c>
      <c r="H294" s="158"/>
      <c r="I294" s="158"/>
      <c r="J294" s="158"/>
      <c r="K294" s="158"/>
      <c r="L294" s="158"/>
      <c r="M294" s="158"/>
      <c r="N294" s="158"/>
      <c r="O294" s="158"/>
      <c r="P294" s="158"/>
      <c r="Q294" s="158"/>
      <c r="R294" s="158"/>
      <c r="S294" s="158"/>
      <c r="T294" s="158"/>
      <c r="U294" s="158"/>
      <c r="V294" s="158"/>
      <c r="W294" s="158"/>
      <c r="X294" s="158"/>
      <c r="Y294" s="158"/>
      <c r="Z294" s="158"/>
    </row>
    <row r="295" spans="1:26" ht="15.5" x14ac:dyDescent="0.35">
      <c r="A295" s="158"/>
      <c r="B295" s="158" t="str">
        <f>BS!A62</f>
        <v xml:space="preserve">Membership no. </v>
      </c>
      <c r="C295" s="158"/>
      <c r="D295" s="158"/>
      <c r="E295" s="158"/>
      <c r="F295" s="158" t="str">
        <f>BS!E62</f>
        <v>DIN :</v>
      </c>
      <c r="G295" s="158" t="str">
        <f>BS!G62</f>
        <v>DIN :</v>
      </c>
      <c r="H295" s="158"/>
      <c r="I295" s="158"/>
      <c r="J295" s="158"/>
      <c r="K295" s="158"/>
      <c r="L295" s="158"/>
      <c r="M295" s="158"/>
      <c r="N295" s="158"/>
      <c r="O295" s="158"/>
      <c r="P295" s="158"/>
      <c r="Q295" s="158"/>
      <c r="R295" s="158"/>
      <c r="S295" s="158"/>
      <c r="T295" s="158"/>
      <c r="U295" s="158"/>
      <c r="V295" s="158"/>
      <c r="W295" s="158"/>
      <c r="X295" s="158"/>
      <c r="Y295" s="158"/>
      <c r="Z295" s="158"/>
    </row>
    <row r="296" spans="1:26" ht="15.5" x14ac:dyDescent="0.35">
      <c r="A296" s="158"/>
      <c r="B296" s="158" t="str">
        <f>BS!A63</f>
        <v xml:space="preserve">Place : </v>
      </c>
      <c r="C296" s="158"/>
      <c r="D296" s="158"/>
      <c r="E296" s="158"/>
      <c r="F296" s="158" t="str">
        <f>BS!E63</f>
        <v xml:space="preserve">Place : </v>
      </c>
      <c r="G296" s="158" t="str">
        <f>BS!G63</f>
        <v xml:space="preserve">Place : </v>
      </c>
      <c r="H296" s="158"/>
      <c r="I296" s="158"/>
      <c r="J296" s="158"/>
      <c r="K296" s="158"/>
      <c r="L296" s="158"/>
      <c r="M296" s="158"/>
      <c r="N296" s="158"/>
      <c r="O296" s="158"/>
      <c r="P296" s="158"/>
      <c r="Q296" s="158"/>
      <c r="R296" s="158"/>
      <c r="S296" s="158"/>
      <c r="T296" s="158"/>
      <c r="U296" s="158"/>
      <c r="V296" s="158"/>
      <c r="W296" s="158"/>
      <c r="X296" s="158"/>
      <c r="Y296" s="158"/>
      <c r="Z296" s="158"/>
    </row>
    <row r="297" spans="1:26" ht="15.5" x14ac:dyDescent="0.35">
      <c r="A297" s="158"/>
      <c r="B297" s="158" t="str">
        <f>BS!A64</f>
        <v>Date  :</v>
      </c>
      <c r="C297" s="158"/>
      <c r="D297" s="158"/>
      <c r="E297" s="158"/>
      <c r="F297" s="158" t="str">
        <f>BS!E64</f>
        <v>Date  :</v>
      </c>
      <c r="G297" s="158" t="str">
        <f>BS!G64</f>
        <v>Date  :</v>
      </c>
      <c r="H297" s="158"/>
      <c r="I297" s="158"/>
      <c r="J297" s="158"/>
      <c r="K297" s="158"/>
      <c r="L297" s="158"/>
      <c r="M297" s="158"/>
      <c r="N297" s="158"/>
      <c r="O297" s="158"/>
      <c r="P297" s="158"/>
      <c r="Q297" s="158"/>
      <c r="R297" s="158"/>
      <c r="S297" s="158"/>
      <c r="T297" s="158"/>
      <c r="U297" s="158"/>
      <c r="V297" s="158"/>
      <c r="W297" s="158"/>
      <c r="X297" s="158"/>
      <c r="Y297" s="158"/>
      <c r="Z297" s="158"/>
    </row>
    <row r="298" spans="1:26" ht="15.5" x14ac:dyDescent="0.35">
      <c r="A298" s="158"/>
      <c r="B298" s="738"/>
      <c r="C298" s="738"/>
      <c r="D298" s="738"/>
      <c r="E298" s="73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spans="1:26" ht="15.5" x14ac:dyDescent="0.35">
      <c r="A299" s="158"/>
      <c r="B299" s="738"/>
      <c r="C299" s="738"/>
      <c r="D299" s="738"/>
      <c r="E299" s="73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spans="1:26" ht="15.5" x14ac:dyDescent="0.35">
      <c r="A300" s="158"/>
      <c r="B300" s="738"/>
      <c r="C300" s="738"/>
      <c r="D300" s="738"/>
      <c r="E300" s="73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spans="1:26" ht="15.5" x14ac:dyDescent="0.35">
      <c r="A301" s="158"/>
      <c r="B301" s="738"/>
      <c r="C301" s="738"/>
      <c r="D301" s="738"/>
      <c r="E301" s="738"/>
      <c r="G301" s="158"/>
      <c r="H301" s="158"/>
      <c r="I301" s="158"/>
      <c r="J301" s="158"/>
      <c r="K301" s="158"/>
      <c r="L301" s="158"/>
      <c r="M301" s="158"/>
      <c r="N301" s="158"/>
      <c r="O301" s="158"/>
      <c r="P301" s="158"/>
      <c r="Q301" s="158"/>
      <c r="R301" s="158"/>
      <c r="S301" s="158"/>
      <c r="T301" s="158"/>
      <c r="U301" s="158"/>
      <c r="V301" s="158"/>
      <c r="W301" s="158"/>
      <c r="X301" s="158"/>
      <c r="Y301" s="158"/>
      <c r="Z301" s="158"/>
    </row>
    <row r="302" spans="1:26" ht="16" x14ac:dyDescent="0.4">
      <c r="A302" s="158"/>
      <c r="B302" s="159"/>
      <c r="C302" s="158"/>
      <c r="D302" s="158"/>
      <c r="E302" s="738"/>
      <c r="F302" s="128" t="str">
        <f>BS!E68</f>
        <v>CFO</v>
      </c>
      <c r="G302" s="128" t="str">
        <f>BS!G68</f>
        <v>CS</v>
      </c>
      <c r="H302" s="158"/>
      <c r="I302" s="158"/>
      <c r="J302" s="158"/>
      <c r="K302" s="158"/>
      <c r="L302" s="158"/>
      <c r="M302" s="158"/>
      <c r="N302" s="158"/>
      <c r="O302" s="158"/>
      <c r="P302" s="158"/>
      <c r="Q302" s="158"/>
      <c r="R302" s="158"/>
      <c r="S302" s="158"/>
      <c r="T302" s="158"/>
      <c r="U302" s="158"/>
      <c r="V302" s="158"/>
      <c r="W302" s="158"/>
      <c r="X302" s="158"/>
      <c r="Y302" s="158"/>
      <c r="Z302" s="158"/>
    </row>
    <row r="303" spans="1:26" ht="16" x14ac:dyDescent="0.4">
      <c r="A303" s="158"/>
      <c r="B303" s="158"/>
      <c r="C303" s="158"/>
      <c r="D303" s="158"/>
      <c r="E303" s="738"/>
      <c r="F303" s="160" t="str">
        <f>BS!E69</f>
        <v>Chief Financial Officer</v>
      </c>
      <c r="G303" s="160" t="str">
        <f>BS!G69</f>
        <v>Company Secretary</v>
      </c>
      <c r="H303" s="158"/>
      <c r="I303" s="158"/>
      <c r="J303" s="158"/>
      <c r="K303" s="158"/>
      <c r="L303" s="158"/>
      <c r="M303" s="158"/>
      <c r="N303" s="158"/>
      <c r="O303" s="158"/>
      <c r="P303" s="158"/>
      <c r="Q303" s="158"/>
      <c r="R303" s="158"/>
      <c r="S303" s="158"/>
      <c r="T303" s="158"/>
      <c r="U303" s="158"/>
      <c r="V303" s="158"/>
      <c r="W303" s="158"/>
      <c r="X303" s="158"/>
      <c r="Y303" s="158"/>
      <c r="Z303" s="158"/>
    </row>
    <row r="304" spans="1:26" ht="16" x14ac:dyDescent="0.4">
      <c r="A304" s="158"/>
      <c r="B304" s="158"/>
      <c r="C304" s="158"/>
      <c r="D304" s="158"/>
      <c r="E304" s="738"/>
      <c r="F304" s="160" t="str">
        <f>BS!E70</f>
        <v xml:space="preserve">Place : </v>
      </c>
      <c r="G304" s="160" t="str">
        <f>BS!G70</f>
        <v xml:space="preserve">Place : </v>
      </c>
      <c r="H304" s="158"/>
      <c r="I304" s="158"/>
      <c r="J304" s="158"/>
      <c r="K304" s="158"/>
      <c r="L304" s="158"/>
      <c r="M304" s="158"/>
      <c r="N304" s="158"/>
      <c r="O304" s="158"/>
      <c r="P304" s="158"/>
      <c r="Q304" s="158"/>
      <c r="R304" s="158"/>
      <c r="S304" s="158"/>
      <c r="T304" s="158"/>
      <c r="U304" s="158"/>
      <c r="V304" s="158"/>
      <c r="W304" s="158"/>
      <c r="X304" s="158"/>
      <c r="Y304" s="158"/>
      <c r="Z304" s="158"/>
    </row>
    <row r="305" spans="1:26" ht="16" x14ac:dyDescent="0.4">
      <c r="A305" s="158"/>
      <c r="B305" s="158"/>
      <c r="C305" s="158"/>
      <c r="D305" s="159"/>
      <c r="E305" s="159"/>
      <c r="F305" s="160" t="str">
        <f>BS!E71</f>
        <v>Date  :</v>
      </c>
      <c r="G305" s="160" t="str">
        <f>BS!G71</f>
        <v>Date  :</v>
      </c>
      <c r="H305" s="158"/>
      <c r="I305" s="158"/>
      <c r="J305" s="158"/>
      <c r="K305" s="158"/>
      <c r="L305" s="158"/>
      <c r="M305" s="158"/>
      <c r="N305" s="158"/>
      <c r="O305" s="158"/>
      <c r="P305" s="158"/>
      <c r="Q305" s="158"/>
      <c r="R305" s="158"/>
      <c r="S305" s="158"/>
      <c r="T305" s="158"/>
      <c r="U305" s="158"/>
      <c r="V305" s="158"/>
      <c r="W305" s="158"/>
      <c r="X305" s="158"/>
      <c r="Y305" s="158"/>
      <c r="Z305" s="158"/>
    </row>
    <row r="306" spans="1:26" ht="15.5" x14ac:dyDescent="0.35">
      <c r="A306" s="158"/>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spans="1:26" ht="15.5" x14ac:dyDescent="0.35">
      <c r="A307" s="158"/>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spans="1:26" ht="15.5" x14ac:dyDescent="0.35">
      <c r="A308" s="158"/>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spans="1:26" ht="15.5" x14ac:dyDescent="0.35">
      <c r="A309" s="158"/>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spans="1:26" ht="15.5" x14ac:dyDescent="0.35">
      <c r="A310" s="158"/>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spans="1:26" ht="15.5" x14ac:dyDescent="0.35">
      <c r="A311" s="158"/>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spans="1:26" ht="15.5" x14ac:dyDescent="0.35">
      <c r="A312" s="158"/>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spans="1:26" ht="15.5" x14ac:dyDescent="0.35">
      <c r="A313" s="158"/>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spans="1:26" ht="15.5" x14ac:dyDescent="0.35">
      <c r="A314" s="158"/>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spans="1:26" ht="15.5" x14ac:dyDescent="0.35">
      <c r="A315" s="158"/>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spans="1:26" ht="15.5" x14ac:dyDescent="0.35">
      <c r="A316" s="158"/>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spans="1:26" ht="15.5" x14ac:dyDescent="0.35">
      <c r="A317" s="158"/>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spans="1:26" ht="15.5" x14ac:dyDescent="0.35">
      <c r="A318" s="158"/>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spans="1:26" ht="15.5" x14ac:dyDescent="0.35">
      <c r="A319" s="158"/>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spans="1:26" ht="15.5" x14ac:dyDescent="0.35">
      <c r="A320" s="158"/>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spans="1:26" ht="15.5" x14ac:dyDescent="0.35">
      <c r="A321" s="158"/>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spans="1:26" ht="15.5" x14ac:dyDescent="0.35">
      <c r="A322" s="158"/>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spans="1:26" ht="15.5" x14ac:dyDescent="0.35">
      <c r="A323" s="158"/>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spans="1:26" ht="15.5" x14ac:dyDescent="0.35">
      <c r="A324" s="158"/>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spans="1:26" ht="15.5" x14ac:dyDescent="0.35">
      <c r="A325" s="158"/>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spans="1:26" ht="15.5" x14ac:dyDescent="0.35">
      <c r="A326" s="158"/>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spans="1:26" ht="15.5" x14ac:dyDescent="0.35">
      <c r="A327" s="158"/>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spans="1:26" ht="15.5" x14ac:dyDescent="0.35">
      <c r="A328" s="158"/>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spans="1:26" ht="15.5" x14ac:dyDescent="0.35">
      <c r="A329" s="158"/>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spans="1:26" ht="15.5" x14ac:dyDescent="0.35">
      <c r="A330" s="158"/>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spans="1:26" ht="15.5" x14ac:dyDescent="0.35">
      <c r="A331" s="158"/>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spans="1:26" ht="15.5" x14ac:dyDescent="0.35">
      <c r="A332" s="158"/>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spans="1:26" ht="15.5" x14ac:dyDescent="0.35">
      <c r="A333" s="158"/>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spans="1:26" ht="15.5" x14ac:dyDescent="0.35">
      <c r="A334" s="158"/>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spans="1:26" ht="15.5" x14ac:dyDescent="0.35">
      <c r="A335" s="158"/>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spans="1:26" ht="15.5" x14ac:dyDescent="0.35">
      <c r="A336" s="158"/>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spans="1:26" ht="15.5" x14ac:dyDescent="0.35">
      <c r="A337" s="158"/>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spans="1:26" ht="15.5" x14ac:dyDescent="0.35">
      <c r="A338" s="158"/>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spans="1:26" ht="15.5" x14ac:dyDescent="0.35">
      <c r="A339" s="158"/>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spans="1:26" ht="15.5" x14ac:dyDescent="0.35">
      <c r="A340" s="158"/>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spans="1:26" ht="15.5" x14ac:dyDescent="0.35">
      <c r="A341" s="158"/>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spans="1:26" ht="15.5" x14ac:dyDescent="0.35">
      <c r="A342" s="158"/>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spans="1:26" ht="15.5" x14ac:dyDescent="0.35">
      <c r="A343" s="158"/>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spans="1:26" ht="15.5" x14ac:dyDescent="0.35">
      <c r="A344" s="158"/>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spans="1:26" ht="15.5" x14ac:dyDescent="0.35">
      <c r="A345" s="158"/>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spans="1:26" ht="15.5" x14ac:dyDescent="0.35">
      <c r="A346" s="158"/>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spans="1:26" ht="15.5" x14ac:dyDescent="0.35">
      <c r="A347" s="158"/>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spans="1:26" ht="15.5" x14ac:dyDescent="0.35">
      <c r="A348" s="158"/>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spans="1:26" ht="15.5" x14ac:dyDescent="0.35">
      <c r="A349" s="158"/>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spans="1:26" ht="15.5" x14ac:dyDescent="0.35">
      <c r="A350" s="158"/>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spans="1:26" ht="15.5" x14ac:dyDescent="0.35">
      <c r="A351" s="158"/>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spans="1:26" ht="15.5" x14ac:dyDescent="0.35">
      <c r="A352" s="158"/>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spans="1:26" ht="15.5" x14ac:dyDescent="0.35">
      <c r="A353" s="158"/>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spans="1:26" ht="15.5" x14ac:dyDescent="0.35">
      <c r="A354" s="158"/>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spans="1:26" ht="15.5" x14ac:dyDescent="0.35">
      <c r="A355" s="158"/>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spans="1:26" ht="15.5" x14ac:dyDescent="0.35">
      <c r="A356" s="158"/>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spans="1:26" ht="15.5" x14ac:dyDescent="0.35">
      <c r="A357" s="158"/>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spans="1:26" ht="15.5" x14ac:dyDescent="0.35">
      <c r="A358" s="158"/>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spans="1:26" ht="15.5" x14ac:dyDescent="0.35">
      <c r="A359" s="158"/>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spans="1:26" ht="15.5" x14ac:dyDescent="0.35">
      <c r="A360" s="158"/>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spans="1:26" ht="15.5" x14ac:dyDescent="0.35">
      <c r="A361" s="158"/>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spans="1:26" ht="15.5" x14ac:dyDescent="0.35">
      <c r="A362" s="158"/>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spans="1:26" ht="15.5" x14ac:dyDescent="0.35">
      <c r="A363" s="158"/>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spans="1:26" ht="15.5" x14ac:dyDescent="0.35">
      <c r="A364" s="158"/>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spans="1:26" ht="15.5" x14ac:dyDescent="0.35">
      <c r="A365" s="158"/>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spans="1:26" ht="15.5" x14ac:dyDescent="0.35">
      <c r="A366" s="158"/>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spans="1:26" ht="15.5" x14ac:dyDescent="0.35">
      <c r="A367" s="158"/>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spans="1:26" ht="15.5" x14ac:dyDescent="0.35">
      <c r="A368" s="158"/>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spans="1:26" ht="15.5" x14ac:dyDescent="0.35">
      <c r="A369" s="158"/>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spans="1:26" ht="15.5" x14ac:dyDescent="0.35">
      <c r="A370" s="158"/>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spans="1:26" ht="15.5" x14ac:dyDescent="0.35">
      <c r="A371" s="158"/>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spans="1:26" ht="15.5" x14ac:dyDescent="0.35">
      <c r="A372" s="158"/>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spans="1:26" ht="15.5" x14ac:dyDescent="0.35">
      <c r="A373" s="158"/>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spans="1:26" ht="15.5" x14ac:dyDescent="0.35">
      <c r="A374" s="158"/>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spans="1:26" ht="15.5" x14ac:dyDescent="0.35">
      <c r="A375" s="158"/>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spans="1:26" ht="15.5" x14ac:dyDescent="0.35">
      <c r="A376" s="158"/>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spans="1:26" ht="15.5" x14ac:dyDescent="0.35">
      <c r="A377" s="158"/>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spans="1:26" ht="15.5" x14ac:dyDescent="0.35">
      <c r="A378" s="158"/>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spans="1:26" ht="15.5" x14ac:dyDescent="0.35">
      <c r="A379" s="158"/>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spans="1:26" ht="15.5" x14ac:dyDescent="0.35">
      <c r="A380" s="158"/>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spans="1:26" ht="15.5" x14ac:dyDescent="0.35">
      <c r="A381" s="158"/>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spans="1:26" ht="15.5" x14ac:dyDescent="0.35">
      <c r="A382" s="158"/>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spans="1:26" ht="15.5" x14ac:dyDescent="0.35">
      <c r="A383" s="158"/>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spans="1:26" ht="15.5" x14ac:dyDescent="0.35">
      <c r="A384" s="158"/>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spans="1:26" ht="15.5" x14ac:dyDescent="0.35">
      <c r="A385" s="158"/>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spans="1:26" ht="15.5" x14ac:dyDescent="0.35">
      <c r="A386" s="158"/>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spans="1:26" ht="15.5" x14ac:dyDescent="0.35">
      <c r="A387" s="158"/>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spans="1:26" ht="15.5" x14ac:dyDescent="0.35">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spans="1:26" ht="15.5" x14ac:dyDescent="0.35">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spans="1:26" ht="15.5" x14ac:dyDescent="0.35">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spans="1:26" ht="15.5" x14ac:dyDescent="0.35">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spans="1:26" ht="15.5" x14ac:dyDescent="0.35">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spans="1:26" ht="15.5" x14ac:dyDescent="0.35">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spans="1:26" ht="15.5" x14ac:dyDescent="0.35">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spans="1:26" ht="15.5" x14ac:dyDescent="0.35">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spans="1:26" ht="15.5" x14ac:dyDescent="0.35">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spans="1:26" ht="15.5" x14ac:dyDescent="0.35">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spans="1:26" ht="15.5" x14ac:dyDescent="0.35">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spans="1:26" ht="15.5" x14ac:dyDescent="0.35">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spans="1:26" ht="15.5" x14ac:dyDescent="0.35">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spans="1:26" ht="15.5" x14ac:dyDescent="0.35">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spans="1:26" ht="15.5" x14ac:dyDescent="0.35">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spans="1:26" ht="15.5" x14ac:dyDescent="0.35">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spans="1:26" ht="15.5" x14ac:dyDescent="0.35">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spans="1:26" ht="15.5" x14ac:dyDescent="0.35">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spans="1:26" ht="15.5" x14ac:dyDescent="0.35">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spans="1:26" ht="15.5" x14ac:dyDescent="0.35">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spans="1:26" ht="15.5" x14ac:dyDescent="0.35">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spans="1:26" ht="15.5" x14ac:dyDescent="0.35">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spans="1:26" ht="15.5" x14ac:dyDescent="0.35">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spans="1:26" ht="15.5" x14ac:dyDescent="0.35">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spans="1:26" ht="15.5" x14ac:dyDescent="0.35">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spans="1:26" ht="15.5" x14ac:dyDescent="0.35">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spans="1:26" ht="15.5" x14ac:dyDescent="0.35">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spans="1:26" ht="15.5" x14ac:dyDescent="0.35">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spans="1:26" ht="15.5" x14ac:dyDescent="0.35">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spans="1:26" ht="15.5" x14ac:dyDescent="0.35">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spans="1:26" ht="15.5" x14ac:dyDescent="0.35">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spans="1:26" ht="15.5" x14ac:dyDescent="0.35">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spans="1:26" ht="15.5" x14ac:dyDescent="0.35">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spans="1:26" ht="15.5" x14ac:dyDescent="0.35">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spans="1:26" ht="15.5" x14ac:dyDescent="0.35">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spans="1:26" ht="15.5" x14ac:dyDescent="0.35">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spans="1:26" ht="15.5" x14ac:dyDescent="0.35">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spans="1:26" ht="15.5" x14ac:dyDescent="0.35">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spans="1:26" ht="15.5" x14ac:dyDescent="0.35">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spans="1:26" ht="15.5" x14ac:dyDescent="0.35">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spans="1:26" ht="15.5" x14ac:dyDescent="0.35">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spans="1:26" ht="15.5" x14ac:dyDescent="0.35">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spans="1:26" ht="15.5" x14ac:dyDescent="0.35">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spans="1:26" ht="15.5" x14ac:dyDescent="0.35">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spans="1:26" ht="15.5" x14ac:dyDescent="0.35">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spans="1:26" ht="15.5" x14ac:dyDescent="0.35">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spans="1:26" ht="15.5" x14ac:dyDescent="0.35">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spans="1:26" ht="15.5" x14ac:dyDescent="0.35">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spans="1:26" ht="15.5" x14ac:dyDescent="0.35">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spans="1:26" ht="15.5" x14ac:dyDescent="0.35">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spans="1:26" ht="15.5" x14ac:dyDescent="0.35">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spans="1:26" ht="15.5" x14ac:dyDescent="0.35">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spans="1:26" ht="15.5" x14ac:dyDescent="0.35">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spans="1:26" ht="15.5" x14ac:dyDescent="0.35">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spans="1:26" ht="15.5" x14ac:dyDescent="0.35">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spans="1:26" ht="15.5" x14ac:dyDescent="0.35">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spans="1:26" ht="15.5" x14ac:dyDescent="0.35">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spans="1:26" ht="15.5" x14ac:dyDescent="0.35">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spans="1:26" ht="15.5" x14ac:dyDescent="0.35">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spans="1:26" ht="15.5" x14ac:dyDescent="0.35">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spans="1:26" ht="15.5" x14ac:dyDescent="0.35">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spans="1:26" ht="15.5" x14ac:dyDescent="0.35">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spans="1:26" ht="15.5" x14ac:dyDescent="0.35">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spans="1:26" ht="15.5" x14ac:dyDescent="0.35">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spans="1:26" ht="15.5" x14ac:dyDescent="0.35">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spans="1:26" ht="15.5" x14ac:dyDescent="0.35">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spans="1:26" ht="15.5" x14ac:dyDescent="0.35">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spans="1:26" ht="15.5" x14ac:dyDescent="0.35">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spans="1:26" ht="15.5" x14ac:dyDescent="0.35">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spans="1:26" ht="15.5" x14ac:dyDescent="0.35">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spans="1:26" ht="15.5" x14ac:dyDescent="0.35">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spans="1:26" ht="15.5" x14ac:dyDescent="0.35">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spans="1:26" ht="15.5" x14ac:dyDescent="0.35">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spans="1:26" ht="15.5" x14ac:dyDescent="0.35">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spans="1:26" ht="15.5" x14ac:dyDescent="0.35">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spans="1:26" ht="15.5" x14ac:dyDescent="0.35">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spans="1:26" ht="15.5" x14ac:dyDescent="0.35">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spans="1:26" ht="15.5" x14ac:dyDescent="0.35">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spans="1:26" ht="15.5" x14ac:dyDescent="0.35">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spans="1:26" ht="15.5" x14ac:dyDescent="0.35">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spans="1:26" ht="15.5" x14ac:dyDescent="0.35">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spans="1:26" ht="15.5" x14ac:dyDescent="0.35">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spans="1:26" ht="15.5" x14ac:dyDescent="0.35">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spans="1:26" ht="15.5" x14ac:dyDescent="0.35">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spans="1:26" ht="15.5" x14ac:dyDescent="0.35">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spans="1:26" ht="15.5" x14ac:dyDescent="0.35">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spans="1:26" ht="15.5" x14ac:dyDescent="0.35">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spans="1:26" ht="15.5" x14ac:dyDescent="0.35">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spans="1:26" ht="15.5" x14ac:dyDescent="0.35">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spans="1:26" ht="15.5" x14ac:dyDescent="0.35">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spans="1:26" ht="15.5" x14ac:dyDescent="0.35">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spans="1:26" ht="15.5" x14ac:dyDescent="0.35">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spans="1:26" ht="15.5" x14ac:dyDescent="0.35">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spans="1:26" ht="15.5" x14ac:dyDescent="0.35">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spans="1:26" ht="15.5" x14ac:dyDescent="0.35">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spans="1:26" ht="15.5" x14ac:dyDescent="0.35">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spans="1:26" ht="15.5" x14ac:dyDescent="0.35">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spans="1:26" ht="15.5" x14ac:dyDescent="0.35">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spans="1:26" ht="15.5" x14ac:dyDescent="0.35">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spans="1:26" ht="15.5" x14ac:dyDescent="0.35">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spans="1:26" ht="15.5" x14ac:dyDescent="0.35">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spans="1:26" ht="15.5" x14ac:dyDescent="0.35">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spans="1:26" ht="15.5" x14ac:dyDescent="0.35">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spans="1:26" ht="15.5" x14ac:dyDescent="0.35">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spans="1:26" ht="15.5" x14ac:dyDescent="0.35">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spans="1:26" ht="15.5" x14ac:dyDescent="0.35">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spans="1:26" ht="15.5" x14ac:dyDescent="0.35">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spans="1:26" ht="15.5" x14ac:dyDescent="0.35">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spans="1:26" ht="15.5" x14ac:dyDescent="0.35">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spans="1:26" ht="15.5" x14ac:dyDescent="0.35">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spans="1:26" ht="15.5" x14ac:dyDescent="0.35">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spans="1:26" ht="15.5" x14ac:dyDescent="0.35">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spans="1:26" ht="15.5" x14ac:dyDescent="0.35">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spans="1:26" ht="15.5" x14ac:dyDescent="0.35">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spans="1:26" ht="15.5" x14ac:dyDescent="0.35">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spans="1:26" ht="15.5" x14ac:dyDescent="0.35">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spans="1:26" ht="15.5" x14ac:dyDescent="0.35">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spans="1:26" ht="15.5" x14ac:dyDescent="0.35">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spans="1:26" ht="15.5" x14ac:dyDescent="0.35">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spans="1:26" ht="15.5" x14ac:dyDescent="0.35">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spans="1:26" ht="15.5" x14ac:dyDescent="0.35">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spans="1:26" ht="15.5" x14ac:dyDescent="0.35">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spans="1:26" ht="15.5" x14ac:dyDescent="0.35">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spans="1:26" ht="15.5" x14ac:dyDescent="0.35">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spans="1:26" ht="15.5" x14ac:dyDescent="0.35">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spans="1:26" ht="15.5" x14ac:dyDescent="0.35">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spans="1:26" ht="15.5" x14ac:dyDescent="0.35">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spans="1:26" ht="15.5" x14ac:dyDescent="0.35">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spans="1:26" ht="15.5" x14ac:dyDescent="0.35">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spans="1:26" ht="15.5" x14ac:dyDescent="0.35">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spans="1:26" ht="15.5" x14ac:dyDescent="0.35">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spans="1:26" ht="15.5" x14ac:dyDescent="0.35">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spans="1:26" ht="15.5" x14ac:dyDescent="0.35">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spans="1:26" ht="15.5" x14ac:dyDescent="0.35">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spans="1:26" ht="15.5" x14ac:dyDescent="0.35">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spans="1:26" ht="15.5" x14ac:dyDescent="0.35">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spans="1:26" ht="15.5" x14ac:dyDescent="0.35">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spans="1:26" ht="15.5" x14ac:dyDescent="0.35">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spans="1:26" ht="15.5" x14ac:dyDescent="0.35">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spans="1:26" ht="15.5" x14ac:dyDescent="0.35">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spans="1:26" ht="15.5" x14ac:dyDescent="0.35">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spans="1:26" ht="15.5" x14ac:dyDescent="0.35">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spans="1:26" ht="15.5" x14ac:dyDescent="0.35">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spans="1:26" ht="15.5" x14ac:dyDescent="0.35">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spans="1:26" ht="15.5" x14ac:dyDescent="0.35">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spans="1:26" ht="15.5" x14ac:dyDescent="0.35">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spans="1:26" ht="15.5" x14ac:dyDescent="0.35">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spans="1:26" ht="15.5" x14ac:dyDescent="0.35">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spans="1:26" ht="15.5" x14ac:dyDescent="0.35">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spans="1:26" ht="15.5" x14ac:dyDescent="0.35">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spans="1:26" ht="15.5" x14ac:dyDescent="0.35">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spans="1:26" ht="15.5" x14ac:dyDescent="0.35">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spans="1:26" ht="15.5" x14ac:dyDescent="0.35">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spans="1:26" ht="15.5" x14ac:dyDescent="0.35">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spans="1:26" ht="15.5" x14ac:dyDescent="0.35">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spans="1:26" ht="15.5" x14ac:dyDescent="0.35">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spans="1:26" ht="15.5" x14ac:dyDescent="0.35">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spans="1:26" ht="15.5" x14ac:dyDescent="0.35">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spans="1:26" ht="15.5" x14ac:dyDescent="0.35">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spans="1:26" ht="15.5" x14ac:dyDescent="0.35">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spans="1:26" ht="15.5" x14ac:dyDescent="0.35">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spans="1:26" ht="15.5" x14ac:dyDescent="0.35">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spans="1:26" ht="15.5" x14ac:dyDescent="0.35">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spans="1:26" ht="15.5" x14ac:dyDescent="0.35">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spans="1:26" ht="15.5" x14ac:dyDescent="0.35">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spans="1:26" ht="15.5" x14ac:dyDescent="0.35">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spans="1:26" ht="15.5" x14ac:dyDescent="0.35">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spans="1:26" ht="15.5" x14ac:dyDescent="0.35">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spans="1:26" ht="15.5" x14ac:dyDescent="0.35">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spans="1:26" ht="15.5" x14ac:dyDescent="0.35">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spans="1:26" ht="15.5" x14ac:dyDescent="0.35">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spans="1:26" ht="15.5" x14ac:dyDescent="0.35">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spans="1:26" ht="15.5" x14ac:dyDescent="0.35">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spans="1:26" ht="15.5" x14ac:dyDescent="0.35">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spans="1:26" ht="15.5" x14ac:dyDescent="0.35">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spans="1:26" ht="15.5" x14ac:dyDescent="0.35">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spans="1:26" ht="15.5" x14ac:dyDescent="0.35">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spans="1:26" ht="15.5" x14ac:dyDescent="0.35">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spans="1:26" ht="15.5" x14ac:dyDescent="0.35">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spans="1:26" ht="15.5" x14ac:dyDescent="0.35">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spans="1:26" ht="15.5" x14ac:dyDescent="0.35">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spans="1:26" ht="15.5" x14ac:dyDescent="0.35">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spans="1:26" ht="15.5" x14ac:dyDescent="0.35">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spans="1:26" ht="15.5" x14ac:dyDescent="0.35">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spans="1:26" ht="15.5" x14ac:dyDescent="0.35">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spans="1:26" ht="15.5" x14ac:dyDescent="0.35">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spans="1:26" ht="15.5" x14ac:dyDescent="0.35">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spans="1:26" ht="15.5" x14ac:dyDescent="0.35">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spans="1:26" ht="15.5" x14ac:dyDescent="0.35">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spans="1:26" ht="15.5" x14ac:dyDescent="0.35">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spans="1:26" ht="15.5" x14ac:dyDescent="0.35">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spans="1:26" ht="15.5" x14ac:dyDescent="0.35">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spans="1:26" ht="15.5" x14ac:dyDescent="0.35">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spans="1:26" ht="15.5" x14ac:dyDescent="0.35">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spans="1:26" ht="15.5" x14ac:dyDescent="0.35">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spans="1:26" ht="15.5" x14ac:dyDescent="0.35">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spans="1:26" ht="15.5" x14ac:dyDescent="0.35">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spans="1:26" ht="15.5" x14ac:dyDescent="0.35">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spans="1:26" ht="15.5" x14ac:dyDescent="0.35">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spans="1:26" ht="15.5" x14ac:dyDescent="0.35">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spans="1:26" ht="15.5" x14ac:dyDescent="0.35">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spans="1:26" ht="15.5" x14ac:dyDescent="0.35">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spans="1:26" ht="15.5" x14ac:dyDescent="0.35">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spans="1:26" ht="15.5" x14ac:dyDescent="0.35">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spans="1:26" ht="15.5" x14ac:dyDescent="0.35">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spans="1:26" ht="15.5" x14ac:dyDescent="0.35">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spans="1:26" ht="15.5" x14ac:dyDescent="0.35">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spans="1:26" ht="15.5" x14ac:dyDescent="0.35">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spans="1:26" ht="15.5" x14ac:dyDescent="0.35">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spans="1:26" ht="15.5" x14ac:dyDescent="0.35">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spans="1:26" ht="15.5" x14ac:dyDescent="0.35">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spans="1:26" ht="15.5" x14ac:dyDescent="0.35">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spans="1:26" ht="15.5" x14ac:dyDescent="0.35">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spans="1:26" ht="15.5" x14ac:dyDescent="0.35">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spans="1:26" ht="15.5" x14ac:dyDescent="0.35">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spans="1:26" ht="15.5" x14ac:dyDescent="0.35">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spans="1:26" ht="15.5" x14ac:dyDescent="0.35">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spans="1:26" ht="15.5" x14ac:dyDescent="0.35">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spans="1:26" ht="15.5" x14ac:dyDescent="0.35">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spans="1:26" ht="15.5" x14ac:dyDescent="0.35">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spans="1:26" ht="15.5" x14ac:dyDescent="0.35">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spans="1:26" ht="15.5" x14ac:dyDescent="0.35">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spans="1:26" ht="15.5" x14ac:dyDescent="0.35">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spans="1:26" ht="15.5" x14ac:dyDescent="0.35">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spans="1:26" ht="15.5" x14ac:dyDescent="0.35">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spans="1:26" ht="15.5" x14ac:dyDescent="0.35">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spans="1:26" ht="15.5" x14ac:dyDescent="0.35">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spans="1:26" ht="15.5" x14ac:dyDescent="0.35">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spans="1:26" ht="15.5" x14ac:dyDescent="0.35">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spans="1:26" ht="15.5" x14ac:dyDescent="0.35">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spans="1:26" ht="15.5" x14ac:dyDescent="0.35">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spans="1:26" ht="15.5" x14ac:dyDescent="0.35">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spans="1:26" ht="15.5" x14ac:dyDescent="0.35">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spans="1:26" ht="15.5" x14ac:dyDescent="0.35">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spans="1:26" ht="15.5" x14ac:dyDescent="0.35">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spans="1:26" ht="15.5" x14ac:dyDescent="0.35">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spans="1:26" ht="15.5" x14ac:dyDescent="0.35">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spans="1:26" ht="15.5" x14ac:dyDescent="0.35">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spans="1:26" ht="15.5" x14ac:dyDescent="0.35">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spans="1:26" ht="15.5" x14ac:dyDescent="0.35">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spans="1:26" ht="15.5" x14ac:dyDescent="0.35">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spans="1:26" ht="15.5" x14ac:dyDescent="0.35">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spans="1:26" ht="15.5" x14ac:dyDescent="0.35">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spans="1:26" ht="15.5" x14ac:dyDescent="0.35">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spans="1:26" ht="15.5" x14ac:dyDescent="0.35">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spans="1:26" ht="15.5" x14ac:dyDescent="0.35">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spans="1:26" ht="15.5" x14ac:dyDescent="0.35">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spans="1:26" ht="15.5" x14ac:dyDescent="0.35">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spans="1:26" ht="15.5" x14ac:dyDescent="0.35">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spans="1:26" ht="15.5" x14ac:dyDescent="0.35">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spans="1:26" ht="15.5" x14ac:dyDescent="0.35">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spans="1:26" ht="15.5" x14ac:dyDescent="0.35">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spans="1:26" ht="15.5" x14ac:dyDescent="0.35">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spans="1:26" ht="15.5" x14ac:dyDescent="0.35">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spans="1:26" ht="15.5" x14ac:dyDescent="0.35">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spans="1:26" ht="15.5" x14ac:dyDescent="0.35">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spans="1:26" ht="15.5" x14ac:dyDescent="0.35">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spans="1:26" ht="15.5" x14ac:dyDescent="0.35">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spans="1:26" ht="15.5" x14ac:dyDescent="0.35">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spans="1:26" ht="15.5" x14ac:dyDescent="0.35">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spans="1:26" ht="15.5" x14ac:dyDescent="0.35">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spans="1:26" ht="15.5" x14ac:dyDescent="0.35">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spans="1:26" ht="15.5" x14ac:dyDescent="0.35">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spans="1:26" ht="15.5" x14ac:dyDescent="0.35">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spans="1:26" ht="15.5" x14ac:dyDescent="0.35">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spans="1:26" ht="15.5" x14ac:dyDescent="0.35">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spans="1:26" ht="15.5" x14ac:dyDescent="0.35">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spans="1:26" ht="15.5" x14ac:dyDescent="0.35">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spans="1:26" ht="15.5" x14ac:dyDescent="0.35">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spans="1:26" ht="15.5" x14ac:dyDescent="0.35">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spans="1:26" ht="15.5" x14ac:dyDescent="0.35">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spans="1:26" ht="15.5" x14ac:dyDescent="0.35">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spans="1:26" ht="15.5" x14ac:dyDescent="0.35">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spans="1:26" ht="15.5" x14ac:dyDescent="0.35">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spans="1:26" ht="15.5" x14ac:dyDescent="0.35">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spans="1:26" ht="15.5" x14ac:dyDescent="0.35">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spans="1:26" ht="15.5" x14ac:dyDescent="0.35">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spans="1:26" ht="15.5" x14ac:dyDescent="0.35">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spans="1:26" ht="15.5" x14ac:dyDescent="0.35">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spans="1:26" ht="15.5" x14ac:dyDescent="0.35">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spans="1:26" ht="15.5" x14ac:dyDescent="0.35">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spans="1:26" ht="15.5" x14ac:dyDescent="0.35">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spans="1:26" ht="15.5" x14ac:dyDescent="0.35">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spans="1:26" ht="15.5" x14ac:dyDescent="0.35">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spans="1:26" ht="15.5" x14ac:dyDescent="0.35">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spans="1:26" ht="15.5" x14ac:dyDescent="0.35">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spans="1:26" ht="15.5" x14ac:dyDescent="0.35">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spans="1:26" ht="15.5" x14ac:dyDescent="0.35">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spans="1:26" ht="15.5" x14ac:dyDescent="0.35">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spans="1:26" ht="15.5" x14ac:dyDescent="0.35">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spans="1:26" ht="15.5" x14ac:dyDescent="0.35">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spans="1:26" ht="15.5" x14ac:dyDescent="0.35">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spans="1:26" ht="15.5" x14ac:dyDescent="0.35">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spans="1:26" ht="15.5" x14ac:dyDescent="0.35">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spans="1:26" ht="15.5" x14ac:dyDescent="0.35">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spans="1:26" ht="15.5" x14ac:dyDescent="0.35">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spans="1:26" ht="15.5" x14ac:dyDescent="0.35">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spans="1:26" ht="15.5" x14ac:dyDescent="0.35">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spans="1:26" ht="15.5" x14ac:dyDescent="0.35">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spans="1:26" ht="15.5" x14ac:dyDescent="0.35">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spans="1:26" ht="15.5" x14ac:dyDescent="0.35">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spans="1:26" ht="15.5" x14ac:dyDescent="0.35">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spans="1:26" ht="15.5" x14ac:dyDescent="0.35">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spans="1:26" ht="15.5" x14ac:dyDescent="0.35">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spans="1:26" ht="15.5" x14ac:dyDescent="0.35">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spans="1:26" ht="15.5" x14ac:dyDescent="0.35">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spans="1:26" ht="15.5" x14ac:dyDescent="0.35">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spans="1:26" ht="15.5" x14ac:dyDescent="0.35">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spans="1:26" ht="15.5" x14ac:dyDescent="0.35">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spans="1:26" ht="15.5" x14ac:dyDescent="0.35">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spans="1:26" ht="15.5" x14ac:dyDescent="0.35">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spans="1:26" ht="15.5" x14ac:dyDescent="0.35">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spans="1:26" ht="15.5" x14ac:dyDescent="0.35">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spans="1:26" ht="15.5" x14ac:dyDescent="0.35">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spans="1:26" ht="15.5" x14ac:dyDescent="0.35">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spans="1:26" ht="15.5" x14ac:dyDescent="0.35">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spans="1:26" ht="15.5" x14ac:dyDescent="0.35">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spans="1:26" ht="15.5" x14ac:dyDescent="0.35">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spans="1:26" ht="15.5" x14ac:dyDescent="0.35">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spans="1:26" ht="15.5" x14ac:dyDescent="0.35">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spans="1:26" ht="15.5" x14ac:dyDescent="0.35">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spans="1:26" ht="15.5" x14ac:dyDescent="0.35">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spans="1:26" ht="15.5" x14ac:dyDescent="0.35">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spans="1:26" ht="15.5" x14ac:dyDescent="0.35">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spans="1:26" ht="15.5" x14ac:dyDescent="0.35">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spans="1:26" ht="15.5" x14ac:dyDescent="0.35">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spans="1:26" ht="15.5" x14ac:dyDescent="0.35">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spans="1:26" ht="15.5" x14ac:dyDescent="0.35">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spans="1:26" ht="15.5" x14ac:dyDescent="0.35">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spans="1:26" ht="15.5" x14ac:dyDescent="0.35">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spans="1:26" ht="15.5" x14ac:dyDescent="0.35">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spans="1:26" ht="15.5" x14ac:dyDescent="0.35">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spans="1:26" ht="15.5" x14ac:dyDescent="0.35">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spans="1:26" ht="15.5" x14ac:dyDescent="0.35">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spans="1:26" ht="15.5" x14ac:dyDescent="0.35">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spans="1:26" ht="15.5" x14ac:dyDescent="0.35">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spans="1:26" ht="15.5" x14ac:dyDescent="0.35">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spans="1:26" ht="15.5" x14ac:dyDescent="0.35">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spans="1:26" ht="15.5" x14ac:dyDescent="0.35">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spans="1:26" ht="15.5" x14ac:dyDescent="0.35">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spans="1:26" ht="15.5" x14ac:dyDescent="0.35">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spans="1:26" ht="15.5" x14ac:dyDescent="0.35">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spans="1:26" ht="15.5" x14ac:dyDescent="0.35">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spans="1:26" ht="15.5" x14ac:dyDescent="0.35">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spans="1:26" ht="15.5" x14ac:dyDescent="0.35">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spans="1:26" ht="15.5" x14ac:dyDescent="0.35">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spans="1:26" ht="15.5" x14ac:dyDescent="0.35">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spans="1:26" ht="15.5" x14ac:dyDescent="0.35">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spans="1:26" ht="15.5" x14ac:dyDescent="0.35">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spans="1:26" ht="15.5" x14ac:dyDescent="0.35">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spans="1:26" ht="15.5" x14ac:dyDescent="0.35">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spans="1:26" ht="15.5" x14ac:dyDescent="0.35">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spans="1:26" ht="15.5" x14ac:dyDescent="0.35">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spans="1:26" ht="15.5" x14ac:dyDescent="0.35">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spans="1:26" ht="15.5" x14ac:dyDescent="0.35">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spans="1:26" ht="15.5" x14ac:dyDescent="0.35">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spans="1:26" ht="15.5" x14ac:dyDescent="0.35">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spans="1:26" ht="15.5" x14ac:dyDescent="0.35">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spans="1:26" ht="15.5" x14ac:dyDescent="0.35">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spans="1:26" ht="15.5" x14ac:dyDescent="0.35">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spans="1:26" ht="15.5" x14ac:dyDescent="0.35">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spans="1:26" ht="15.5" x14ac:dyDescent="0.35">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spans="1:26" ht="15.5" x14ac:dyDescent="0.35">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spans="1:26" ht="15.5" x14ac:dyDescent="0.35">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spans="1:26" ht="15.5" x14ac:dyDescent="0.35">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spans="1:26" ht="15.5" x14ac:dyDescent="0.35">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spans="1:26" ht="15.5" x14ac:dyDescent="0.35">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spans="1:26" ht="15.5" x14ac:dyDescent="0.35">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spans="1:26" ht="15.5" x14ac:dyDescent="0.35">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spans="1:26" ht="15.5" x14ac:dyDescent="0.35">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spans="1:26" ht="15.5" x14ac:dyDescent="0.35">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spans="1:26" ht="15.5" x14ac:dyDescent="0.35">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spans="1:26" ht="15.5" x14ac:dyDescent="0.35">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spans="1:26" ht="15.5" x14ac:dyDescent="0.35">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spans="1:26" ht="15.5" x14ac:dyDescent="0.35">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spans="1:26" ht="15.5" x14ac:dyDescent="0.35">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spans="1:26" ht="15.5" x14ac:dyDescent="0.35">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spans="1:26" ht="15.5" x14ac:dyDescent="0.35">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spans="1:26" ht="15.5" x14ac:dyDescent="0.35">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spans="1:26" ht="15.5" x14ac:dyDescent="0.35">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spans="1:26" ht="15.5" x14ac:dyDescent="0.35">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spans="1:26" ht="15.5" x14ac:dyDescent="0.35">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spans="1:26" ht="15.5" x14ac:dyDescent="0.35">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spans="1:26" ht="15.5" x14ac:dyDescent="0.35">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spans="1:26" ht="15.5" x14ac:dyDescent="0.35">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spans="1:26" ht="15.5" x14ac:dyDescent="0.35">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spans="1:26" ht="15.5" x14ac:dyDescent="0.35">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spans="1:26" ht="15.5" x14ac:dyDescent="0.35">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spans="1:26" ht="15.5" x14ac:dyDescent="0.35">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spans="1:26" ht="15.5" x14ac:dyDescent="0.35">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spans="1:26" ht="15.5" x14ac:dyDescent="0.35">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spans="1:26" ht="15.5" x14ac:dyDescent="0.35">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spans="1:26" ht="15.5" x14ac:dyDescent="0.35">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spans="1:26" ht="15.5" x14ac:dyDescent="0.35">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spans="1:26" ht="15.5" x14ac:dyDescent="0.35">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spans="1:26" ht="15.5" x14ac:dyDescent="0.35">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spans="1:26" ht="15.5" x14ac:dyDescent="0.35">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spans="1:26" ht="15.5" x14ac:dyDescent="0.35">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spans="1:26" ht="15.5" x14ac:dyDescent="0.35">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spans="1:26" ht="15.5" x14ac:dyDescent="0.35">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spans="1:26" ht="15.5" x14ac:dyDescent="0.35">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spans="1:26" ht="15.5" x14ac:dyDescent="0.35">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spans="1:26" ht="15.5" x14ac:dyDescent="0.35">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spans="1:26" ht="15.5" x14ac:dyDescent="0.35">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spans="1:26" ht="15.5" x14ac:dyDescent="0.35">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spans="1:26" ht="15.5" x14ac:dyDescent="0.35">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spans="1:26" ht="15.5" x14ac:dyDescent="0.35">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spans="1:26" ht="15.5" x14ac:dyDescent="0.35">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spans="1:26" ht="15.5" x14ac:dyDescent="0.35">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spans="1:26" ht="15.5" x14ac:dyDescent="0.35">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spans="1:26" ht="15.5" x14ac:dyDescent="0.35">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spans="1:26" ht="15.5" x14ac:dyDescent="0.35">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spans="1:26" ht="15.5" x14ac:dyDescent="0.35">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spans="1:26" ht="15.5" x14ac:dyDescent="0.35">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spans="1:26" ht="15.5" x14ac:dyDescent="0.35">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spans="1:26" ht="15.5" x14ac:dyDescent="0.35">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spans="1:26" ht="15.5" x14ac:dyDescent="0.35">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spans="1:26" ht="15.5" x14ac:dyDescent="0.35">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spans="1:26" ht="15.5" x14ac:dyDescent="0.35">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spans="1:26" ht="15.5" x14ac:dyDescent="0.35">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spans="1:26" ht="15.5" x14ac:dyDescent="0.35">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spans="1:26" ht="15.5" x14ac:dyDescent="0.35">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spans="1:26" ht="15.5" x14ac:dyDescent="0.35">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spans="1:26" ht="15.5" x14ac:dyDescent="0.35">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spans="1:26" ht="15.5" x14ac:dyDescent="0.35">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spans="1:26" ht="15.5" x14ac:dyDescent="0.35">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spans="1:26" ht="15.5" x14ac:dyDescent="0.35">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spans="1:26" ht="15.5" x14ac:dyDescent="0.35">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spans="1:26" ht="15.5" x14ac:dyDescent="0.35">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spans="1:26" ht="15.5" x14ac:dyDescent="0.35">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spans="1:26" ht="15.5" x14ac:dyDescent="0.35">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spans="1:26" ht="15.5" x14ac:dyDescent="0.35">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spans="1:26" ht="15.5" x14ac:dyDescent="0.35">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spans="1:26" ht="15.5" x14ac:dyDescent="0.35">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spans="1:26" ht="15.5" x14ac:dyDescent="0.35">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spans="1:26" ht="15.5" x14ac:dyDescent="0.35">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spans="1:26" ht="15.5" x14ac:dyDescent="0.35">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spans="1:26" ht="15.5" x14ac:dyDescent="0.35">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spans="1:26" ht="15.5" x14ac:dyDescent="0.35">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spans="1:26" ht="15.5" x14ac:dyDescent="0.35">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spans="1:26" ht="15.5" x14ac:dyDescent="0.35">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spans="1:26" ht="15.5" x14ac:dyDescent="0.35">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spans="1:26" ht="15.5" x14ac:dyDescent="0.35">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spans="1:26" ht="15.5" x14ac:dyDescent="0.35">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spans="1:26" ht="15.5" x14ac:dyDescent="0.35">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spans="1:26" ht="15.5" x14ac:dyDescent="0.35">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spans="1:26" ht="15.5" x14ac:dyDescent="0.35">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spans="1:26" ht="15.5" x14ac:dyDescent="0.35">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spans="1:26" ht="15.5" x14ac:dyDescent="0.35">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spans="1:26" ht="15.5" x14ac:dyDescent="0.35">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spans="1:26" ht="15.5" x14ac:dyDescent="0.35">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spans="1:26" ht="15.5" x14ac:dyDescent="0.35">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spans="1:26" ht="15.5" x14ac:dyDescent="0.35">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spans="1:26" ht="15.5" x14ac:dyDescent="0.35">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spans="1:26" ht="15.5" x14ac:dyDescent="0.35">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spans="1:26" ht="15.5" x14ac:dyDescent="0.35">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spans="1:26" ht="15.5" x14ac:dyDescent="0.35">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spans="1:26" ht="15.5" x14ac:dyDescent="0.35">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spans="1:26" ht="15.5" x14ac:dyDescent="0.35">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spans="1:26" ht="15.5" x14ac:dyDescent="0.35">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spans="1:26" ht="15.5" x14ac:dyDescent="0.35">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spans="1:26" ht="15.5" x14ac:dyDescent="0.35">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spans="1:26" ht="15.5" x14ac:dyDescent="0.35">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spans="1:26" ht="15.5" x14ac:dyDescent="0.35">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spans="1:26" ht="15.5" x14ac:dyDescent="0.35">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spans="1:26" ht="15.5" x14ac:dyDescent="0.35">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spans="1:26" ht="15.5" x14ac:dyDescent="0.35">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spans="1:26" ht="15.5" x14ac:dyDescent="0.35">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spans="1:26" ht="15.5" x14ac:dyDescent="0.35">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spans="1:26" ht="15.5" x14ac:dyDescent="0.35">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spans="1:26" ht="15.5" x14ac:dyDescent="0.35">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spans="1:26" ht="15.5" x14ac:dyDescent="0.35">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spans="1:26" ht="15.5" x14ac:dyDescent="0.35">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spans="1:26" ht="15.5" x14ac:dyDescent="0.35">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spans="1:26" ht="15.5" x14ac:dyDescent="0.35">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spans="1:26" ht="15.5" x14ac:dyDescent="0.35">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spans="1:26" ht="15.5" x14ac:dyDescent="0.35">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spans="1:26" ht="15.5" x14ac:dyDescent="0.35">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spans="1:26" ht="15.5" x14ac:dyDescent="0.35">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spans="1:26" ht="15.5" x14ac:dyDescent="0.35">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spans="1:26" ht="15.5" x14ac:dyDescent="0.35">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spans="1:26" ht="15.5" x14ac:dyDescent="0.35">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spans="1:26" ht="15.5" x14ac:dyDescent="0.35">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spans="1:26" ht="15.5" x14ac:dyDescent="0.35">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spans="1:26" ht="15.5" x14ac:dyDescent="0.35">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spans="1:26" ht="15.5" x14ac:dyDescent="0.35">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spans="1:26" ht="15.5" x14ac:dyDescent="0.35">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spans="1:26" ht="15.5" x14ac:dyDescent="0.35">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spans="1:26" ht="15.5" x14ac:dyDescent="0.35">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spans="1:26" ht="15.5" x14ac:dyDescent="0.35">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spans="1:26" ht="15.5" x14ac:dyDescent="0.35">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spans="1:26" ht="15.5" x14ac:dyDescent="0.35">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spans="1:26" ht="15.5" x14ac:dyDescent="0.35">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spans="1:26" ht="15.5" x14ac:dyDescent="0.35">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spans="1:26" ht="15.5" x14ac:dyDescent="0.35">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spans="1:26" ht="15.5" x14ac:dyDescent="0.35">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spans="1:26" ht="15.5" x14ac:dyDescent="0.35">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spans="1:26" ht="15.5" x14ac:dyDescent="0.35">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spans="1:26" ht="15.5" x14ac:dyDescent="0.35">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spans="1:26" ht="15.5" x14ac:dyDescent="0.35">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spans="1:26" ht="15.5" x14ac:dyDescent="0.35">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spans="1:26" ht="15.5" x14ac:dyDescent="0.35">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spans="1:26" ht="15.5" x14ac:dyDescent="0.35">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spans="1:26" ht="15.5" x14ac:dyDescent="0.35">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spans="1:26" ht="15.5" x14ac:dyDescent="0.35">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spans="1:26" ht="15.5" x14ac:dyDescent="0.35">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spans="1:26" ht="15.5" x14ac:dyDescent="0.35">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spans="1:26" ht="15.5" x14ac:dyDescent="0.35">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spans="1:26" ht="15.5" x14ac:dyDescent="0.35">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spans="1:26" ht="15.5" x14ac:dyDescent="0.35">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spans="1:26" ht="15.5" x14ac:dyDescent="0.35">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spans="1:26" ht="15.5" x14ac:dyDescent="0.35">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spans="1:26" ht="15.5" x14ac:dyDescent="0.35">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spans="1:26" ht="15.5" x14ac:dyDescent="0.35">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spans="1:26" ht="15.5" x14ac:dyDescent="0.35">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spans="1:26" ht="15.5" x14ac:dyDescent="0.35">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spans="1:26" ht="15.5" x14ac:dyDescent="0.35">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spans="1:26" ht="15.5" x14ac:dyDescent="0.35">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spans="1:26" ht="15.5" x14ac:dyDescent="0.35">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spans="1:26" ht="15.5" x14ac:dyDescent="0.35">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spans="1:26" ht="15.5" x14ac:dyDescent="0.35">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spans="1:26" ht="15.5" x14ac:dyDescent="0.35">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spans="1:26" ht="15.5" x14ac:dyDescent="0.35">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spans="1:26" ht="15.5" x14ac:dyDescent="0.35">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spans="1:26" ht="15.5" x14ac:dyDescent="0.35">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spans="1:26" ht="15.5" x14ac:dyDescent="0.35">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spans="1:26" ht="15.5" x14ac:dyDescent="0.35">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spans="1:26" ht="15.5" x14ac:dyDescent="0.35">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spans="1:26" ht="15.5" x14ac:dyDescent="0.35">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spans="1:26" ht="15.5" x14ac:dyDescent="0.35">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spans="1:26" ht="15.5" x14ac:dyDescent="0.35">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spans="1:26" ht="15.5" x14ac:dyDescent="0.35">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spans="1:26" ht="15.5" x14ac:dyDescent="0.35">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spans="1:26" ht="15.5" x14ac:dyDescent="0.35">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spans="1:26" ht="15.5" x14ac:dyDescent="0.35">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spans="1:26" ht="15.5" x14ac:dyDescent="0.35">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spans="1:26" ht="15.5" x14ac:dyDescent="0.35">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spans="1:26" ht="15.5" x14ac:dyDescent="0.35">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spans="1:26" ht="15.5" x14ac:dyDescent="0.35">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spans="1:26" ht="15.5" x14ac:dyDescent="0.35">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spans="1:26" ht="15.5" x14ac:dyDescent="0.35">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spans="1:26" ht="15.5" x14ac:dyDescent="0.35">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spans="1:26" ht="15.5" x14ac:dyDescent="0.35">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spans="1:26" ht="15.5" x14ac:dyDescent="0.35">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spans="1:26" ht="15.5" x14ac:dyDescent="0.35">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spans="1:26" ht="15.5" x14ac:dyDescent="0.35">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spans="1:26" ht="15.5" x14ac:dyDescent="0.35">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spans="1:26" ht="15.5" x14ac:dyDescent="0.35">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spans="1:26" ht="15.5" x14ac:dyDescent="0.35">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spans="1:26" ht="15.5" x14ac:dyDescent="0.35">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spans="1:26" ht="15.5" x14ac:dyDescent="0.35">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spans="1:26" ht="15.5" x14ac:dyDescent="0.35">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spans="1:26" ht="15.5" x14ac:dyDescent="0.35">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spans="1:26" ht="15.5" x14ac:dyDescent="0.35">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spans="1:26" ht="15.5" x14ac:dyDescent="0.35">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spans="1:26" ht="15.5" x14ac:dyDescent="0.35">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spans="1:26" ht="15.5" x14ac:dyDescent="0.35">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spans="1:26" ht="15.5" x14ac:dyDescent="0.35">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spans="1:26" ht="15.5" x14ac:dyDescent="0.35">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spans="1:26" ht="15.5" x14ac:dyDescent="0.35">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spans="1:26" ht="15.5" x14ac:dyDescent="0.35">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spans="1:26" ht="15.5" x14ac:dyDescent="0.35">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spans="1:26" ht="15.5" x14ac:dyDescent="0.35">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spans="1:26" ht="15.5" x14ac:dyDescent="0.35">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spans="1:26" ht="15.5" x14ac:dyDescent="0.35">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spans="1:26" ht="15.5" x14ac:dyDescent="0.35">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spans="1:26" ht="15.5" x14ac:dyDescent="0.35">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spans="1:26" ht="15.5" x14ac:dyDescent="0.35">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spans="1:26" ht="15.5" x14ac:dyDescent="0.35">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spans="1:26" ht="15.5" x14ac:dyDescent="0.35">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spans="1:26" ht="15.5" x14ac:dyDescent="0.35">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spans="1:26" ht="15.5" x14ac:dyDescent="0.35">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spans="1:26" ht="15.5" x14ac:dyDescent="0.35">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spans="1:26" ht="15.5" x14ac:dyDescent="0.35">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spans="1:26" ht="15.5" x14ac:dyDescent="0.35">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spans="1:26" ht="15.5" x14ac:dyDescent="0.35">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spans="1:26" ht="15.5" x14ac:dyDescent="0.35">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spans="1:26" ht="15.5" x14ac:dyDescent="0.35">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spans="1:26" ht="15.5" x14ac:dyDescent="0.35">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spans="1:26" ht="15.5" x14ac:dyDescent="0.35">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spans="1:26" ht="15.5" x14ac:dyDescent="0.35">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spans="1:26" ht="15.5" x14ac:dyDescent="0.35">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spans="1:26" ht="15.5" x14ac:dyDescent="0.35">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spans="1:26" ht="15.5" x14ac:dyDescent="0.35">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spans="1:26" ht="15.5" x14ac:dyDescent="0.35">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spans="1:26" ht="15.5" x14ac:dyDescent="0.35">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spans="1:26" ht="15.5" x14ac:dyDescent="0.35">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spans="1:26" ht="15.5" x14ac:dyDescent="0.35">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spans="1:26" ht="15.5" x14ac:dyDescent="0.35">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spans="1:26" ht="15.5" x14ac:dyDescent="0.35">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spans="1:26" ht="15.5" x14ac:dyDescent="0.35">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spans="1:26" ht="15.5" x14ac:dyDescent="0.35">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spans="1:26" ht="15.5" x14ac:dyDescent="0.35">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spans="1:26" ht="15.5" x14ac:dyDescent="0.35">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spans="1:26" ht="15.5" x14ac:dyDescent="0.35">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spans="1:26" ht="15.5" x14ac:dyDescent="0.35">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spans="1:26" ht="15.5" x14ac:dyDescent="0.35">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spans="1:26" ht="15.5" x14ac:dyDescent="0.35">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spans="1:26" ht="15.5" x14ac:dyDescent="0.35">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spans="1:26" ht="15.5" x14ac:dyDescent="0.35">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spans="1:26" ht="15.5" x14ac:dyDescent="0.35">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spans="1:26" ht="15.5" x14ac:dyDescent="0.35">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spans="1:26" ht="15.5" x14ac:dyDescent="0.35">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spans="1:26" ht="15.5" x14ac:dyDescent="0.35">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spans="1:26" ht="15.5" x14ac:dyDescent="0.35">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spans="1:26" ht="15.5" x14ac:dyDescent="0.35">
      <c r="A993" s="158"/>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spans="1:26" ht="15.5" x14ac:dyDescent="0.35">
      <c r="A994" s="158"/>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spans="1:26" ht="15.5" x14ac:dyDescent="0.35">
      <c r="A995" s="158"/>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spans="1:26" ht="15.5" x14ac:dyDescent="0.35">
      <c r="A996" s="158"/>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spans="1:26" ht="15.5" x14ac:dyDescent="0.35">
      <c r="A997" s="158"/>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spans="1:26" ht="15.5" x14ac:dyDescent="0.35">
      <c r="A998" s="158"/>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spans="1:26" ht="15.5" x14ac:dyDescent="0.35">
      <c r="A999" s="158"/>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spans="1:26" ht="15.5" x14ac:dyDescent="0.35">
      <c r="A1000" s="158"/>
      <c r="B1000" s="158"/>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row r="1001" spans="1:26" ht="15.5" x14ac:dyDescent="0.35">
      <c r="A1001" s="158"/>
      <c r="B1001" s="158"/>
      <c r="C1001" s="158"/>
      <c r="D1001" s="158"/>
      <c r="E1001" s="158"/>
      <c r="F1001" s="158"/>
      <c r="G1001" s="158"/>
      <c r="H1001" s="158"/>
      <c r="I1001" s="158"/>
      <c r="J1001" s="158"/>
      <c r="K1001" s="158"/>
      <c r="L1001" s="158"/>
      <c r="M1001" s="158"/>
      <c r="N1001" s="158"/>
      <c r="O1001" s="158"/>
      <c r="P1001" s="158"/>
      <c r="Q1001" s="158"/>
      <c r="R1001" s="158"/>
      <c r="S1001" s="158"/>
      <c r="T1001" s="158"/>
      <c r="U1001" s="158"/>
      <c r="V1001" s="158"/>
      <c r="W1001" s="158"/>
      <c r="X1001" s="158"/>
      <c r="Y1001" s="158"/>
      <c r="Z1001" s="158"/>
    </row>
    <row r="1002" spans="1:26" ht="15.5" x14ac:dyDescent="0.35">
      <c r="A1002" s="158"/>
      <c r="B1002" s="158"/>
      <c r="C1002" s="158"/>
      <c r="D1002" s="158"/>
      <c r="E1002" s="158"/>
      <c r="F1002" s="158"/>
      <c r="G1002" s="158"/>
      <c r="H1002" s="158"/>
      <c r="I1002" s="158"/>
      <c r="J1002" s="158"/>
      <c r="K1002" s="158"/>
      <c r="L1002" s="158"/>
      <c r="M1002" s="158"/>
      <c r="N1002" s="158"/>
      <c r="O1002" s="158"/>
      <c r="P1002" s="158"/>
      <c r="Q1002" s="158"/>
      <c r="R1002" s="158"/>
      <c r="S1002" s="158"/>
      <c r="T1002" s="158"/>
      <c r="U1002" s="158"/>
      <c r="V1002" s="158"/>
      <c r="W1002" s="158"/>
      <c r="X1002" s="158"/>
      <c r="Y1002" s="158"/>
      <c r="Z1002" s="158"/>
    </row>
    <row r="1003" spans="1:26" ht="15.5" x14ac:dyDescent="0.35">
      <c r="A1003" s="158"/>
      <c r="B1003" s="158"/>
      <c r="C1003" s="158"/>
      <c r="D1003" s="158"/>
      <c r="E1003" s="158"/>
      <c r="F1003" s="158"/>
      <c r="G1003" s="158"/>
      <c r="H1003" s="158"/>
      <c r="I1003" s="158"/>
      <c r="J1003" s="158"/>
      <c r="K1003" s="158"/>
      <c r="L1003" s="158"/>
      <c r="M1003" s="158"/>
      <c r="N1003" s="158"/>
      <c r="O1003" s="158"/>
      <c r="P1003" s="158"/>
      <c r="Q1003" s="158"/>
      <c r="R1003" s="158"/>
      <c r="S1003" s="158"/>
      <c r="T1003" s="158"/>
      <c r="U1003" s="158"/>
      <c r="V1003" s="158"/>
      <c r="W1003" s="158"/>
      <c r="X1003" s="158"/>
      <c r="Y1003" s="158"/>
      <c r="Z1003" s="158"/>
    </row>
    <row r="1004" spans="1:26" ht="15.5" x14ac:dyDescent="0.35">
      <c r="A1004" s="158"/>
      <c r="B1004" s="158"/>
      <c r="C1004" s="158"/>
      <c r="D1004" s="158"/>
      <c r="E1004" s="158"/>
      <c r="F1004" s="158"/>
      <c r="G1004" s="158"/>
      <c r="H1004" s="158"/>
      <c r="I1004" s="158"/>
      <c r="J1004" s="158"/>
      <c r="K1004" s="158"/>
      <c r="L1004" s="158"/>
      <c r="M1004" s="158"/>
      <c r="N1004" s="158"/>
      <c r="O1004" s="158"/>
      <c r="P1004" s="158"/>
      <c r="Q1004" s="158"/>
      <c r="R1004" s="158"/>
      <c r="S1004" s="158"/>
      <c r="T1004" s="158"/>
      <c r="U1004" s="158"/>
      <c r="V1004" s="158"/>
      <c r="W1004" s="158"/>
      <c r="X1004" s="158"/>
      <c r="Y1004" s="158"/>
      <c r="Z1004" s="158"/>
    </row>
    <row r="1005" spans="1:26" ht="15.5" x14ac:dyDescent="0.35">
      <c r="A1005" s="158"/>
      <c r="B1005" s="158"/>
      <c r="C1005" s="158"/>
      <c r="D1005" s="158"/>
      <c r="E1005" s="158"/>
      <c r="F1005" s="158"/>
      <c r="G1005" s="158"/>
      <c r="H1005" s="158"/>
      <c r="I1005" s="158"/>
      <c r="J1005" s="158"/>
      <c r="K1005" s="158"/>
      <c r="L1005" s="158"/>
      <c r="M1005" s="158"/>
      <c r="N1005" s="158"/>
      <c r="O1005" s="158"/>
      <c r="P1005" s="158"/>
      <c r="Q1005" s="158"/>
      <c r="R1005" s="158"/>
      <c r="S1005" s="158"/>
      <c r="T1005" s="158"/>
      <c r="U1005" s="158"/>
      <c r="V1005" s="158"/>
      <c r="W1005" s="158"/>
      <c r="X1005" s="158"/>
      <c r="Y1005" s="158"/>
      <c r="Z1005" s="158"/>
    </row>
    <row r="1006" spans="1:26" ht="15.5" x14ac:dyDescent="0.35">
      <c r="A1006" s="158"/>
      <c r="B1006" s="158"/>
      <c r="C1006" s="158"/>
      <c r="D1006" s="158"/>
      <c r="E1006" s="158"/>
      <c r="F1006" s="158"/>
      <c r="G1006" s="158"/>
      <c r="H1006" s="158"/>
      <c r="I1006" s="158"/>
      <c r="J1006" s="158"/>
      <c r="K1006" s="158"/>
      <c r="L1006" s="158"/>
      <c r="M1006" s="158"/>
      <c r="N1006" s="158"/>
      <c r="O1006" s="158"/>
      <c r="P1006" s="158"/>
      <c r="Q1006" s="158"/>
      <c r="R1006" s="158"/>
      <c r="S1006" s="158"/>
      <c r="T1006" s="158"/>
      <c r="U1006" s="158"/>
      <c r="V1006" s="158"/>
      <c r="W1006" s="158"/>
      <c r="X1006" s="158"/>
      <c r="Y1006" s="158"/>
      <c r="Z1006" s="158"/>
    </row>
    <row r="1007" spans="1:26" ht="15.5" x14ac:dyDescent="0.35">
      <c r="A1007" s="158"/>
      <c r="B1007" s="158"/>
      <c r="C1007" s="158"/>
      <c r="D1007" s="158"/>
      <c r="E1007" s="158"/>
      <c r="F1007" s="158"/>
      <c r="G1007" s="158"/>
      <c r="H1007" s="158"/>
      <c r="I1007" s="158"/>
      <c r="J1007" s="158"/>
      <c r="K1007" s="158"/>
      <c r="L1007" s="158"/>
      <c r="M1007" s="158"/>
      <c r="N1007" s="158"/>
      <c r="O1007" s="158"/>
      <c r="P1007" s="158"/>
      <c r="Q1007" s="158"/>
      <c r="R1007" s="158"/>
      <c r="S1007" s="158"/>
      <c r="T1007" s="158"/>
      <c r="U1007" s="158"/>
      <c r="V1007" s="158"/>
      <c r="W1007" s="158"/>
      <c r="X1007" s="158"/>
      <c r="Y1007" s="158"/>
      <c r="Z1007" s="158"/>
    </row>
    <row r="1008" spans="1:26" ht="15.5" x14ac:dyDescent="0.35">
      <c r="A1008" s="158"/>
      <c r="B1008" s="158"/>
      <c r="C1008" s="158"/>
      <c r="D1008" s="158"/>
      <c r="E1008" s="158"/>
      <c r="F1008" s="158"/>
      <c r="G1008" s="158"/>
      <c r="H1008" s="158"/>
      <c r="I1008" s="158"/>
      <c r="J1008" s="158"/>
      <c r="K1008" s="158"/>
      <c r="L1008" s="158"/>
      <c r="M1008" s="158"/>
      <c r="N1008" s="158"/>
      <c r="O1008" s="158"/>
      <c r="P1008" s="158"/>
      <c r="Q1008" s="158"/>
      <c r="R1008" s="158"/>
      <c r="S1008" s="158"/>
      <c r="T1008" s="158"/>
      <c r="U1008" s="158"/>
      <c r="V1008" s="158"/>
      <c r="W1008" s="158"/>
      <c r="X1008" s="158"/>
      <c r="Y1008" s="158"/>
      <c r="Z1008" s="158"/>
    </row>
    <row r="1009" spans="1:26" ht="15.5" x14ac:dyDescent="0.35">
      <c r="A1009" s="158"/>
      <c r="B1009" s="158"/>
      <c r="C1009" s="158"/>
      <c r="D1009" s="158"/>
      <c r="E1009" s="158"/>
      <c r="F1009" s="158"/>
      <c r="G1009" s="158"/>
      <c r="H1009" s="158"/>
      <c r="I1009" s="158"/>
      <c r="J1009" s="158"/>
      <c r="K1009" s="158"/>
      <c r="L1009" s="158"/>
      <c r="M1009" s="158"/>
      <c r="N1009" s="158"/>
      <c r="O1009" s="158"/>
      <c r="P1009" s="158"/>
      <c r="Q1009" s="158"/>
      <c r="R1009" s="158"/>
      <c r="S1009" s="158"/>
      <c r="T1009" s="158"/>
      <c r="U1009" s="158"/>
      <c r="V1009" s="158"/>
      <c r="W1009" s="158"/>
      <c r="X1009" s="158"/>
      <c r="Y1009" s="158"/>
      <c r="Z1009" s="158"/>
    </row>
    <row r="1010" spans="1:26" ht="15.5" x14ac:dyDescent="0.35">
      <c r="A1010" s="158"/>
      <c r="B1010" s="158"/>
      <c r="C1010" s="158"/>
      <c r="D1010" s="158"/>
      <c r="E1010" s="158"/>
      <c r="F1010" s="158"/>
      <c r="G1010" s="158"/>
      <c r="H1010" s="158"/>
      <c r="I1010" s="158"/>
      <c r="J1010" s="158"/>
      <c r="K1010" s="158"/>
      <c r="L1010" s="158"/>
      <c r="M1010" s="158"/>
      <c r="N1010" s="158"/>
      <c r="O1010" s="158"/>
      <c r="P1010" s="158"/>
      <c r="Q1010" s="158"/>
      <c r="R1010" s="158"/>
      <c r="S1010" s="158"/>
      <c r="T1010" s="158"/>
      <c r="U1010" s="158"/>
      <c r="V1010" s="158"/>
      <c r="W1010" s="158"/>
      <c r="X1010" s="158"/>
      <c r="Y1010" s="158"/>
      <c r="Z1010" s="158"/>
    </row>
    <row r="1011" spans="1:26" ht="15.5" x14ac:dyDescent="0.35">
      <c r="A1011" s="158"/>
      <c r="B1011" s="158"/>
      <c r="C1011" s="158"/>
      <c r="D1011" s="158"/>
      <c r="E1011" s="158"/>
      <c r="F1011" s="158"/>
      <c r="G1011" s="158"/>
      <c r="H1011" s="158"/>
      <c r="I1011" s="158"/>
      <c r="J1011" s="158"/>
      <c r="K1011" s="158"/>
      <c r="L1011" s="158"/>
      <c r="M1011" s="158"/>
      <c r="N1011" s="158"/>
      <c r="O1011" s="158"/>
      <c r="P1011" s="158"/>
      <c r="Q1011" s="158"/>
      <c r="R1011" s="158"/>
      <c r="S1011" s="158"/>
      <c r="T1011" s="158"/>
      <c r="U1011" s="158"/>
      <c r="V1011" s="158"/>
      <c r="W1011" s="158"/>
      <c r="X1011" s="158"/>
      <c r="Y1011" s="158"/>
      <c r="Z1011" s="158"/>
    </row>
    <row r="1012" spans="1:26" ht="15.5" x14ac:dyDescent="0.35">
      <c r="A1012" s="158"/>
      <c r="B1012" s="158"/>
      <c r="C1012" s="158"/>
      <c r="D1012" s="158"/>
      <c r="E1012" s="158"/>
      <c r="F1012" s="158"/>
      <c r="G1012" s="158"/>
      <c r="H1012" s="158"/>
      <c r="I1012" s="158"/>
      <c r="J1012" s="158"/>
      <c r="K1012" s="158"/>
      <c r="L1012" s="158"/>
      <c r="M1012" s="158"/>
      <c r="N1012" s="158"/>
      <c r="O1012" s="158"/>
      <c r="P1012" s="158"/>
      <c r="Q1012" s="158"/>
      <c r="R1012" s="158"/>
      <c r="S1012" s="158"/>
      <c r="T1012" s="158"/>
      <c r="U1012" s="158"/>
      <c r="V1012" s="158"/>
      <c r="W1012" s="158"/>
      <c r="X1012" s="158"/>
      <c r="Y1012" s="158"/>
      <c r="Z1012" s="158"/>
    </row>
    <row r="1013" spans="1:26" ht="15.5" x14ac:dyDescent="0.35">
      <c r="A1013" s="158"/>
      <c r="B1013" s="158"/>
      <c r="C1013" s="158"/>
      <c r="D1013" s="158"/>
      <c r="E1013" s="158"/>
      <c r="F1013" s="158"/>
      <c r="G1013" s="158"/>
      <c r="H1013" s="158"/>
      <c r="I1013" s="158"/>
      <c r="J1013" s="158"/>
      <c r="K1013" s="158"/>
      <c r="L1013" s="158"/>
      <c r="M1013" s="158"/>
      <c r="N1013" s="158"/>
      <c r="O1013" s="158"/>
      <c r="P1013" s="158"/>
      <c r="Q1013" s="158"/>
      <c r="R1013" s="158"/>
      <c r="S1013" s="158"/>
      <c r="T1013" s="158"/>
      <c r="U1013" s="158"/>
      <c r="V1013" s="158"/>
      <c r="W1013" s="158"/>
      <c r="X1013" s="158"/>
      <c r="Y1013" s="158"/>
      <c r="Z1013" s="158"/>
    </row>
    <row r="1014" spans="1:26" ht="15.5" x14ac:dyDescent="0.35">
      <c r="A1014" s="158"/>
      <c r="B1014" s="158"/>
      <c r="C1014" s="158"/>
      <c r="D1014" s="158"/>
      <c r="E1014" s="158"/>
      <c r="F1014" s="158"/>
      <c r="G1014" s="158"/>
      <c r="H1014" s="158"/>
      <c r="I1014" s="158"/>
      <c r="J1014" s="158"/>
      <c r="K1014" s="158"/>
      <c r="L1014" s="158"/>
      <c r="M1014" s="158"/>
      <c r="N1014" s="158"/>
      <c r="O1014" s="158"/>
      <c r="P1014" s="158"/>
      <c r="Q1014" s="158"/>
      <c r="R1014" s="158"/>
      <c r="S1014" s="158"/>
      <c r="T1014" s="158"/>
      <c r="U1014" s="158"/>
      <c r="V1014" s="158"/>
      <c r="W1014" s="158"/>
      <c r="X1014" s="158"/>
      <c r="Y1014" s="158"/>
      <c r="Z1014" s="158"/>
    </row>
    <row r="1015" spans="1:26" ht="15.5" x14ac:dyDescent="0.35">
      <c r="A1015" s="158"/>
      <c r="B1015" s="158"/>
      <c r="C1015" s="158"/>
      <c r="D1015" s="158"/>
      <c r="E1015" s="158"/>
      <c r="F1015" s="158"/>
      <c r="G1015" s="158"/>
      <c r="H1015" s="158"/>
      <c r="I1015" s="158"/>
      <c r="J1015" s="158"/>
      <c r="K1015" s="158"/>
      <c r="L1015" s="158"/>
      <c r="M1015" s="158"/>
      <c r="N1015" s="158"/>
      <c r="O1015" s="158"/>
      <c r="P1015" s="158"/>
      <c r="Q1015" s="158"/>
      <c r="R1015" s="158"/>
      <c r="S1015" s="158"/>
      <c r="T1015" s="158"/>
      <c r="U1015" s="158"/>
      <c r="V1015" s="158"/>
      <c r="W1015" s="158"/>
      <c r="X1015" s="158"/>
      <c r="Y1015" s="158"/>
      <c r="Z1015" s="158"/>
    </row>
    <row r="1016" spans="1:26" ht="15.5" x14ac:dyDescent="0.35">
      <c r="A1016" s="158"/>
      <c r="B1016" s="158"/>
      <c r="C1016" s="158"/>
      <c r="D1016" s="158"/>
      <c r="E1016" s="158"/>
      <c r="F1016" s="158"/>
      <c r="G1016" s="158"/>
      <c r="H1016" s="158"/>
      <c r="I1016" s="158"/>
      <c r="J1016" s="158"/>
      <c r="K1016" s="158"/>
      <c r="L1016" s="158"/>
      <c r="M1016" s="158"/>
      <c r="N1016" s="158"/>
      <c r="O1016" s="158"/>
      <c r="P1016" s="158"/>
      <c r="Q1016" s="158"/>
      <c r="R1016" s="158"/>
      <c r="S1016" s="158"/>
      <c r="T1016" s="158"/>
      <c r="U1016" s="158"/>
      <c r="V1016" s="158"/>
      <c r="W1016" s="158"/>
      <c r="X1016" s="158"/>
      <c r="Y1016" s="158"/>
      <c r="Z1016" s="158"/>
    </row>
    <row r="1017" spans="1:26" ht="15.5" x14ac:dyDescent="0.35">
      <c r="A1017" s="158"/>
      <c r="B1017" s="158"/>
      <c r="C1017" s="158"/>
      <c r="D1017" s="158"/>
      <c r="E1017" s="158"/>
      <c r="F1017" s="158"/>
      <c r="G1017" s="158"/>
      <c r="H1017" s="158"/>
      <c r="I1017" s="158"/>
      <c r="J1017" s="158"/>
      <c r="K1017" s="158"/>
      <c r="L1017" s="158"/>
      <c r="M1017" s="158"/>
      <c r="N1017" s="158"/>
      <c r="O1017" s="158"/>
      <c r="P1017" s="158"/>
      <c r="Q1017" s="158"/>
      <c r="R1017" s="158"/>
      <c r="S1017" s="158"/>
      <c r="T1017" s="158"/>
      <c r="U1017" s="158"/>
      <c r="V1017" s="158"/>
      <c r="W1017" s="158"/>
      <c r="X1017" s="158"/>
      <c r="Y1017" s="158"/>
      <c r="Z1017" s="158"/>
    </row>
    <row r="1018" spans="1:26" ht="15.5" x14ac:dyDescent="0.35">
      <c r="A1018" s="158"/>
      <c r="B1018" s="158"/>
      <c r="C1018" s="158"/>
      <c r="D1018" s="158"/>
      <c r="E1018" s="158"/>
      <c r="F1018" s="158"/>
      <c r="G1018" s="158"/>
      <c r="H1018" s="158"/>
      <c r="I1018" s="158"/>
      <c r="J1018" s="158"/>
      <c r="K1018" s="158"/>
      <c r="L1018" s="158"/>
      <c r="M1018" s="158"/>
      <c r="N1018" s="158"/>
      <c r="O1018" s="158"/>
      <c r="P1018" s="158"/>
      <c r="Q1018" s="158"/>
      <c r="R1018" s="158"/>
      <c r="S1018" s="158"/>
      <c r="T1018" s="158"/>
      <c r="U1018" s="158"/>
      <c r="V1018" s="158"/>
      <c r="W1018" s="158"/>
      <c r="X1018" s="158"/>
      <c r="Y1018" s="158"/>
      <c r="Z1018" s="158"/>
    </row>
    <row r="1019" spans="1:26" ht="15.5" x14ac:dyDescent="0.35">
      <c r="A1019" s="158"/>
      <c r="B1019" s="158"/>
      <c r="C1019" s="158"/>
      <c r="D1019" s="158"/>
      <c r="E1019" s="158"/>
      <c r="F1019" s="158"/>
      <c r="G1019" s="158"/>
      <c r="H1019" s="158"/>
      <c r="I1019" s="158"/>
      <c r="J1019" s="158"/>
      <c r="K1019" s="158"/>
      <c r="L1019" s="158"/>
      <c r="M1019" s="158"/>
      <c r="N1019" s="158"/>
      <c r="O1019" s="158"/>
      <c r="P1019" s="158"/>
      <c r="Q1019" s="158"/>
      <c r="R1019" s="158"/>
      <c r="S1019" s="158"/>
      <c r="T1019" s="158"/>
      <c r="U1019" s="158"/>
      <c r="V1019" s="158"/>
      <c r="W1019" s="158"/>
      <c r="X1019" s="158"/>
      <c r="Y1019" s="158"/>
      <c r="Z1019" s="158"/>
    </row>
    <row r="1020" spans="1:26" ht="15.5" x14ac:dyDescent="0.35">
      <c r="A1020" s="158"/>
      <c r="B1020" s="158"/>
      <c r="C1020" s="158"/>
      <c r="D1020" s="158"/>
      <c r="E1020" s="158"/>
      <c r="F1020" s="158"/>
      <c r="G1020" s="158"/>
      <c r="H1020" s="158"/>
      <c r="I1020" s="158"/>
      <c r="J1020" s="158"/>
      <c r="K1020" s="158"/>
      <c r="L1020" s="158"/>
      <c r="M1020" s="158"/>
      <c r="N1020" s="158"/>
      <c r="O1020" s="158"/>
      <c r="P1020" s="158"/>
      <c r="Q1020" s="158"/>
      <c r="R1020" s="158"/>
      <c r="S1020" s="158"/>
      <c r="T1020" s="158"/>
      <c r="U1020" s="158"/>
      <c r="V1020" s="158"/>
      <c r="W1020" s="158"/>
      <c r="X1020" s="158"/>
      <c r="Y1020" s="158"/>
      <c r="Z1020" s="158"/>
    </row>
    <row r="1021" spans="1:26" ht="15.5" x14ac:dyDescent="0.35">
      <c r="A1021" s="158"/>
      <c r="B1021" s="158"/>
      <c r="C1021" s="158"/>
      <c r="D1021" s="158"/>
      <c r="E1021" s="158"/>
      <c r="F1021" s="158"/>
      <c r="G1021" s="158"/>
      <c r="H1021" s="158"/>
      <c r="I1021" s="158"/>
      <c r="J1021" s="158"/>
      <c r="K1021" s="158"/>
      <c r="L1021" s="158"/>
      <c r="M1021" s="158"/>
      <c r="N1021" s="158"/>
      <c r="O1021" s="158"/>
      <c r="P1021" s="158"/>
      <c r="Q1021" s="158"/>
      <c r="R1021" s="158"/>
      <c r="S1021" s="158"/>
      <c r="T1021" s="158"/>
      <c r="U1021" s="158"/>
      <c r="V1021" s="158"/>
      <c r="W1021" s="158"/>
      <c r="X1021" s="158"/>
      <c r="Y1021" s="158"/>
      <c r="Z1021" s="158"/>
    </row>
    <row r="1022" spans="1:26" ht="15.5" x14ac:dyDescent="0.35">
      <c r="A1022" s="158"/>
      <c r="B1022" s="158"/>
      <c r="C1022" s="158"/>
      <c r="D1022" s="158"/>
      <c r="E1022" s="158"/>
      <c r="F1022" s="158"/>
      <c r="G1022" s="158"/>
      <c r="H1022" s="158"/>
      <c r="I1022" s="158"/>
      <c r="J1022" s="158"/>
      <c r="K1022" s="158"/>
      <c r="L1022" s="158"/>
      <c r="M1022" s="158"/>
      <c r="N1022" s="158"/>
      <c r="O1022" s="158"/>
      <c r="P1022" s="158"/>
      <c r="Q1022" s="158"/>
      <c r="R1022" s="158"/>
      <c r="S1022" s="158"/>
      <c r="T1022" s="158"/>
      <c r="U1022" s="158"/>
      <c r="V1022" s="158"/>
      <c r="W1022" s="158"/>
      <c r="X1022" s="158"/>
      <c r="Y1022" s="158"/>
      <c r="Z1022" s="158"/>
    </row>
    <row r="1023" spans="1:26" ht="15.5" x14ac:dyDescent="0.35">
      <c r="A1023" s="158"/>
      <c r="B1023" s="158"/>
      <c r="C1023" s="158"/>
      <c r="D1023" s="158"/>
      <c r="E1023" s="158"/>
      <c r="F1023" s="158"/>
      <c r="G1023" s="158"/>
      <c r="H1023" s="158"/>
      <c r="I1023" s="158"/>
      <c r="J1023" s="158"/>
      <c r="K1023" s="158"/>
      <c r="L1023" s="158"/>
      <c r="M1023" s="158"/>
      <c r="N1023" s="158"/>
      <c r="O1023" s="158"/>
      <c r="P1023" s="158"/>
      <c r="Q1023" s="158"/>
      <c r="R1023" s="158"/>
      <c r="S1023" s="158"/>
      <c r="T1023" s="158"/>
      <c r="U1023" s="158"/>
      <c r="V1023" s="158"/>
      <c r="W1023" s="158"/>
      <c r="X1023" s="158"/>
      <c r="Y1023" s="158"/>
      <c r="Z1023" s="158"/>
    </row>
    <row r="1024" spans="1:26" ht="15.5" x14ac:dyDescent="0.35">
      <c r="A1024" s="158"/>
      <c r="B1024" s="158"/>
      <c r="C1024" s="158"/>
      <c r="D1024" s="158"/>
      <c r="E1024" s="158"/>
      <c r="F1024" s="158"/>
      <c r="G1024" s="158"/>
      <c r="H1024" s="158"/>
      <c r="I1024" s="158"/>
      <c r="J1024" s="158"/>
      <c r="K1024" s="158"/>
      <c r="L1024" s="158"/>
      <c r="M1024" s="158"/>
      <c r="N1024" s="158"/>
      <c r="O1024" s="158"/>
      <c r="P1024" s="158"/>
      <c r="Q1024" s="158"/>
      <c r="R1024" s="158"/>
      <c r="S1024" s="158"/>
      <c r="T1024" s="158"/>
      <c r="U1024" s="158"/>
      <c r="V1024" s="158"/>
      <c r="W1024" s="158"/>
      <c r="X1024" s="158"/>
      <c r="Y1024" s="158"/>
      <c r="Z1024" s="158"/>
    </row>
    <row r="1025" spans="1:26" ht="15.5" x14ac:dyDescent="0.35">
      <c r="A1025" s="158"/>
      <c r="B1025" s="158"/>
      <c r="C1025" s="158"/>
      <c r="D1025" s="158"/>
      <c r="E1025" s="158"/>
      <c r="F1025" s="158"/>
      <c r="G1025" s="158"/>
      <c r="H1025" s="158"/>
      <c r="I1025" s="158"/>
      <c r="J1025" s="158"/>
      <c r="K1025" s="158"/>
      <c r="L1025" s="158"/>
      <c r="M1025" s="158"/>
      <c r="N1025" s="158"/>
      <c r="O1025" s="158"/>
      <c r="P1025" s="158"/>
      <c r="Q1025" s="158"/>
      <c r="R1025" s="158"/>
      <c r="S1025" s="158"/>
      <c r="T1025" s="158"/>
      <c r="U1025" s="158"/>
      <c r="V1025" s="158"/>
      <c r="W1025" s="158"/>
      <c r="X1025" s="158"/>
      <c r="Y1025" s="158"/>
      <c r="Z1025" s="158"/>
    </row>
    <row r="1026" spans="1:26" ht="15.5" x14ac:dyDescent="0.35">
      <c r="A1026" s="158"/>
      <c r="B1026" s="158"/>
      <c r="C1026" s="158"/>
      <c r="D1026" s="158"/>
      <c r="E1026" s="158"/>
      <c r="F1026" s="158"/>
      <c r="G1026" s="158"/>
      <c r="H1026" s="158"/>
      <c r="I1026" s="158"/>
      <c r="J1026" s="158"/>
      <c r="K1026" s="158"/>
      <c r="L1026" s="158"/>
      <c r="M1026" s="158"/>
      <c r="N1026" s="158"/>
      <c r="O1026" s="158"/>
      <c r="P1026" s="158"/>
      <c r="Q1026" s="158"/>
      <c r="R1026" s="158"/>
      <c r="S1026" s="158"/>
      <c r="T1026" s="158"/>
      <c r="U1026" s="158"/>
      <c r="V1026" s="158"/>
      <c r="W1026" s="158"/>
      <c r="X1026" s="158"/>
      <c r="Y1026" s="158"/>
      <c r="Z1026" s="158"/>
    </row>
    <row r="1027" spans="1:26" ht="15.5" x14ac:dyDescent="0.35">
      <c r="A1027" s="158"/>
      <c r="B1027" s="158"/>
      <c r="C1027" s="158"/>
      <c r="D1027" s="158"/>
      <c r="E1027" s="158"/>
      <c r="F1027" s="158"/>
      <c r="G1027" s="158"/>
      <c r="H1027" s="158"/>
      <c r="I1027" s="158"/>
      <c r="J1027" s="158"/>
      <c r="K1027" s="158"/>
      <c r="L1027" s="158"/>
      <c r="M1027" s="158"/>
      <c r="N1027" s="158"/>
      <c r="O1027" s="158"/>
      <c r="P1027" s="158"/>
      <c r="Q1027" s="158"/>
      <c r="R1027" s="158"/>
      <c r="S1027" s="158"/>
      <c r="T1027" s="158"/>
      <c r="U1027" s="158"/>
      <c r="V1027" s="158"/>
      <c r="W1027" s="158"/>
      <c r="X1027" s="158"/>
      <c r="Y1027" s="158"/>
      <c r="Z1027" s="158"/>
    </row>
    <row r="1028" spans="1:26" ht="15.5" x14ac:dyDescent="0.35">
      <c r="A1028" s="158"/>
      <c r="B1028" s="158"/>
      <c r="C1028" s="158"/>
      <c r="D1028" s="158"/>
      <c r="E1028" s="158"/>
      <c r="F1028" s="158"/>
      <c r="G1028" s="158"/>
      <c r="H1028" s="158"/>
      <c r="I1028" s="158"/>
      <c r="J1028" s="158"/>
      <c r="K1028" s="158"/>
      <c r="L1028" s="158"/>
      <c r="M1028" s="158"/>
      <c r="N1028" s="158"/>
      <c r="O1028" s="158"/>
      <c r="P1028" s="158"/>
      <c r="Q1028" s="158"/>
      <c r="R1028" s="158"/>
      <c r="S1028" s="158"/>
      <c r="T1028" s="158"/>
      <c r="U1028" s="158"/>
      <c r="V1028" s="158"/>
      <c r="W1028" s="158"/>
      <c r="X1028" s="158"/>
      <c r="Y1028" s="158"/>
      <c r="Z1028" s="158"/>
    </row>
    <row r="1029" spans="1:26" ht="15.5" x14ac:dyDescent="0.35">
      <c r="A1029" s="158"/>
      <c r="B1029" s="158"/>
      <c r="C1029" s="158"/>
      <c r="D1029" s="158"/>
      <c r="E1029" s="158"/>
      <c r="F1029" s="158"/>
      <c r="G1029" s="158"/>
      <c r="H1029" s="158"/>
      <c r="I1029" s="158"/>
      <c r="J1029" s="158"/>
      <c r="K1029" s="158"/>
      <c r="L1029" s="158"/>
      <c r="M1029" s="158"/>
      <c r="N1029" s="158"/>
      <c r="O1029" s="158"/>
      <c r="P1029" s="158"/>
      <c r="Q1029" s="158"/>
      <c r="R1029" s="158"/>
      <c r="S1029" s="158"/>
      <c r="T1029" s="158"/>
      <c r="U1029" s="158"/>
      <c r="V1029" s="158"/>
      <c r="W1029" s="158"/>
      <c r="X1029" s="158"/>
      <c r="Y1029" s="158"/>
      <c r="Z1029" s="158"/>
    </row>
    <row r="1030" spans="1:26" ht="15.5" x14ac:dyDescent="0.35">
      <c r="A1030" s="158"/>
      <c r="B1030" s="158"/>
      <c r="C1030" s="158"/>
      <c r="D1030" s="158"/>
      <c r="E1030" s="158"/>
      <c r="F1030" s="158"/>
      <c r="G1030" s="158"/>
      <c r="H1030" s="158"/>
      <c r="I1030" s="158"/>
      <c r="J1030" s="158"/>
      <c r="K1030" s="158"/>
      <c r="L1030" s="158"/>
      <c r="M1030" s="158"/>
      <c r="N1030" s="158"/>
      <c r="O1030" s="158"/>
      <c r="P1030" s="158"/>
      <c r="Q1030" s="158"/>
      <c r="R1030" s="158"/>
      <c r="S1030" s="158"/>
      <c r="T1030" s="158"/>
      <c r="U1030" s="158"/>
      <c r="V1030" s="158"/>
      <c r="W1030" s="158"/>
      <c r="X1030" s="158"/>
      <c r="Y1030" s="158"/>
      <c r="Z1030" s="158"/>
    </row>
    <row r="1031" spans="1:26" ht="15.5" x14ac:dyDescent="0.35">
      <c r="A1031" s="158"/>
      <c r="B1031" s="158"/>
      <c r="C1031" s="158"/>
      <c r="D1031" s="158"/>
      <c r="E1031" s="158"/>
      <c r="F1031" s="158"/>
      <c r="G1031" s="158"/>
      <c r="H1031" s="158"/>
      <c r="I1031" s="158"/>
      <c r="J1031" s="158"/>
      <c r="K1031" s="158"/>
      <c r="L1031" s="158"/>
      <c r="M1031" s="158"/>
      <c r="N1031" s="158"/>
      <c r="O1031" s="158"/>
      <c r="P1031" s="158"/>
      <c r="Q1031" s="158"/>
      <c r="R1031" s="158"/>
      <c r="S1031" s="158"/>
      <c r="T1031" s="158"/>
      <c r="U1031" s="158"/>
      <c r="V1031" s="158"/>
      <c r="W1031" s="158"/>
      <c r="X1031" s="158"/>
      <c r="Y1031" s="158"/>
      <c r="Z1031" s="158"/>
    </row>
    <row r="1032" spans="1:26" ht="15.5" x14ac:dyDescent="0.35">
      <c r="A1032" s="158"/>
      <c r="B1032" s="158"/>
      <c r="C1032" s="158"/>
      <c r="D1032" s="158"/>
      <c r="E1032" s="158"/>
      <c r="F1032" s="158"/>
      <c r="G1032" s="158"/>
      <c r="H1032" s="158"/>
      <c r="I1032" s="158"/>
      <c r="J1032" s="158"/>
      <c r="K1032" s="158"/>
      <c r="L1032" s="158"/>
      <c r="M1032" s="158"/>
      <c r="N1032" s="158"/>
      <c r="O1032" s="158"/>
      <c r="P1032" s="158"/>
      <c r="Q1032" s="158"/>
      <c r="R1032" s="158"/>
      <c r="S1032" s="158"/>
      <c r="T1032" s="158"/>
      <c r="U1032" s="158"/>
      <c r="V1032" s="158"/>
      <c r="W1032" s="158"/>
      <c r="X1032" s="158"/>
      <c r="Y1032" s="158"/>
      <c r="Z1032" s="158"/>
    </row>
    <row r="1033" spans="1:26" ht="15.5" x14ac:dyDescent="0.35">
      <c r="A1033" s="158"/>
      <c r="B1033" s="158"/>
      <c r="C1033" s="158"/>
      <c r="D1033" s="158"/>
      <c r="E1033" s="158"/>
      <c r="F1033" s="158"/>
      <c r="G1033" s="158"/>
      <c r="H1033" s="158"/>
      <c r="I1033" s="158"/>
      <c r="J1033" s="158"/>
      <c r="K1033" s="158"/>
      <c r="L1033" s="158"/>
      <c r="M1033" s="158"/>
      <c r="N1033" s="158"/>
      <c r="O1033" s="158"/>
      <c r="P1033" s="158"/>
      <c r="Q1033" s="158"/>
      <c r="R1033" s="158"/>
      <c r="S1033" s="158"/>
      <c r="T1033" s="158"/>
      <c r="U1033" s="158"/>
      <c r="V1033" s="158"/>
      <c r="W1033" s="158"/>
      <c r="X1033" s="158"/>
      <c r="Y1033" s="158"/>
      <c r="Z1033" s="158"/>
    </row>
    <row r="1034" spans="1:26" ht="15.5" x14ac:dyDescent="0.35">
      <c r="A1034" s="158"/>
      <c r="B1034" s="158"/>
      <c r="C1034" s="158"/>
      <c r="D1034" s="158"/>
      <c r="E1034" s="158"/>
      <c r="F1034" s="158"/>
      <c r="G1034" s="158"/>
      <c r="H1034" s="158"/>
      <c r="I1034" s="158"/>
      <c r="J1034" s="158"/>
      <c r="K1034" s="158"/>
      <c r="L1034" s="158"/>
      <c r="M1034" s="158"/>
      <c r="N1034" s="158"/>
      <c r="O1034" s="158"/>
      <c r="P1034" s="158"/>
      <c r="Q1034" s="158"/>
      <c r="R1034" s="158"/>
      <c r="S1034" s="158"/>
      <c r="T1034" s="158"/>
      <c r="U1034" s="158"/>
      <c r="V1034" s="158"/>
      <c r="W1034" s="158"/>
      <c r="X1034" s="158"/>
      <c r="Y1034" s="158"/>
      <c r="Z1034" s="158"/>
    </row>
    <row r="1035" spans="1:26" ht="15.5" x14ac:dyDescent="0.35">
      <c r="A1035" s="158"/>
      <c r="B1035" s="158"/>
      <c r="C1035" s="158"/>
      <c r="D1035" s="158"/>
      <c r="E1035" s="158"/>
      <c r="F1035" s="158"/>
      <c r="G1035" s="158"/>
      <c r="H1035" s="158"/>
      <c r="I1035" s="158"/>
      <c r="J1035" s="158"/>
      <c r="K1035" s="158"/>
      <c r="L1035" s="158"/>
      <c r="M1035" s="158"/>
      <c r="N1035" s="158"/>
      <c r="O1035" s="158"/>
      <c r="P1035" s="158"/>
      <c r="Q1035" s="158"/>
      <c r="R1035" s="158"/>
      <c r="S1035" s="158"/>
      <c r="T1035" s="158"/>
      <c r="U1035" s="158"/>
      <c r="V1035" s="158"/>
      <c r="W1035" s="158"/>
      <c r="X1035" s="158"/>
      <c r="Y1035" s="158"/>
      <c r="Z1035" s="158"/>
    </row>
    <row r="1036" spans="1:26" ht="15.5" x14ac:dyDescent="0.35">
      <c r="A1036" s="158"/>
      <c r="B1036" s="158"/>
      <c r="C1036" s="158"/>
      <c r="D1036" s="158"/>
      <c r="E1036" s="158"/>
      <c r="F1036" s="158"/>
      <c r="G1036" s="158"/>
      <c r="H1036" s="158"/>
      <c r="I1036" s="158"/>
      <c r="J1036" s="158"/>
      <c r="K1036" s="158"/>
      <c r="L1036" s="158"/>
      <c r="M1036" s="158"/>
      <c r="N1036" s="158"/>
      <c r="O1036" s="158"/>
      <c r="P1036" s="158"/>
      <c r="Q1036" s="158"/>
      <c r="R1036" s="158"/>
      <c r="S1036" s="158"/>
      <c r="T1036" s="158"/>
      <c r="U1036" s="158"/>
      <c r="V1036" s="158"/>
      <c r="W1036" s="158"/>
      <c r="X1036" s="158"/>
      <c r="Y1036" s="158"/>
      <c r="Z1036" s="158"/>
    </row>
    <row r="1037" spans="1:26" ht="15.5" x14ac:dyDescent="0.35">
      <c r="A1037" s="158"/>
      <c r="B1037" s="158"/>
      <c r="C1037" s="158"/>
      <c r="D1037" s="158"/>
      <c r="E1037" s="158"/>
      <c r="F1037" s="158"/>
      <c r="G1037" s="158"/>
      <c r="H1037" s="158"/>
      <c r="I1037" s="158"/>
      <c r="J1037" s="158"/>
      <c r="K1037" s="158"/>
      <c r="L1037" s="158"/>
      <c r="M1037" s="158"/>
      <c r="N1037" s="158"/>
      <c r="O1037" s="158"/>
      <c r="P1037" s="158"/>
      <c r="Q1037" s="158"/>
      <c r="R1037" s="158"/>
      <c r="S1037" s="158"/>
      <c r="T1037" s="158"/>
      <c r="U1037" s="158"/>
      <c r="V1037" s="158"/>
      <c r="W1037" s="158"/>
      <c r="X1037" s="158"/>
      <c r="Y1037" s="158"/>
      <c r="Z1037" s="158"/>
    </row>
    <row r="1038" spans="1:26" ht="15.5" x14ac:dyDescent="0.35">
      <c r="A1038" s="158"/>
      <c r="B1038" s="158"/>
      <c r="C1038" s="158"/>
      <c r="D1038" s="158"/>
      <c r="E1038" s="158"/>
      <c r="F1038" s="158"/>
      <c r="G1038" s="158"/>
      <c r="H1038" s="158"/>
      <c r="I1038" s="158"/>
      <c r="J1038" s="158"/>
      <c r="K1038" s="158"/>
      <c r="L1038" s="158"/>
      <c r="M1038" s="158"/>
      <c r="N1038" s="158"/>
      <c r="O1038" s="158"/>
      <c r="P1038" s="158"/>
      <c r="Q1038" s="158"/>
      <c r="R1038" s="158"/>
      <c r="S1038" s="158"/>
      <c r="T1038" s="158"/>
      <c r="U1038" s="158"/>
      <c r="V1038" s="158"/>
      <c r="W1038" s="158"/>
      <c r="X1038" s="158"/>
      <c r="Y1038" s="158"/>
      <c r="Z1038" s="158"/>
    </row>
    <row r="1039" spans="1:26" ht="15.5" x14ac:dyDescent="0.35">
      <c r="A1039" s="158"/>
      <c r="B1039" s="158"/>
      <c r="C1039" s="158"/>
      <c r="D1039" s="158"/>
      <c r="E1039" s="158"/>
      <c r="F1039" s="158"/>
      <c r="G1039" s="158"/>
      <c r="H1039" s="158"/>
      <c r="I1039" s="158"/>
      <c r="J1039" s="158"/>
      <c r="K1039" s="158"/>
      <c r="L1039" s="158"/>
      <c r="M1039" s="158"/>
      <c r="N1039" s="158"/>
      <c r="O1039" s="158"/>
      <c r="P1039" s="158"/>
      <c r="Q1039" s="158"/>
      <c r="R1039" s="158"/>
      <c r="S1039" s="158"/>
      <c r="T1039" s="158"/>
      <c r="U1039" s="158"/>
      <c r="V1039" s="158"/>
      <c r="W1039" s="158"/>
      <c r="X1039" s="158"/>
      <c r="Y1039" s="158"/>
      <c r="Z1039" s="158"/>
    </row>
    <row r="1040" spans="1:26" ht="15.5" x14ac:dyDescent="0.35">
      <c r="A1040" s="158"/>
      <c r="B1040" s="158"/>
      <c r="C1040" s="158"/>
      <c r="D1040" s="158"/>
      <c r="E1040" s="158"/>
      <c r="F1040" s="158"/>
      <c r="G1040" s="158"/>
      <c r="H1040" s="158"/>
      <c r="I1040" s="158"/>
      <c r="J1040" s="158"/>
      <c r="K1040" s="158"/>
      <c r="L1040" s="158"/>
      <c r="M1040" s="158"/>
      <c r="N1040" s="158"/>
      <c r="O1040" s="158"/>
      <c r="P1040" s="158"/>
      <c r="Q1040" s="158"/>
      <c r="R1040" s="158"/>
      <c r="S1040" s="158"/>
      <c r="T1040" s="158"/>
      <c r="U1040" s="158"/>
      <c r="V1040" s="158"/>
      <c r="W1040" s="158"/>
      <c r="X1040" s="158"/>
      <c r="Y1040" s="158"/>
      <c r="Z1040" s="158"/>
    </row>
    <row r="1041" spans="1:26" ht="15.5" x14ac:dyDescent="0.35">
      <c r="A1041" s="158"/>
      <c r="B1041" s="158"/>
      <c r="C1041" s="158"/>
      <c r="D1041" s="158"/>
      <c r="E1041" s="158"/>
      <c r="F1041" s="158"/>
      <c r="G1041" s="158"/>
      <c r="H1041" s="158"/>
      <c r="I1041" s="158"/>
      <c r="J1041" s="158"/>
      <c r="K1041" s="158"/>
      <c r="L1041" s="158"/>
      <c r="M1041" s="158"/>
      <c r="N1041" s="158"/>
      <c r="O1041" s="158"/>
      <c r="P1041" s="158"/>
      <c r="Q1041" s="158"/>
      <c r="R1041" s="158"/>
      <c r="S1041" s="158"/>
      <c r="T1041" s="158"/>
      <c r="U1041" s="158"/>
      <c r="V1041" s="158"/>
      <c r="W1041" s="158"/>
      <c r="X1041" s="158"/>
      <c r="Y1041" s="158"/>
      <c r="Z1041" s="158"/>
    </row>
    <row r="1042" spans="1:26" ht="15.5" x14ac:dyDescent="0.35">
      <c r="A1042" s="158"/>
      <c r="B1042" s="158"/>
      <c r="C1042" s="158"/>
      <c r="D1042" s="158"/>
      <c r="E1042" s="158"/>
      <c r="F1042" s="158"/>
      <c r="G1042" s="158"/>
      <c r="H1042" s="158"/>
      <c r="I1042" s="158"/>
      <c r="J1042" s="158"/>
      <c r="K1042" s="158"/>
      <c r="L1042" s="158"/>
      <c r="M1042" s="158"/>
      <c r="N1042" s="158"/>
      <c r="O1042" s="158"/>
      <c r="P1042" s="158"/>
      <c r="Q1042" s="158"/>
      <c r="R1042" s="158"/>
      <c r="S1042" s="158"/>
      <c r="T1042" s="158"/>
      <c r="U1042" s="158"/>
      <c r="V1042" s="158"/>
      <c r="W1042" s="158"/>
      <c r="X1042" s="158"/>
      <c r="Y1042" s="158"/>
      <c r="Z1042" s="158"/>
    </row>
    <row r="1043" spans="1:26" ht="15.5" x14ac:dyDescent="0.35">
      <c r="A1043" s="158"/>
      <c r="B1043" s="158"/>
      <c r="C1043" s="158"/>
      <c r="D1043" s="158"/>
      <c r="E1043" s="158"/>
      <c r="F1043" s="158"/>
      <c r="G1043" s="158"/>
      <c r="H1043" s="158"/>
      <c r="I1043" s="158"/>
      <c r="J1043" s="158"/>
      <c r="K1043" s="158"/>
      <c r="L1043" s="158"/>
      <c r="M1043" s="158"/>
      <c r="N1043" s="158"/>
      <c r="O1043" s="158"/>
      <c r="P1043" s="158"/>
      <c r="Q1043" s="158"/>
      <c r="R1043" s="158"/>
      <c r="S1043" s="158"/>
      <c r="T1043" s="158"/>
      <c r="U1043" s="158"/>
      <c r="V1043" s="158"/>
      <c r="W1043" s="158"/>
      <c r="X1043" s="158"/>
      <c r="Y1043" s="158"/>
      <c r="Z1043" s="158"/>
    </row>
    <row r="1044" spans="1:26" ht="15.5" x14ac:dyDescent="0.35">
      <c r="A1044" s="158"/>
      <c r="B1044" s="158"/>
      <c r="C1044" s="158"/>
      <c r="D1044" s="158"/>
      <c r="E1044" s="158"/>
      <c r="F1044" s="158"/>
      <c r="G1044" s="158"/>
      <c r="H1044" s="158"/>
      <c r="I1044" s="158"/>
      <c r="J1044" s="158"/>
      <c r="K1044" s="158"/>
      <c r="L1044" s="158"/>
      <c r="M1044" s="158"/>
      <c r="N1044" s="158"/>
      <c r="O1044" s="158"/>
      <c r="P1044" s="158"/>
      <c r="Q1044" s="158"/>
      <c r="R1044" s="158"/>
      <c r="S1044" s="158"/>
      <c r="T1044" s="158"/>
      <c r="U1044" s="158"/>
      <c r="V1044" s="158"/>
      <c r="W1044" s="158"/>
      <c r="X1044" s="158"/>
      <c r="Y1044" s="158"/>
      <c r="Z1044" s="158"/>
    </row>
  </sheetData>
  <mergeCells count="33">
    <mergeCell ref="C280:H281"/>
    <mergeCell ref="C283:H283"/>
    <mergeCell ref="C247:H251"/>
    <mergeCell ref="C252:H252"/>
    <mergeCell ref="C260:H261"/>
    <mergeCell ref="C263:H266"/>
    <mergeCell ref="C268:H271"/>
    <mergeCell ref="C279:E279"/>
    <mergeCell ref="D120:H121"/>
    <mergeCell ref="D122:H123"/>
    <mergeCell ref="D156:E157"/>
    <mergeCell ref="F156:F157"/>
    <mergeCell ref="G156:G157"/>
    <mergeCell ref="F165:F167"/>
    <mergeCell ref="D97:E98"/>
    <mergeCell ref="F97:F98"/>
    <mergeCell ref="G97:G98"/>
    <mergeCell ref="D114:E115"/>
    <mergeCell ref="F114:F115"/>
    <mergeCell ref="G114:G115"/>
    <mergeCell ref="D68:E69"/>
    <mergeCell ref="F68:F69"/>
    <mergeCell ref="G68:G69"/>
    <mergeCell ref="D75:E76"/>
    <mergeCell ref="D85:E86"/>
    <mergeCell ref="F85:F86"/>
    <mergeCell ref="G85:G86"/>
    <mergeCell ref="C11:H11"/>
    <mergeCell ref="D34:E34"/>
    <mergeCell ref="D35:E35"/>
    <mergeCell ref="D40:H40"/>
    <mergeCell ref="D53:H54"/>
    <mergeCell ref="D65:H66"/>
  </mergeCells>
  <pageMargins left="0.7" right="0.7" top="0.75" bottom="0.75" header="0" footer="0"/>
  <pageSetup paperSize="9" scale="56" orientation="portrait" r:id="rId1"/>
  <headerFooter>
    <oddFooter>&amp;L_x000D_#0078D7 Sensitivity : This Document is Classified as "LNT Internal Use"._x000D_&amp;1#&amp;"Aptos"&amp;8&amp;K0078D7 Sensitivity : This Document is Classified as "LNT Internal Use".</oddFooter>
  </headerFooter>
  <rowBreaks count="4" manualBreakCount="4">
    <brk id="63" max="7" man="1"/>
    <brk id="111" max="7" man="1"/>
    <brk id="186" max="7" man="1"/>
    <brk id="253"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59</vt:i4>
      </vt:variant>
    </vt:vector>
  </HeadingPairs>
  <TitlesOfParts>
    <vt:vector size="91" baseType="lpstr">
      <vt:lpstr>BS</vt:lpstr>
      <vt:lpstr>PL</vt:lpstr>
      <vt:lpstr>SOCE</vt:lpstr>
      <vt:lpstr>CashFlow</vt:lpstr>
      <vt:lpstr> 2</vt:lpstr>
      <vt:lpstr>3 CWIP</vt:lpstr>
      <vt:lpstr> 4</vt:lpstr>
      <vt:lpstr>5</vt:lpstr>
      <vt:lpstr>6</vt:lpstr>
      <vt:lpstr>7</vt:lpstr>
      <vt:lpstr>8</vt:lpstr>
      <vt:lpstr>9</vt:lpstr>
      <vt:lpstr>10</vt:lpstr>
      <vt:lpstr>11</vt:lpstr>
      <vt:lpstr>12</vt:lpstr>
      <vt:lpstr>13</vt:lpstr>
      <vt:lpstr>14</vt:lpstr>
      <vt:lpstr>15</vt:lpstr>
      <vt:lpstr>15a</vt:lpstr>
      <vt:lpstr>16</vt:lpstr>
      <vt:lpstr>17</vt:lpstr>
      <vt:lpstr>18</vt:lpstr>
      <vt:lpstr>19</vt:lpstr>
      <vt:lpstr>20</vt:lpstr>
      <vt:lpstr>21</vt:lpstr>
      <vt:lpstr>22</vt:lpstr>
      <vt:lpstr>23</vt:lpstr>
      <vt:lpstr>24</vt:lpstr>
      <vt:lpstr>25</vt:lpstr>
      <vt:lpstr>26</vt:lpstr>
      <vt:lpstr>27 Ratios</vt:lpstr>
      <vt:lpstr>Note 28 to 43</vt:lpstr>
      <vt:lpstr>'Note 28 to 43'!_Toc359227062</vt:lpstr>
      <vt:lpstr>'Note 28 to 43'!_Toc359227072</vt:lpstr>
      <vt:lpstr>'Note 28 to 43'!_Toc434828005</vt:lpstr>
      <vt:lpstr>'Note 28 to 43'!_Toc503617124</vt:lpstr>
      <vt:lpstr>'Note 28 to 43'!_Toc503617125</vt:lpstr>
      <vt:lpstr>'Note 28 to 43'!_Toc503617126</vt:lpstr>
      <vt:lpstr>'Note 28 to 43'!_Toc503617127</vt:lpstr>
      <vt:lpstr>'Note 28 to 43'!_Toc503617128</vt:lpstr>
      <vt:lpstr>'Note 28 to 43'!_Toc503617129</vt:lpstr>
      <vt:lpstr>'Note 28 to 43'!_Toc503617130</vt:lpstr>
      <vt:lpstr>'Note 28 to 43'!_Toc503617132</vt:lpstr>
      <vt:lpstr>'Note 28 to 43'!_Toc503617133</vt:lpstr>
      <vt:lpstr>'Note 28 to 43'!_Toc503617134</vt:lpstr>
      <vt:lpstr>'Note 28 to 43'!_Toc503617135</vt:lpstr>
      <vt:lpstr>'Note 28 to 43'!_Toc503617138</vt:lpstr>
      <vt:lpstr>'Note 28 to 43'!_Toc503617139</vt:lpstr>
      <vt:lpstr>' 2'!Print_Area</vt:lpstr>
      <vt:lpstr>' 4'!Print_Area</vt:lpstr>
      <vt:lpstr>'11'!Print_Area</vt:lpstr>
      <vt:lpstr>'12'!Print_Area</vt:lpstr>
      <vt:lpstr>'13'!Print_Area</vt:lpstr>
      <vt:lpstr>'14'!Print_Area</vt:lpstr>
      <vt:lpstr>'15'!Print_Area</vt:lpstr>
      <vt:lpstr>'15a'!Print_Area</vt:lpstr>
      <vt:lpstr>'16'!Print_Area</vt:lpstr>
      <vt:lpstr>'17'!Print_Area</vt:lpstr>
      <vt:lpstr>'18'!Print_Area</vt:lpstr>
      <vt:lpstr>'19'!Print_Area</vt:lpstr>
      <vt:lpstr>'20'!Print_Area</vt:lpstr>
      <vt:lpstr>'21'!Print_Area</vt:lpstr>
      <vt:lpstr>'22'!Print_Area</vt:lpstr>
      <vt:lpstr>'23'!Print_Area</vt:lpstr>
      <vt:lpstr>'24'!Print_Area</vt:lpstr>
      <vt:lpstr>'25'!Print_Area</vt:lpstr>
      <vt:lpstr>'26'!Print_Area</vt:lpstr>
      <vt:lpstr>'27 Ratios'!Print_Area</vt:lpstr>
      <vt:lpstr>'3 CWIP'!Print_Area</vt:lpstr>
      <vt:lpstr>'5'!Print_Area</vt:lpstr>
      <vt:lpstr>'6'!Print_Area</vt:lpstr>
      <vt:lpstr>'7'!Print_Area</vt:lpstr>
      <vt:lpstr>'8'!Print_Area</vt:lpstr>
      <vt:lpstr>'9'!Print_Area</vt:lpstr>
      <vt:lpstr>BS!Print_Area</vt:lpstr>
      <vt:lpstr>CashFlow!Print_Area</vt:lpstr>
      <vt:lpstr>'Note 28 to 43'!Print_Area</vt:lpstr>
      <vt:lpstr>PL!Print_Area</vt:lpstr>
      <vt:lpstr>SOCE!Print_Area</vt:lpstr>
      <vt:lpstr>'Note 28 to 43'!ReportData_Pic1_MembershipDataTable</vt:lpstr>
      <vt:lpstr>'Note 28 to 43'!ReportData_Pic1_Table10</vt:lpstr>
      <vt:lpstr>'Note 28 to 43'!ReportData_Pic1_Table11</vt:lpstr>
      <vt:lpstr>'Note 28 to 43'!ReportData_Pic1_Table13</vt:lpstr>
      <vt:lpstr>'Note 28 to 43'!ReportData_Pic1_Table14</vt:lpstr>
      <vt:lpstr>'Note 28 to 43'!ReportData_Pic1_Table16</vt:lpstr>
      <vt:lpstr>'Note 28 to 43'!ReportData_Pic1_Table3</vt:lpstr>
      <vt:lpstr>'Note 28 to 43'!ReportData_Pic1_Table4</vt:lpstr>
      <vt:lpstr>'Note 28 to 43'!ReportData_Pic1_Table5</vt:lpstr>
      <vt:lpstr>'Note 28 to 43'!ReportData_Pic1_Table6</vt:lpstr>
      <vt:lpstr>'Note 28 to 43'!ReportData_Pic1_Table8</vt:lpstr>
      <vt:lpstr>'Note 28 to 43'!ReportData_Pic1_Table9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 Shah</dc:creator>
  <cp:lastModifiedBy>Neel Shah</cp:lastModifiedBy>
  <dcterms:created xsi:type="dcterms:W3CDTF">2026-06-16T08:20:29Z</dcterms:created>
  <dcterms:modified xsi:type="dcterms:W3CDTF">2026-06-16T08:23:52Z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d8f5f675-e19c-42bc-ba7f-4b550c3e2792_Enabled">
    <vt:lpwstr>true</vt:lpwstr>
  </property>
  <property fmtid="{D5CDD505-2E9C-101B-9397-08002B2CF9AE}" pid="5" name="MSIP_Label_d8f5f675-e19c-42bc-ba7f-4b550c3e2792_SetDate">
    <vt:lpwstr>2026-06-16T08:21:59Z</vt:lpwstr>
  </property>
  <property fmtid="{D5CDD505-2E9C-101B-9397-08002B2CF9AE}" pid="6" name="MSIP_Label_d8f5f675-e19c-42bc-ba7f-4b550c3e2792_Method">
    <vt:lpwstr>Standard</vt:lpwstr>
  </property>
  <property fmtid="{D5CDD505-2E9C-101B-9397-08002B2CF9AE}" pid="7" name="MSIP_Label_d8f5f675-e19c-42bc-ba7f-4b550c3e2792_Name">
    <vt:lpwstr>d8f5f675-e19c-42bc-ba7f-4b550c3e2792</vt:lpwstr>
  </property>
  <property fmtid="{D5CDD505-2E9C-101B-9397-08002B2CF9AE}" pid="8" name="MSIP_Label_d8f5f675-e19c-42bc-ba7f-4b550c3e2792_SiteId">
    <vt:lpwstr>4852d0fc-f87a-462b-ad09-773f986ccc04</vt:lpwstr>
  </property>
  <property fmtid="{D5CDD505-2E9C-101B-9397-08002B2CF9AE}" pid="9" name="MSIP_Label_d8f5f675-e19c-42bc-ba7f-4b550c3e2792_ActionId">
    <vt:lpwstr>635882b1-405f-4334-9420-86722436d466</vt:lpwstr>
  </property>
  <property fmtid="{D5CDD505-2E9C-101B-9397-08002B2CF9AE}" pid="10" name="MSIP_Label_d8f5f675-e19c-42bc-ba7f-4b550c3e2792_ContentBits">
    <vt:lpwstr>2</vt:lpwstr>
  </property>
  <property fmtid="{D5CDD505-2E9C-101B-9397-08002B2CF9AE}" pid="11" name="MSIP_Label_d8f5f675-e19c-42bc-ba7f-4b550c3e2792_Tag">
    <vt:lpwstr>10, 3, 0, 1</vt:lpwstr>
  </property>
</Properties>
</file>