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4"/>
  </sheets>
  <definedNames/>
  <calcPr/>
</workbook>
</file>

<file path=xl/sharedStrings.xml><?xml version="1.0" encoding="utf-8"?>
<sst xmlns="http://schemas.openxmlformats.org/spreadsheetml/2006/main" count="5" uniqueCount="5">
  <si>
    <t>Score</t>
  </si>
  <si>
    <t xml:space="preserve">Nama </t>
  </si>
  <si>
    <t>Kelas</t>
  </si>
  <si>
    <t>No. Absen</t>
  </si>
  <si>
    <t>Assignment's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</si>
</sst>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&quot; / 100&quot;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>
        <f>IFERROR(__xludf.DUMMYFUNCTION("SORT({FILTER(IMPORTRANGE(""16yBecqtofWt0k2J51IZQvBVYDuU8uNwxfFFxzoldeA0"",""Variabel Dan Tipe Data!C2:G""),IMPORTRANGE(""16yBecqtofWt0k2J51IZQvBVYDuU8uNwxfFFxzoldeA0"",""Variabel Dan Tipe Data!C2:C"")&lt;&gt;""""); FILTER(IMPORTRANGE(""1XdZWvuQRKY8R5GDgoKcvJJ1i"&amp;"DOubmmgkFSwmkCrveQE"",""Operator!C2:G""),IMPORTRANGE(""1XdZWvuQRKY8R5GDgoKcvJJ1iDOubmmgkFSwmkCrveQE"",""Operator!C2:C"")&lt;&gt;""""); FILTER(IMPORTRANGE(""1y_2VfZGcH580mQa0r89NKRrf5bpml9I_TrPg3kLZtcE"",""Perulangan!C2:G""),IMPORTRANGE(""1y_2VfZGcH580mQa0r89NKR"&amp;"rf5bpml9I_TrPg3kLZtcE"",""Perulangan!C2:C"")&lt;&gt;""""); FILTER(IMPORTRANGE(""1pXVhtuhTijHLteqQxVH9Ut71e4GEbL5t-7QNcnp67HE"",""Percabangan!C2:G""),IMPORTRANGE(""1pXVhtuhTijHLteqQxVH9Ut71e4GEbL5t-7QNcnp67HE"",""Percabangan!C2:C"")&lt;&gt;""""); FILTER(IMPORTRANGE("""&amp;"16q-2CqZ37XqXv38-RBxmAlaQq4tJXPzgP5nJpKESbp0"",""Array!C2:G""),IMPORTRANGE(""16q-2CqZ37XqXv38-RBxmAlaQq4tJXPzgP5nJpKESbp0"",""Array!C2:C"")&lt;&gt;"""")},5,1)"),96.0)</f>
        <v>96</v>
      </c>
      <c r="B2" s="3" t="str">
        <f>IFERROR(__xludf.DUMMYFUNCTION("""COMPUTED_VALUE"""),"M. Aulia Akbar N.")</f>
        <v>M. Aulia Akbar N.</v>
      </c>
      <c r="C2" s="3" t="str">
        <f>IFERROR(__xludf.DUMMYFUNCTION("""COMPUTED_VALUE"""),"X RPL 1")</f>
        <v>X RPL 1</v>
      </c>
      <c r="D2" s="3">
        <f>IFERROR(__xludf.DUMMYFUNCTION("""COMPUTED_VALUE"""),16.0)</f>
        <v>16</v>
      </c>
      <c r="E2" s="3" t="str">
        <f>IFERROR(__xludf.DUMMYFUNCTION("""COMPUTED_VALUE"""),"Array")</f>
        <v>Array</v>
      </c>
    </row>
    <row r="3">
      <c r="A3" s="2">
        <f>IFERROR(__xludf.DUMMYFUNCTION("""COMPUTED_VALUE"""),40.0)</f>
        <v>40</v>
      </c>
      <c r="B3" s="3" t="str">
        <f>IFERROR(__xludf.DUMMYFUNCTION("""COMPUTED_VALUE"""),"Gieovani ")</f>
        <v>Gieovani </v>
      </c>
      <c r="C3" s="3" t="str">
        <f>IFERROR(__xludf.DUMMYFUNCTION("""COMPUTED_VALUE"""),"XRPL2")</f>
        <v>XRPL2</v>
      </c>
      <c r="D3" s="3" t="str">
        <f>IFERROR(__xludf.DUMMYFUNCTION("""COMPUTED_VALUE"""),"09")</f>
        <v>09</v>
      </c>
      <c r="E3" s="3" t="str">
        <f>IFERROR(__xludf.DUMMYFUNCTION("""COMPUTED_VALUE"""),"Array")</f>
        <v>Array</v>
      </c>
    </row>
    <row r="4">
      <c r="A4" s="2">
        <f>IFERROR(__xludf.DUMMYFUNCTION("""COMPUTED_VALUE"""),32.0)</f>
        <v>32</v>
      </c>
      <c r="B4" s="3" t="str">
        <f>IFERROR(__xludf.DUMMYFUNCTION("""COMPUTED_VALUE"""),"Hadi Wardana Putra")</f>
        <v>Hadi Wardana Putra</v>
      </c>
      <c r="C4" s="3" t="str">
        <f>IFERROR(__xludf.DUMMYFUNCTION("""COMPUTED_VALUE"""),"10 A")</f>
        <v>10 A</v>
      </c>
      <c r="D4" s="3">
        <f>IFERROR(__xludf.DUMMYFUNCTION("""COMPUTED_VALUE"""),34.0)</f>
        <v>34</v>
      </c>
      <c r="E4" s="3" t="str">
        <f>IFERROR(__xludf.DUMMYFUNCTION("""COMPUTED_VALUE"""),"Array")</f>
        <v>Array</v>
      </c>
    </row>
    <row r="5">
      <c r="A5" s="2">
        <f>IFERROR(__xludf.DUMMYFUNCTION("""COMPUTED_VALUE"""),8.0)</f>
        <v>8</v>
      </c>
      <c r="B5" s="3" t="str">
        <f>IFERROR(__xludf.DUMMYFUNCTION("""COMPUTED_VALUE"""),"Fuad")</f>
        <v>Fuad</v>
      </c>
      <c r="C5" s="3" t="str">
        <f>IFERROR(__xludf.DUMMYFUNCTION("""COMPUTED_VALUE"""),"X rpl 1")</f>
        <v>X rpl 1</v>
      </c>
      <c r="D5" s="3">
        <f>IFERROR(__xludf.DUMMYFUNCTION("""COMPUTED_VALUE"""),18.0)</f>
        <v>18</v>
      </c>
      <c r="E5" s="3" t="str">
        <f>IFERROR(__xludf.DUMMYFUNCTION("""COMPUTED_VALUE"""),"Array")</f>
        <v>Array</v>
      </c>
    </row>
    <row r="6">
      <c r="A6" s="2">
        <f>IFERROR(__xludf.DUMMYFUNCTION("""COMPUTED_VALUE"""),44.0)</f>
        <v>44</v>
      </c>
      <c r="B6" s="3" t="str">
        <f>IFERROR(__xludf.DUMMYFUNCTION("""COMPUTED_VALUE"""),"Arga Pramudya Andriyanto")</f>
        <v>Arga Pramudya Andriyanto</v>
      </c>
      <c r="C6" s="3" t="str">
        <f>IFERROR(__xludf.DUMMYFUNCTION("""COMPUTED_VALUE"""),"X RPL 1")</f>
        <v>X RPL 1</v>
      </c>
      <c r="D6" s="3" t="str">
        <f>IFERROR(__xludf.DUMMYFUNCTION("""COMPUTED_VALUE"""),"06")</f>
        <v>06</v>
      </c>
      <c r="E6" s="3" t="str">
        <f>IFERROR(__xludf.DUMMYFUNCTION("""COMPUTED_VALUE"""),"Array")</f>
        <v>Array</v>
      </c>
    </row>
    <row r="7">
      <c r="A7" s="2">
        <f>IFERROR(__xludf.DUMMYFUNCTION("""COMPUTED_VALUE"""),88.0)</f>
        <v>88</v>
      </c>
      <c r="B7" s="3" t="str">
        <f>IFERROR(__xludf.DUMMYFUNCTION("""COMPUTED_VALUE"""),"Saylendra Surya Agung")</f>
        <v>Saylendra Surya Agung</v>
      </c>
      <c r="C7" s="3" t="str">
        <f>IFERROR(__xludf.DUMMYFUNCTION("""COMPUTED_VALUE"""),"X RPL 1")</f>
        <v>X RPL 1</v>
      </c>
      <c r="D7" s="3">
        <f>IFERROR(__xludf.DUMMYFUNCTION("""COMPUTED_VALUE"""),26.0)</f>
        <v>26</v>
      </c>
      <c r="E7" s="3" t="str">
        <f>IFERROR(__xludf.DUMMYFUNCTION("""COMPUTED_VALUE"""),"Array")</f>
        <v>Array</v>
      </c>
    </row>
    <row r="8">
      <c r="A8" s="2">
        <f>IFERROR(__xludf.DUMMYFUNCTION("""COMPUTED_VALUE"""),64.0)</f>
        <v>64</v>
      </c>
      <c r="B8" s="3" t="str">
        <f>IFERROR(__xludf.DUMMYFUNCTION("""COMPUTED_VALUE"""),"Farira Fridia sari")</f>
        <v>Farira Fridia sari</v>
      </c>
      <c r="C8" s="3" t="str">
        <f>IFERROR(__xludf.DUMMYFUNCTION("""COMPUTED_VALUE"""),"X RPL1")</f>
        <v>X RPL1</v>
      </c>
      <c r="D8" s="3">
        <f>IFERROR(__xludf.DUMMYFUNCTION("""COMPUTED_VALUE"""),12.0)</f>
        <v>12</v>
      </c>
      <c r="E8" s="3" t="str">
        <f>IFERROR(__xludf.DUMMYFUNCTION("""COMPUTED_VALUE"""),"Array")</f>
        <v>Array</v>
      </c>
    </row>
    <row r="9">
      <c r="A9" s="2">
        <f>IFERROR(__xludf.DUMMYFUNCTION("""COMPUTED_VALUE"""),56.0)</f>
        <v>56</v>
      </c>
      <c r="B9" s="3" t="str">
        <f>IFERROR(__xludf.DUMMYFUNCTION("""COMPUTED_VALUE"""),"ILYAS AINUR MAULANA")</f>
        <v>ILYAS AINUR MAULANA</v>
      </c>
      <c r="C9" s="3" t="str">
        <f>IFERROR(__xludf.DUMMYFUNCTION("""COMPUTED_VALUE"""),"10 rpl 2")</f>
        <v>10 rpl 2</v>
      </c>
      <c r="D9" s="3">
        <f>IFERROR(__xludf.DUMMYFUNCTION("""COMPUTED_VALUE"""),10.0)</f>
        <v>10</v>
      </c>
      <c r="E9" s="3" t="str">
        <f>IFERROR(__xludf.DUMMYFUNCTION("""COMPUTED_VALUE"""),"Array")</f>
        <v>Array</v>
      </c>
    </row>
    <row r="10">
      <c r="A10" s="2">
        <f>IFERROR(__xludf.DUMMYFUNCTION("""COMPUTED_VALUE"""),32.0)</f>
        <v>32</v>
      </c>
      <c r="B10" s="3" t="str">
        <f>IFERROR(__xludf.DUMMYFUNCTION("""COMPUTED_VALUE"""),"Muhammad Farrel pratama ")</f>
        <v>Muhammad Farrel pratama </v>
      </c>
      <c r="C10" s="3" t="str">
        <f>IFERROR(__xludf.DUMMYFUNCTION("""COMPUTED_VALUE"""),"X Rpl-2 ")</f>
        <v>X Rpl-2 </v>
      </c>
      <c r="D10" s="3">
        <f>IFERROR(__xludf.DUMMYFUNCTION("""COMPUTED_VALUE"""),18.0)</f>
        <v>18</v>
      </c>
      <c r="E10" s="3" t="str">
        <f>IFERROR(__xludf.DUMMYFUNCTION("""COMPUTED_VALUE"""),"Array")</f>
        <v>Array</v>
      </c>
    </row>
    <row r="11">
      <c r="A11" s="2">
        <f>IFERROR(__xludf.DUMMYFUNCTION("""COMPUTED_VALUE"""),32.0)</f>
        <v>32</v>
      </c>
      <c r="B11" s="3" t="str">
        <f>IFERROR(__xludf.DUMMYFUNCTION("""COMPUTED_VALUE"""),"Dzakwan Sajid Rabbani ")</f>
        <v>Dzakwan Sajid Rabbani </v>
      </c>
      <c r="C11" s="3" t="str">
        <f>IFERROR(__xludf.DUMMYFUNCTION("""COMPUTED_VALUE"""),"X-RPL2 ")</f>
        <v>X-RPL2 </v>
      </c>
      <c r="D11" s="3" t="str">
        <f>IFERROR(__xludf.DUMMYFUNCTION("""COMPUTED_VALUE"""),"07")</f>
        <v>07</v>
      </c>
      <c r="E11" s="3" t="str">
        <f>IFERROR(__xludf.DUMMYFUNCTION("""COMPUTED_VALUE"""),"Array")</f>
        <v>Array</v>
      </c>
    </row>
    <row r="12">
      <c r="A12" s="2">
        <f>IFERROR(__xludf.DUMMYFUNCTION("""COMPUTED_VALUE"""),20.0)</f>
        <v>20</v>
      </c>
      <c r="B12" s="3" t="str">
        <f>IFERROR(__xludf.DUMMYFUNCTION("""COMPUTED_VALUE"""),"Muhammad rifqy zam zami")</f>
        <v>Muhammad rifqy zam zami</v>
      </c>
      <c r="C12" s="3" t="str">
        <f>IFERROR(__xludf.DUMMYFUNCTION("""COMPUTED_VALUE"""),"X rpl 1")</f>
        <v>X rpl 1</v>
      </c>
      <c r="D12" s="3">
        <f>IFERROR(__xludf.DUMMYFUNCTION("""COMPUTED_VALUE"""),22.0)</f>
        <v>22</v>
      </c>
      <c r="E12" s="3" t="str">
        <f>IFERROR(__xludf.DUMMYFUNCTION("""COMPUTED_VALUE"""),"Operator")</f>
        <v>Operator</v>
      </c>
    </row>
    <row r="13">
      <c r="A13" s="2">
        <f>IFERROR(__xludf.DUMMYFUNCTION("""COMPUTED_VALUE"""),100.0)</f>
        <v>100</v>
      </c>
      <c r="B13" s="3" t="str">
        <f>IFERROR(__xludf.DUMMYFUNCTION("""COMPUTED_VALUE"""),"Kiyokata Ayanokouji")</f>
        <v>Kiyokata Ayanokouji</v>
      </c>
      <c r="C13" s="3" t="str">
        <f>IFERROR(__xludf.DUMMYFUNCTION("""COMPUTED_VALUE"""),"D class")</f>
        <v>D class</v>
      </c>
      <c r="D13" s="3" t="str">
        <f>IFERROR(__xludf.DUMMYFUNCTION("""COMPUTED_VALUE"""),"seat 21")</f>
        <v>seat 21</v>
      </c>
      <c r="E13" s="3" t="str">
        <f>IFERROR(__xludf.DUMMYFUNCTION("""COMPUTED_VALUE"""),"Operator")</f>
        <v>Operator</v>
      </c>
    </row>
    <row r="14">
      <c r="A14" s="2">
        <f>IFERROR(__xludf.DUMMYFUNCTION("""COMPUTED_VALUE"""),68.0)</f>
        <v>68</v>
      </c>
      <c r="B14" s="3" t="str">
        <f>IFERROR(__xludf.DUMMYFUNCTION("""COMPUTED_VALUE"""),"Atreyu")</f>
        <v>Atreyu</v>
      </c>
      <c r="C14" s="3" t="str">
        <f>IFERROR(__xludf.DUMMYFUNCTION("""COMPUTED_VALUE"""),"X - RPL 2")</f>
        <v>X - RPL 2</v>
      </c>
      <c r="D14" s="3">
        <f>IFERROR(__xludf.DUMMYFUNCTION("""COMPUTED_VALUE"""),4.0)</f>
        <v>4</v>
      </c>
      <c r="E14" s="3" t="str">
        <f>IFERROR(__xludf.DUMMYFUNCTION("""COMPUTED_VALUE"""),"Operator")</f>
        <v>Operator</v>
      </c>
    </row>
    <row r="15">
      <c r="A15" s="2">
        <f>IFERROR(__xludf.DUMMYFUNCTION("""COMPUTED_VALUE"""),76.0)</f>
        <v>76</v>
      </c>
      <c r="B15" s="3" t="str">
        <f>IFERROR(__xludf.DUMMYFUNCTION("""COMPUTED_VALUE"""),"Hadi Wardana Putra")</f>
        <v>Hadi Wardana Putra</v>
      </c>
      <c r="C15" s="3" t="str">
        <f>IFERROR(__xludf.DUMMYFUNCTION("""COMPUTED_VALUE"""),"10 A")</f>
        <v>10 A</v>
      </c>
      <c r="D15" s="3">
        <f>IFERROR(__xludf.DUMMYFUNCTION("""COMPUTED_VALUE"""),34.0)</f>
        <v>34</v>
      </c>
      <c r="E15" s="3" t="str">
        <f>IFERROR(__xludf.DUMMYFUNCTION("""COMPUTED_VALUE"""),"Operator")</f>
        <v>Operator</v>
      </c>
    </row>
    <row r="16">
      <c r="A16" s="2">
        <f>IFERROR(__xludf.DUMMYFUNCTION("""COMPUTED_VALUE"""),84.0)</f>
        <v>84</v>
      </c>
      <c r="B16" s="3" t="str">
        <f>IFERROR(__xludf.DUMMYFUNCTION("""COMPUTED_VALUE"""),"Sailendra Surya Agung")</f>
        <v>Sailendra Surya Agung</v>
      </c>
      <c r="C16" s="3" t="str">
        <f>IFERROR(__xludf.DUMMYFUNCTION("""COMPUTED_VALUE"""),"10 RPL 1")</f>
        <v>10 RPL 1</v>
      </c>
      <c r="D16" s="3">
        <f>IFERROR(__xludf.DUMMYFUNCTION("""COMPUTED_VALUE"""),26.0)</f>
        <v>26</v>
      </c>
      <c r="E16" s="3" t="str">
        <f>IFERROR(__xludf.DUMMYFUNCTION("""COMPUTED_VALUE"""),"Operator")</f>
        <v>Operator</v>
      </c>
    </row>
    <row r="17">
      <c r="A17" s="2">
        <f>IFERROR(__xludf.DUMMYFUNCTION("""COMPUTED_VALUE"""),80.0)</f>
        <v>80</v>
      </c>
      <c r="B17" s="3" t="str">
        <f>IFERROR(__xludf.DUMMYFUNCTION("""COMPUTED_VALUE"""),"Muhammad Ramdhan Maulana Yusuf ")</f>
        <v>Muhammad Ramdhan Maulana Yusuf </v>
      </c>
      <c r="C17" s="3" t="str">
        <f>IFERROR(__xludf.DUMMYFUNCTION("""COMPUTED_VALUE"""),"X RPL-1")</f>
        <v>X RPL-1</v>
      </c>
      <c r="D17" s="3">
        <f>IFERROR(__xludf.DUMMYFUNCTION("""COMPUTED_VALUE"""),19.0)</f>
        <v>19</v>
      </c>
      <c r="E17" s="3" t="str">
        <f>IFERROR(__xludf.DUMMYFUNCTION("""COMPUTED_VALUE"""),"Operator")</f>
        <v>Operator</v>
      </c>
    </row>
    <row r="18">
      <c r="A18" s="2">
        <f>IFERROR(__xludf.DUMMYFUNCTION("""COMPUTED_VALUE"""),56.0)</f>
        <v>56</v>
      </c>
      <c r="B18" s="3" t="str">
        <f>IFERROR(__xludf.DUMMYFUNCTION("""COMPUTED_VALUE"""),"Praditya Rafid Tito ")</f>
        <v>Praditya Rafid Tito </v>
      </c>
      <c r="C18" s="3" t="str">
        <f>IFERROR(__xludf.DUMMYFUNCTION("""COMPUTED_VALUE"""),"X RPL 1")</f>
        <v>X RPL 1</v>
      </c>
      <c r="D18" s="3">
        <f>IFERROR(__xludf.DUMMYFUNCTION("""COMPUTED_VALUE"""),21.0)</f>
        <v>21</v>
      </c>
      <c r="E18" s="3" t="str">
        <f>IFERROR(__xludf.DUMMYFUNCTION("""COMPUTED_VALUE"""),"Operator")</f>
        <v>Operator</v>
      </c>
    </row>
    <row r="19">
      <c r="A19" s="2">
        <f>IFERROR(__xludf.DUMMYFUNCTION("""COMPUTED_VALUE"""),64.0)</f>
        <v>64</v>
      </c>
      <c r="B19" s="3" t="str">
        <f>IFERROR(__xludf.DUMMYFUNCTION("""COMPUTED_VALUE"""),"MOHAMMAD FERDIANSYAH NURUUDIN")</f>
        <v>MOHAMMAD FERDIANSYAH NURUUDIN</v>
      </c>
      <c r="C19" s="3" t="str">
        <f>IFERROR(__xludf.DUMMYFUNCTION("""COMPUTED_VALUE"""),"X RPL 1")</f>
        <v>X RPL 1</v>
      </c>
      <c r="D19" s="3">
        <f>IFERROR(__xludf.DUMMYFUNCTION("""COMPUTED_VALUE"""),28.0)</f>
        <v>28</v>
      </c>
      <c r="E19" s="3" t="str">
        <f>IFERROR(__xludf.DUMMYFUNCTION("""COMPUTED_VALUE"""),"Operator")</f>
        <v>Operator</v>
      </c>
    </row>
    <row r="20">
      <c r="A20" s="2">
        <f>IFERROR(__xludf.DUMMYFUNCTION("""COMPUTED_VALUE"""),68.0)</f>
        <v>68</v>
      </c>
      <c r="B20" s="3" t="str">
        <f>IFERROR(__xludf.DUMMYFUNCTION("""COMPUTED_VALUE"""),"M farid masudy")</f>
        <v>M farid masudy</v>
      </c>
      <c r="C20" s="3" t="str">
        <f>IFERROR(__xludf.DUMMYFUNCTION("""COMPUTED_VALUE"""),"X rpl - 01")</f>
        <v>X rpl - 01</v>
      </c>
      <c r="D20" s="3">
        <f>IFERROR(__xludf.DUMMYFUNCTION("""COMPUTED_VALUE"""),14.0)</f>
        <v>14</v>
      </c>
      <c r="E20" s="3" t="str">
        <f>IFERROR(__xludf.DUMMYFUNCTION("""COMPUTED_VALUE"""),"Operator")</f>
        <v>Operator</v>
      </c>
    </row>
    <row r="21">
      <c r="A21" s="2">
        <f>IFERROR(__xludf.DUMMYFUNCTION("""COMPUTED_VALUE"""),84.0)</f>
        <v>84</v>
      </c>
      <c r="B21" s="3" t="str">
        <f>IFERROR(__xludf.DUMMYFUNCTION("""COMPUTED_VALUE"""),"M. Aulia Akbar N.")</f>
        <v>M. Aulia Akbar N.</v>
      </c>
      <c r="C21" s="3" t="str">
        <f>IFERROR(__xludf.DUMMYFUNCTION("""COMPUTED_VALUE"""),"X RPL 1")</f>
        <v>X RPL 1</v>
      </c>
      <c r="D21" s="3">
        <f>IFERROR(__xludf.DUMMYFUNCTION("""COMPUTED_VALUE"""),16.0)</f>
        <v>16</v>
      </c>
      <c r="E21" s="3" t="str">
        <f>IFERROR(__xludf.DUMMYFUNCTION("""COMPUTED_VALUE"""),"Operator")</f>
        <v>Operator</v>
      </c>
    </row>
    <row r="22">
      <c r="A22" s="2">
        <f>IFERROR(__xludf.DUMMYFUNCTION("""COMPUTED_VALUE"""),84.0)</f>
        <v>84</v>
      </c>
      <c r="B22" s="3" t="str">
        <f>IFERROR(__xludf.DUMMYFUNCTION("""COMPUTED_VALUE"""),"Dewa Satria")</f>
        <v>Dewa Satria</v>
      </c>
      <c r="C22" s="3" t="str">
        <f>IFERROR(__xludf.DUMMYFUNCTION("""COMPUTED_VALUE"""),"X RPL 1")</f>
        <v>X RPL 1</v>
      </c>
      <c r="D22" s="3">
        <f>IFERROR(__xludf.DUMMYFUNCTION("""COMPUTED_VALUE"""),8.0)</f>
        <v>8</v>
      </c>
      <c r="E22" s="3" t="str">
        <f>IFERROR(__xludf.DUMMYFUNCTION("""COMPUTED_VALUE"""),"Operator")</f>
        <v>Operator</v>
      </c>
    </row>
    <row r="23">
      <c r="A23" s="2">
        <f>IFERROR(__xludf.DUMMYFUNCTION("""COMPUTED_VALUE"""),76.0)</f>
        <v>76</v>
      </c>
      <c r="B23" s="3" t="str">
        <f>IFERROR(__xludf.DUMMYFUNCTION("""COMPUTED_VALUE"""),"x-rpl-1")</f>
        <v>x-rpl-1</v>
      </c>
      <c r="C23" s="3">
        <f>IFERROR(__xludf.DUMMYFUNCTION("""COMPUTED_VALUE"""),22.0)</f>
        <v>22</v>
      </c>
      <c r="D23" s="3" t="str">
        <f>IFERROR(__xludf.DUMMYFUNCTION("""COMPUTED_VALUE"""),"raghib zuhair amrullah")</f>
        <v>raghib zuhair amrullah</v>
      </c>
      <c r="E23" s="3" t="str">
        <f>IFERROR(__xludf.DUMMYFUNCTION("""COMPUTED_VALUE"""),"Operator")</f>
        <v>Operator</v>
      </c>
    </row>
    <row r="24">
      <c r="A24" s="2">
        <f>IFERROR(__xludf.DUMMYFUNCTION("""COMPUTED_VALUE"""),68.0)</f>
        <v>68</v>
      </c>
      <c r="B24" s="3" t="str">
        <f>IFERROR(__xludf.DUMMYFUNCTION("""COMPUTED_VALUE"""),"Satria Hafis Ramadhani ")</f>
        <v>Satria Hafis Ramadhani </v>
      </c>
      <c r="C24" s="3" t="str">
        <f>IFERROR(__xludf.DUMMYFUNCTION("""COMPUTED_VALUE"""),"X RPL 1")</f>
        <v>X RPL 1</v>
      </c>
      <c r="D24" s="3">
        <f>IFERROR(__xludf.DUMMYFUNCTION("""COMPUTED_VALUE"""),25.0)</f>
        <v>25</v>
      </c>
      <c r="E24" s="3" t="str">
        <f>IFERROR(__xludf.DUMMYFUNCTION("""COMPUTED_VALUE"""),"Operator")</f>
        <v>Operator</v>
      </c>
    </row>
    <row r="25">
      <c r="A25" s="2">
        <f>IFERROR(__xludf.DUMMYFUNCTION("""COMPUTED_VALUE"""),80.0)</f>
        <v>80</v>
      </c>
      <c r="B25" s="3" t="str">
        <f>IFERROR(__xludf.DUMMYFUNCTION("""COMPUTED_VALUE"""),"Aditya firmansyah")</f>
        <v>Aditya firmansyah</v>
      </c>
      <c r="C25" s="3" t="str">
        <f>IFERROR(__xludf.DUMMYFUNCTION("""COMPUTED_VALUE"""),"X Rpl 1")</f>
        <v>X Rpl 1</v>
      </c>
      <c r="D25" s="3" t="str">
        <f>IFERROR(__xludf.DUMMYFUNCTION("""COMPUTED_VALUE"""),"02")</f>
        <v>02</v>
      </c>
      <c r="E25" s="3" t="str">
        <f>IFERROR(__xludf.DUMMYFUNCTION("""COMPUTED_VALUE"""),"Operator")</f>
        <v>Operator</v>
      </c>
    </row>
    <row r="26">
      <c r="A26" s="2">
        <f>IFERROR(__xludf.DUMMYFUNCTION("""COMPUTED_VALUE"""),80.0)</f>
        <v>80</v>
      </c>
      <c r="B26" s="3" t="str">
        <f>IFERROR(__xludf.DUMMYFUNCTION("""COMPUTED_VALUE"""),"Dhiya Ulchaq Maula Rahmat")</f>
        <v>Dhiya Ulchaq Maula Rahmat</v>
      </c>
      <c r="C26" s="3" t="str">
        <f>IFERROR(__xludf.DUMMYFUNCTION("""COMPUTED_VALUE"""),"XRPL1")</f>
        <v>XRPL1</v>
      </c>
      <c r="D26" s="3">
        <f>IFERROR(__xludf.DUMMYFUNCTION("""COMPUTED_VALUE"""),9.0)</f>
        <v>9</v>
      </c>
      <c r="E26" s="3" t="str">
        <f>IFERROR(__xludf.DUMMYFUNCTION("""COMPUTED_VALUE"""),"Operator")</f>
        <v>Operator</v>
      </c>
    </row>
    <row r="27">
      <c r="A27" s="2">
        <f>IFERROR(__xludf.DUMMYFUNCTION("""COMPUTED_VALUE"""),84.0)</f>
        <v>84</v>
      </c>
      <c r="B27" s="3" t="str">
        <f>IFERROR(__xludf.DUMMYFUNCTION("""COMPUTED_VALUE"""),"Afhinza keyzo ariengga putra ")</f>
        <v>Afhinza keyzo ariengga putra </v>
      </c>
      <c r="C27" s="3" t="str">
        <f>IFERROR(__xludf.DUMMYFUNCTION("""COMPUTED_VALUE"""),"X Rpl 1")</f>
        <v>X Rpl 1</v>
      </c>
      <c r="D27" s="3" t="str">
        <f>IFERROR(__xludf.DUMMYFUNCTION("""COMPUTED_VALUE"""),"03")</f>
        <v>03</v>
      </c>
      <c r="E27" s="3" t="str">
        <f>IFERROR(__xludf.DUMMYFUNCTION("""COMPUTED_VALUE"""),"Operator")</f>
        <v>Operator</v>
      </c>
    </row>
    <row r="28">
      <c r="A28" s="2">
        <f>IFERROR(__xludf.DUMMYFUNCTION("""COMPUTED_VALUE"""),76.0)</f>
        <v>76</v>
      </c>
      <c r="B28" s="3" t="str">
        <f>IFERROR(__xludf.DUMMYFUNCTION("""COMPUTED_VALUE"""),"Zaidan Murtadho klazema")</f>
        <v>Zaidan Murtadho klazema</v>
      </c>
      <c r="C28" s="3" t="str">
        <f>IFERROR(__xludf.DUMMYFUNCTION("""COMPUTED_VALUE"""),"X RPL 1")</f>
        <v>X RPL 1</v>
      </c>
      <c r="D28" s="3">
        <f>IFERROR(__xludf.DUMMYFUNCTION("""COMPUTED_VALUE"""),27.0)</f>
        <v>27</v>
      </c>
      <c r="E28" s="3" t="str">
        <f>IFERROR(__xludf.DUMMYFUNCTION("""COMPUTED_VALUE"""),"Operator")</f>
        <v>Operator</v>
      </c>
    </row>
    <row r="29">
      <c r="A29" s="2">
        <f>IFERROR(__xludf.DUMMYFUNCTION("""COMPUTED_VALUE"""),52.0)</f>
        <v>52</v>
      </c>
      <c r="B29" s="3" t="str">
        <f>IFERROR(__xludf.DUMMYFUNCTION("""COMPUTED_VALUE"""),"Fuad")</f>
        <v>Fuad</v>
      </c>
      <c r="C29" s="3" t="str">
        <f>IFERROR(__xludf.DUMMYFUNCTION("""COMPUTED_VALUE"""),"X rpl 1")</f>
        <v>X rpl 1</v>
      </c>
      <c r="D29" s="3">
        <f>IFERROR(__xludf.DUMMYFUNCTION("""COMPUTED_VALUE"""),18.0)</f>
        <v>18</v>
      </c>
      <c r="E29" s="3" t="str">
        <f>IFERROR(__xludf.DUMMYFUNCTION("""COMPUTED_VALUE"""),"Operator")</f>
        <v>Operator</v>
      </c>
    </row>
    <row r="30">
      <c r="A30" s="2">
        <f>IFERROR(__xludf.DUMMYFUNCTION("""COMPUTED_VALUE"""),56.0)</f>
        <v>56</v>
      </c>
      <c r="B30" s="3" t="str">
        <f>IFERROR(__xludf.DUMMYFUNCTION("""COMPUTED_VALUE"""),"Alfiani Rosyida")</f>
        <v>Alfiani Rosyida</v>
      </c>
      <c r="C30" s="3" t="str">
        <f>IFERROR(__xludf.DUMMYFUNCTION("""COMPUTED_VALUE"""),"X RPL 1")</f>
        <v>X RPL 1</v>
      </c>
      <c r="D30" s="3" t="str">
        <f>IFERROR(__xludf.DUMMYFUNCTION("""COMPUTED_VALUE"""),"05")</f>
        <v>05</v>
      </c>
      <c r="E30" s="3" t="str">
        <f>IFERROR(__xludf.DUMMYFUNCTION("""COMPUTED_VALUE"""),"Operator")</f>
        <v>Operator</v>
      </c>
    </row>
    <row r="31">
      <c r="A31" s="2">
        <f>IFERROR(__xludf.DUMMYFUNCTION("""COMPUTED_VALUE"""),72.0)</f>
        <v>72</v>
      </c>
      <c r="B31" s="3" t="str">
        <f>IFERROR(__xludf.DUMMYFUNCTION("""COMPUTED_VALUE"""),"Arga Pramudya Andriyanto")</f>
        <v>Arga Pramudya Andriyanto</v>
      </c>
      <c r="C31" s="3" t="str">
        <f>IFERROR(__xludf.DUMMYFUNCTION("""COMPUTED_VALUE"""),"X RPL 1")</f>
        <v>X RPL 1</v>
      </c>
      <c r="D31" s="3" t="str">
        <f>IFERROR(__xludf.DUMMYFUNCTION("""COMPUTED_VALUE"""),"06")</f>
        <v>06</v>
      </c>
      <c r="E31" s="3" t="str">
        <f>IFERROR(__xludf.DUMMYFUNCTION("""COMPUTED_VALUE"""),"Operator")</f>
        <v>Operator</v>
      </c>
    </row>
    <row r="32">
      <c r="A32" s="2">
        <f>IFERROR(__xludf.DUMMYFUNCTION("""COMPUTED_VALUE"""),60.0)</f>
        <v>60</v>
      </c>
      <c r="B32" s="3" t="str">
        <f>IFERROR(__xludf.DUMMYFUNCTION("""COMPUTED_VALUE"""),"Farira fridia sari")</f>
        <v>Farira fridia sari</v>
      </c>
      <c r="C32" s="3" t="str">
        <f>IFERROR(__xludf.DUMMYFUNCTION("""COMPUTED_VALUE"""),"X RPL 1")</f>
        <v>X RPL 1</v>
      </c>
      <c r="D32" s="3">
        <f>IFERROR(__xludf.DUMMYFUNCTION("""COMPUTED_VALUE"""),12.0)</f>
        <v>12</v>
      </c>
      <c r="E32" s="3" t="str">
        <f>IFERROR(__xludf.DUMMYFUNCTION("""COMPUTED_VALUE"""),"Operator")</f>
        <v>Operator</v>
      </c>
    </row>
    <row r="33">
      <c r="A33" s="2">
        <f>IFERROR(__xludf.DUMMYFUNCTION("""COMPUTED_VALUE"""),60.0)</f>
        <v>60</v>
      </c>
      <c r="B33" s="3" t="str">
        <f>IFERROR(__xludf.DUMMYFUNCTION("""COMPUTED_VALUE"""),"Gieovani ")</f>
        <v>Gieovani </v>
      </c>
      <c r="C33" s="3" t="str">
        <f>IFERROR(__xludf.DUMMYFUNCTION("""COMPUTED_VALUE"""),"XRPL2 ")</f>
        <v>XRPL2 </v>
      </c>
      <c r="D33" s="3" t="str">
        <f>IFERROR(__xludf.DUMMYFUNCTION("""COMPUTED_VALUE"""),"09")</f>
        <v>09</v>
      </c>
      <c r="E33" s="3" t="str">
        <f>IFERROR(__xludf.DUMMYFUNCTION("""COMPUTED_VALUE"""),"Operator")</f>
        <v>Operator</v>
      </c>
    </row>
    <row r="34">
      <c r="A34" s="2">
        <f>IFERROR(__xludf.DUMMYFUNCTION("""COMPUTED_VALUE"""),40.0)</f>
        <v>40</v>
      </c>
      <c r="B34" s="3" t="str">
        <f>IFERROR(__xludf.DUMMYFUNCTION("""COMPUTED_VALUE"""),"Ilyas Ainur Maulana")</f>
        <v>Ilyas Ainur Maulana</v>
      </c>
      <c r="C34" s="3" t="str">
        <f>IFERROR(__xludf.DUMMYFUNCTION("""COMPUTED_VALUE"""),"10rpl 2")</f>
        <v>10rpl 2</v>
      </c>
      <c r="D34" s="3">
        <f>IFERROR(__xludf.DUMMYFUNCTION("""COMPUTED_VALUE"""),10.0)</f>
        <v>10</v>
      </c>
      <c r="E34" s="3" t="str">
        <f>IFERROR(__xludf.DUMMYFUNCTION("""COMPUTED_VALUE"""),"Operator")</f>
        <v>Operator</v>
      </c>
    </row>
    <row r="35">
      <c r="A35" s="2">
        <f>IFERROR(__xludf.DUMMYFUNCTION("""COMPUTED_VALUE"""),52.0)</f>
        <v>52</v>
      </c>
      <c r="B35" s="3" t="str">
        <f>IFERROR(__xludf.DUMMYFUNCTION("""COMPUTED_VALUE"""),"Muhammad Farrel pratama ")</f>
        <v>Muhammad Farrel pratama </v>
      </c>
      <c r="C35" s="3" t="str">
        <f>IFERROR(__xludf.DUMMYFUNCTION("""COMPUTED_VALUE"""),"X Rpl-2 ")</f>
        <v>X Rpl-2 </v>
      </c>
      <c r="D35" s="3">
        <f>IFERROR(__xludf.DUMMYFUNCTION("""COMPUTED_VALUE"""),18.0)</f>
        <v>18</v>
      </c>
      <c r="E35" s="3" t="str">
        <f>IFERROR(__xludf.DUMMYFUNCTION("""COMPUTED_VALUE"""),"Operator")</f>
        <v>Operator</v>
      </c>
    </row>
    <row r="36">
      <c r="A36" s="2">
        <f>IFERROR(__xludf.DUMMYFUNCTION("""COMPUTED_VALUE"""),56.0)</f>
        <v>56</v>
      </c>
      <c r="B36" s="3" t="str">
        <f>IFERROR(__xludf.DUMMYFUNCTION("""COMPUTED_VALUE"""),"Dzakwan Sajid Rabbani ")</f>
        <v>Dzakwan Sajid Rabbani </v>
      </c>
      <c r="C36" s="3" t="str">
        <f>IFERROR(__xludf.DUMMYFUNCTION("""COMPUTED_VALUE"""),"X-RPL2")</f>
        <v>X-RPL2</v>
      </c>
      <c r="D36" s="3" t="str">
        <f>IFERROR(__xludf.DUMMYFUNCTION("""COMPUTED_VALUE"""),"07")</f>
        <v>07</v>
      </c>
      <c r="E36" s="3" t="str">
        <f>IFERROR(__xludf.DUMMYFUNCTION("""COMPUTED_VALUE"""),"Operator")</f>
        <v>Operator</v>
      </c>
    </row>
    <row r="37">
      <c r="A37" s="2">
        <f>IFERROR(__xludf.DUMMYFUNCTION("""COMPUTED_VALUE"""),20.0)</f>
        <v>20</v>
      </c>
      <c r="B37" s="3" t="str">
        <f>IFERROR(__xludf.DUMMYFUNCTION("""COMPUTED_VALUE"""),"Muhammàd rifqy zam zami")</f>
        <v>Muhammàd rifqy zam zami</v>
      </c>
      <c r="C37" s="3" t="str">
        <f>IFERROR(__xludf.DUMMYFUNCTION("""COMPUTED_VALUE"""),"X rpl 1")</f>
        <v>X rpl 1</v>
      </c>
      <c r="D37" s="3">
        <f>IFERROR(__xludf.DUMMYFUNCTION("""COMPUTED_VALUE"""),20.0)</f>
        <v>20</v>
      </c>
      <c r="E37" s="3" t="str">
        <f>IFERROR(__xludf.DUMMYFUNCTION("""COMPUTED_VALUE"""),"Operator")</f>
        <v>Operator</v>
      </c>
    </row>
    <row r="38">
      <c r="A38" s="2">
        <f>IFERROR(__xludf.DUMMYFUNCTION("""COMPUTED_VALUE"""),24.0)</f>
        <v>24</v>
      </c>
      <c r="B38" s="3" t="str">
        <f>IFERROR(__xludf.DUMMYFUNCTION("""COMPUTED_VALUE"""),"Muhammad rifqy zam zami")</f>
        <v>Muhammad rifqy zam zami</v>
      </c>
      <c r="C38" s="3" t="str">
        <f>IFERROR(__xludf.DUMMYFUNCTION("""COMPUTED_VALUE"""),"X rpl 1")</f>
        <v>X rpl 1</v>
      </c>
      <c r="D38" s="3">
        <f>IFERROR(__xludf.DUMMYFUNCTION("""COMPUTED_VALUE"""),20.0)</f>
        <v>20</v>
      </c>
      <c r="E38" s="3" t="str">
        <f>IFERROR(__xludf.DUMMYFUNCTION("""COMPUTED_VALUE"""),"Operator")</f>
        <v>Operator</v>
      </c>
    </row>
    <row r="39">
      <c r="A39" s="2">
        <f>IFERROR(__xludf.DUMMYFUNCTION("""COMPUTED_VALUE"""),48.0)</f>
        <v>48</v>
      </c>
      <c r="B39" s="3" t="str">
        <f>IFERROR(__xludf.DUMMYFUNCTION("""COMPUTED_VALUE"""),"Ilyas Ainur Maulana")</f>
        <v>Ilyas Ainur Maulana</v>
      </c>
      <c r="C39" s="3" t="str">
        <f>IFERROR(__xludf.DUMMYFUNCTION("""COMPUTED_VALUE"""),"10rpl2")</f>
        <v>10rpl2</v>
      </c>
      <c r="D39" s="3">
        <f>IFERROR(__xludf.DUMMYFUNCTION("""COMPUTED_VALUE"""),10.0)</f>
        <v>10</v>
      </c>
      <c r="E39" s="3" t="str">
        <f>IFERROR(__xludf.DUMMYFUNCTION("""COMPUTED_VALUE"""),"Percabangan")</f>
        <v>Percabangan</v>
      </c>
    </row>
    <row r="40">
      <c r="A40" s="2">
        <f>IFERROR(__xludf.DUMMYFUNCTION("""COMPUTED_VALUE"""),24.0)</f>
        <v>24</v>
      </c>
      <c r="B40" s="3" t="str">
        <f>IFERROR(__xludf.DUMMYFUNCTION("""COMPUTED_VALUE"""),"Hadi Wardana Putra")</f>
        <v>Hadi Wardana Putra</v>
      </c>
      <c r="C40" s="3" t="str">
        <f>IFERROR(__xludf.DUMMYFUNCTION("""COMPUTED_VALUE"""),"10 A")</f>
        <v>10 A</v>
      </c>
      <c r="D40" s="3">
        <f>IFERROR(__xludf.DUMMYFUNCTION("""COMPUTED_VALUE"""),34.0)</f>
        <v>34</v>
      </c>
      <c r="E40" s="3" t="str">
        <f>IFERROR(__xludf.DUMMYFUNCTION("""COMPUTED_VALUE"""),"Percabangan")</f>
        <v>Percabangan</v>
      </c>
    </row>
    <row r="41">
      <c r="A41" s="2">
        <f>IFERROR(__xludf.DUMMYFUNCTION("""COMPUTED_VALUE"""),52.0)</f>
        <v>52</v>
      </c>
      <c r="B41" s="3" t="str">
        <f>IFERROR(__xludf.DUMMYFUNCTION("""COMPUTED_VALUE"""),"Fuad")</f>
        <v>Fuad</v>
      </c>
      <c r="C41" s="3" t="str">
        <f>IFERROR(__xludf.DUMMYFUNCTION("""COMPUTED_VALUE"""),"X rpl 1")</f>
        <v>X rpl 1</v>
      </c>
      <c r="D41" s="3">
        <f>IFERROR(__xludf.DUMMYFUNCTION("""COMPUTED_VALUE"""),18.0)</f>
        <v>18</v>
      </c>
      <c r="E41" s="3" t="str">
        <f>IFERROR(__xludf.DUMMYFUNCTION("""COMPUTED_VALUE"""),"Percabangan")</f>
        <v>Percabangan</v>
      </c>
    </row>
    <row r="42">
      <c r="A42" s="2">
        <f>IFERROR(__xludf.DUMMYFUNCTION("""COMPUTED_VALUE"""),88.0)</f>
        <v>88</v>
      </c>
      <c r="B42" s="3" t="str">
        <f>IFERROR(__xludf.DUMMYFUNCTION("""COMPUTED_VALUE"""),"Dewa Satria ")</f>
        <v>Dewa Satria </v>
      </c>
      <c r="C42" s="3" t="str">
        <f>IFERROR(__xludf.DUMMYFUNCTION("""COMPUTED_VALUE"""),"X RPL 1")</f>
        <v>X RPL 1</v>
      </c>
      <c r="D42" s="3">
        <f>IFERROR(__xludf.DUMMYFUNCTION("""COMPUTED_VALUE"""),8.0)</f>
        <v>8</v>
      </c>
      <c r="E42" s="3" t="str">
        <f>IFERROR(__xludf.DUMMYFUNCTION("""COMPUTED_VALUE"""),"Percabangan")</f>
        <v>Percabangan</v>
      </c>
    </row>
    <row r="43">
      <c r="A43" s="2">
        <f>IFERROR(__xludf.DUMMYFUNCTION("""COMPUTED_VALUE"""),72.0)</f>
        <v>72</v>
      </c>
      <c r="B43" s="3" t="str">
        <f>IFERROR(__xludf.DUMMYFUNCTION("""COMPUTED_VALUE"""),"Aiaiu")</f>
        <v>Aiaiu</v>
      </c>
      <c r="C43" s="3" t="str">
        <f>IFERROR(__xludf.DUMMYFUNCTION("""COMPUTED_VALUE"""),"1 sd")</f>
        <v>1 sd</v>
      </c>
      <c r="D43" s="3">
        <f>IFERROR(__xludf.DUMMYFUNCTION("""COMPUTED_VALUE"""),199.0)</f>
        <v>199</v>
      </c>
      <c r="E43" s="3" t="str">
        <f>IFERROR(__xludf.DUMMYFUNCTION("""COMPUTED_VALUE"""),"Percabangan")</f>
        <v>Percabangan</v>
      </c>
    </row>
    <row r="44">
      <c r="A44" s="2">
        <f>IFERROR(__xludf.DUMMYFUNCTION("""COMPUTED_VALUE"""),40.0)</f>
        <v>40</v>
      </c>
      <c r="B44" s="3" t="str">
        <f>IFERROR(__xludf.DUMMYFUNCTION("""COMPUTED_VALUE"""),"Arga Pramudya Andriyanto")</f>
        <v>Arga Pramudya Andriyanto</v>
      </c>
      <c r="C44" s="3" t="str">
        <f>IFERROR(__xludf.DUMMYFUNCTION("""COMPUTED_VALUE"""),"X RPL 1")</f>
        <v>X RPL 1</v>
      </c>
      <c r="D44" s="3" t="str">
        <f>IFERROR(__xludf.DUMMYFUNCTION("""COMPUTED_VALUE"""),"06")</f>
        <v>06</v>
      </c>
      <c r="E44" s="3" t="str">
        <f>IFERROR(__xludf.DUMMYFUNCTION("""COMPUTED_VALUE"""),"Percabangan")</f>
        <v>Percabangan</v>
      </c>
    </row>
    <row r="45">
      <c r="A45" s="2">
        <f>IFERROR(__xludf.DUMMYFUNCTION("""COMPUTED_VALUE"""),44.0)</f>
        <v>44</v>
      </c>
      <c r="B45" s="3" t="str">
        <f>IFERROR(__xludf.DUMMYFUNCTION("""COMPUTED_VALUE"""),"Farira Fridia Sari")</f>
        <v>Farira Fridia Sari</v>
      </c>
      <c r="C45" s="3" t="str">
        <f>IFERROR(__xludf.DUMMYFUNCTION("""COMPUTED_VALUE"""),"X RPL 1")</f>
        <v>X RPL 1</v>
      </c>
      <c r="D45" s="3">
        <f>IFERROR(__xludf.DUMMYFUNCTION("""COMPUTED_VALUE"""),12.0)</f>
        <v>12</v>
      </c>
      <c r="E45" s="3" t="str">
        <f>IFERROR(__xludf.DUMMYFUNCTION("""COMPUTED_VALUE"""),"Percabangan")</f>
        <v>Percabangan</v>
      </c>
    </row>
    <row r="46">
      <c r="A46" s="2">
        <f>IFERROR(__xludf.DUMMYFUNCTION("""COMPUTED_VALUE"""),40.0)</f>
        <v>40</v>
      </c>
      <c r="B46" s="3" t="str">
        <f>IFERROR(__xludf.DUMMYFUNCTION("""COMPUTED_VALUE"""),"Gieovani ")</f>
        <v>Gieovani </v>
      </c>
      <c r="C46" s="3" t="str">
        <f>IFERROR(__xludf.DUMMYFUNCTION("""COMPUTED_VALUE"""),"XRPL2 ")</f>
        <v>XRPL2 </v>
      </c>
      <c r="D46" s="3" t="str">
        <f>IFERROR(__xludf.DUMMYFUNCTION("""COMPUTED_VALUE"""),"09")</f>
        <v>09</v>
      </c>
      <c r="E46" s="3" t="str">
        <f>IFERROR(__xludf.DUMMYFUNCTION("""COMPUTED_VALUE"""),"Percabangan")</f>
        <v>Percabangan</v>
      </c>
    </row>
    <row r="47">
      <c r="A47" s="2">
        <f>IFERROR(__xludf.DUMMYFUNCTION("""COMPUTED_VALUE"""),36.0)</f>
        <v>36</v>
      </c>
      <c r="B47" s="3" t="str">
        <f>IFERROR(__xludf.DUMMYFUNCTION("""COMPUTED_VALUE"""),"Muhammad Farrel pratama ")</f>
        <v>Muhammad Farrel pratama </v>
      </c>
      <c r="C47" s="3" t="str">
        <f>IFERROR(__xludf.DUMMYFUNCTION("""COMPUTED_VALUE"""),"X Rpl-2 ")</f>
        <v>X Rpl-2 </v>
      </c>
      <c r="D47" s="3">
        <f>IFERROR(__xludf.DUMMYFUNCTION("""COMPUTED_VALUE"""),18.0)</f>
        <v>18</v>
      </c>
      <c r="E47" s="3" t="str">
        <f>IFERROR(__xludf.DUMMYFUNCTION("""COMPUTED_VALUE"""),"Percabangan")</f>
        <v>Percabangan</v>
      </c>
    </row>
    <row r="48">
      <c r="A48" s="2">
        <f>IFERROR(__xludf.DUMMYFUNCTION("""COMPUTED_VALUE"""),24.0)</f>
        <v>24</v>
      </c>
      <c r="B48" s="3" t="str">
        <f>IFERROR(__xludf.DUMMYFUNCTION("""COMPUTED_VALUE"""),"Dzakwan Sajid Rabbani ")</f>
        <v>Dzakwan Sajid Rabbani </v>
      </c>
      <c r="C48" s="3" t="str">
        <f>IFERROR(__xludf.DUMMYFUNCTION("""COMPUTED_VALUE"""),"X-RPL2 ")</f>
        <v>X-RPL2 </v>
      </c>
      <c r="D48" s="3" t="str">
        <f>IFERROR(__xludf.DUMMYFUNCTION("""COMPUTED_VALUE"""),"07")</f>
        <v>07</v>
      </c>
      <c r="E48" s="3" t="str">
        <f>IFERROR(__xludf.DUMMYFUNCTION("""COMPUTED_VALUE"""),"Percabangan")</f>
        <v>Percabangan</v>
      </c>
    </row>
    <row r="49">
      <c r="A49" s="2">
        <f>IFERROR(__xludf.DUMMYFUNCTION("""COMPUTED_VALUE"""),92.0)</f>
        <v>92</v>
      </c>
      <c r="B49" s="3" t="str">
        <f>IFERROR(__xludf.DUMMYFUNCTION("""COMPUTED_VALUE"""),"Aditya firmansyah")</f>
        <v>Aditya firmansyah</v>
      </c>
      <c r="C49" s="3" t="str">
        <f>IFERROR(__xludf.DUMMYFUNCTION("""COMPUTED_VALUE"""),"X rpl 1")</f>
        <v>X rpl 1</v>
      </c>
      <c r="D49" s="3" t="str">
        <f>IFERROR(__xludf.DUMMYFUNCTION("""COMPUTED_VALUE"""),"02")</f>
        <v>02</v>
      </c>
      <c r="E49" s="3" t="str">
        <f>IFERROR(__xludf.DUMMYFUNCTION("""COMPUTED_VALUE"""),"Percabangan")</f>
        <v>Percabangan</v>
      </c>
    </row>
    <row r="50">
      <c r="A50" s="2">
        <f>IFERROR(__xludf.DUMMYFUNCTION("""COMPUTED_VALUE"""),100.0)</f>
        <v>100</v>
      </c>
      <c r="B50" s="3" t="str">
        <f>IFERROR(__xludf.DUMMYFUNCTION("""COMPUTED_VALUE"""),"M. Aulia Akbar N.")</f>
        <v>M. Aulia Akbar N.</v>
      </c>
      <c r="C50" s="3" t="str">
        <f>IFERROR(__xludf.DUMMYFUNCTION("""COMPUTED_VALUE"""),"X RPL 1")</f>
        <v>X RPL 1</v>
      </c>
      <c r="D50" s="3">
        <f>IFERROR(__xludf.DUMMYFUNCTION("""COMPUTED_VALUE"""),16.0)</f>
        <v>16</v>
      </c>
      <c r="E50" s="3" t="str">
        <f>IFERROR(__xludf.DUMMYFUNCTION("""COMPUTED_VALUE"""),"Perulangan")</f>
        <v>Perulangan</v>
      </c>
    </row>
    <row r="51">
      <c r="A51" s="2">
        <f>IFERROR(__xludf.DUMMYFUNCTION("""COMPUTED_VALUE"""),28.0)</f>
        <v>28</v>
      </c>
      <c r="B51" s="3" t="str">
        <f>IFERROR(__xludf.DUMMYFUNCTION("""COMPUTED_VALUE"""),"Hadi Wardana Putra")</f>
        <v>Hadi Wardana Putra</v>
      </c>
      <c r="C51" s="3" t="str">
        <f>IFERROR(__xludf.DUMMYFUNCTION("""COMPUTED_VALUE"""),"10 A")</f>
        <v>10 A</v>
      </c>
      <c r="D51" s="3">
        <f>IFERROR(__xludf.DUMMYFUNCTION("""COMPUTED_VALUE"""),34.0)</f>
        <v>34</v>
      </c>
      <c r="E51" s="3" t="str">
        <f>IFERROR(__xludf.DUMMYFUNCTION("""COMPUTED_VALUE"""),"Perulangan")</f>
        <v>Perulangan</v>
      </c>
    </row>
    <row r="52">
      <c r="A52" s="2">
        <f>IFERROR(__xludf.DUMMYFUNCTION("""COMPUTED_VALUE"""),24.0)</f>
        <v>24</v>
      </c>
      <c r="B52" s="3" t="str">
        <f>IFERROR(__xludf.DUMMYFUNCTION("""COMPUTED_VALUE"""),"Muhammad rifqy zam zami")</f>
        <v>Muhammad rifqy zam zami</v>
      </c>
      <c r="C52" s="3" t="str">
        <f>IFERROR(__xludf.DUMMYFUNCTION("""COMPUTED_VALUE"""),"Xrpl 1")</f>
        <v>Xrpl 1</v>
      </c>
      <c r="D52" s="3">
        <f>IFERROR(__xludf.DUMMYFUNCTION("""COMPUTED_VALUE"""),20.0)</f>
        <v>20</v>
      </c>
      <c r="E52" s="3" t="str">
        <f>IFERROR(__xludf.DUMMYFUNCTION("""COMPUTED_VALUE"""),"Perulangan")</f>
        <v>Perulangan</v>
      </c>
    </row>
    <row r="53">
      <c r="A53" s="2">
        <f>IFERROR(__xludf.DUMMYFUNCTION("""COMPUTED_VALUE"""),8.0)</f>
        <v>8</v>
      </c>
      <c r="B53" s="3" t="str">
        <f>IFERROR(__xludf.DUMMYFUNCTION("""COMPUTED_VALUE"""),"Fuad ")</f>
        <v>Fuad </v>
      </c>
      <c r="C53" s="3" t="str">
        <f>IFERROR(__xludf.DUMMYFUNCTION("""COMPUTED_VALUE"""),"X rpl 1")</f>
        <v>X rpl 1</v>
      </c>
      <c r="D53" s="3">
        <f>IFERROR(__xludf.DUMMYFUNCTION("""COMPUTED_VALUE"""),18.0)</f>
        <v>18</v>
      </c>
      <c r="E53" s="3" t="str">
        <f>IFERROR(__xludf.DUMMYFUNCTION("""COMPUTED_VALUE"""),"Perulangan")</f>
        <v>Perulangan</v>
      </c>
    </row>
    <row r="54">
      <c r="A54" s="2">
        <f>IFERROR(__xludf.DUMMYFUNCTION("""COMPUTED_VALUE"""),96.0)</f>
        <v>96</v>
      </c>
      <c r="B54" s="3" t="str">
        <f>IFERROR(__xludf.DUMMYFUNCTION("""COMPUTED_VALUE"""),"Aditya firmansyah")</f>
        <v>Aditya firmansyah</v>
      </c>
      <c r="C54" s="3" t="str">
        <f>IFERROR(__xludf.DUMMYFUNCTION("""COMPUTED_VALUE"""),"X rpl 1")</f>
        <v>X rpl 1</v>
      </c>
      <c r="D54" s="3" t="str">
        <f>IFERROR(__xludf.DUMMYFUNCTION("""COMPUTED_VALUE"""),"02")</f>
        <v>02</v>
      </c>
      <c r="E54" s="3" t="str">
        <f>IFERROR(__xludf.DUMMYFUNCTION("""COMPUTED_VALUE"""),"Perulangan")</f>
        <v>Perulangan</v>
      </c>
    </row>
    <row r="55">
      <c r="A55" s="2">
        <f>IFERROR(__xludf.DUMMYFUNCTION("""COMPUTED_VALUE"""),52.0)</f>
        <v>52</v>
      </c>
      <c r="B55" s="3" t="str">
        <f>IFERROR(__xludf.DUMMYFUNCTION("""COMPUTED_VALUE"""),"Arga Pramudya Andriyanto")</f>
        <v>Arga Pramudya Andriyanto</v>
      </c>
      <c r="C55" s="3" t="str">
        <f>IFERROR(__xludf.DUMMYFUNCTION("""COMPUTED_VALUE"""),"X RPL 1")</f>
        <v>X RPL 1</v>
      </c>
      <c r="D55" s="3" t="str">
        <f>IFERROR(__xludf.DUMMYFUNCTION("""COMPUTED_VALUE"""),"06")</f>
        <v>06</v>
      </c>
      <c r="E55" s="3" t="str">
        <f>IFERROR(__xludf.DUMMYFUNCTION("""COMPUTED_VALUE"""),"Perulangan")</f>
        <v>Perulangan</v>
      </c>
    </row>
    <row r="56">
      <c r="A56" s="2">
        <f>IFERROR(__xludf.DUMMYFUNCTION("""COMPUTED_VALUE"""),88.0)</f>
        <v>88</v>
      </c>
      <c r="B56" s="3" t="str">
        <f>IFERROR(__xludf.DUMMYFUNCTION("""COMPUTED_VALUE"""),"Farira Fridia Sari")</f>
        <v>Farira Fridia Sari</v>
      </c>
      <c r="C56" s="3" t="str">
        <f>IFERROR(__xludf.DUMMYFUNCTION("""COMPUTED_VALUE"""),"X RPL 1")</f>
        <v>X RPL 1</v>
      </c>
      <c r="D56" s="3">
        <f>IFERROR(__xludf.DUMMYFUNCTION("""COMPUTED_VALUE"""),12.0)</f>
        <v>12</v>
      </c>
      <c r="E56" s="3" t="str">
        <f>IFERROR(__xludf.DUMMYFUNCTION("""COMPUTED_VALUE"""),"Perulangan")</f>
        <v>Perulangan</v>
      </c>
    </row>
    <row r="57">
      <c r="A57" s="2">
        <f>IFERROR(__xludf.DUMMYFUNCTION("""COMPUTED_VALUE"""),36.0)</f>
        <v>36</v>
      </c>
      <c r="B57" s="3" t="str">
        <f>IFERROR(__xludf.DUMMYFUNCTION("""COMPUTED_VALUE"""),"Giovani")</f>
        <v>Giovani</v>
      </c>
      <c r="C57" s="3" t="str">
        <f>IFERROR(__xludf.DUMMYFUNCTION("""COMPUTED_VALUE"""),"XRPL2")</f>
        <v>XRPL2</v>
      </c>
      <c r="D57" s="3" t="str">
        <f>IFERROR(__xludf.DUMMYFUNCTION("""COMPUTED_VALUE"""),"09")</f>
        <v>09</v>
      </c>
      <c r="E57" s="3" t="str">
        <f>IFERROR(__xludf.DUMMYFUNCTION("""COMPUTED_VALUE"""),"Perulangan")</f>
        <v>Perulangan</v>
      </c>
    </row>
    <row r="58">
      <c r="A58" s="2">
        <f>IFERROR(__xludf.DUMMYFUNCTION("""COMPUTED_VALUE"""),52.0)</f>
        <v>52</v>
      </c>
      <c r="B58" s="3" t="str">
        <f>IFERROR(__xludf.DUMMYFUNCTION("""COMPUTED_VALUE"""),"Muhammad Farrel pratama ")</f>
        <v>Muhammad Farrel pratama </v>
      </c>
      <c r="C58" s="3" t="str">
        <f>IFERROR(__xludf.DUMMYFUNCTION("""COMPUTED_VALUE"""),"X Rpl-2 ")</f>
        <v>X Rpl-2 </v>
      </c>
      <c r="D58" s="3">
        <f>IFERROR(__xludf.DUMMYFUNCTION("""COMPUTED_VALUE"""),18.0)</f>
        <v>18</v>
      </c>
      <c r="E58" s="3" t="str">
        <f>IFERROR(__xludf.DUMMYFUNCTION("""COMPUTED_VALUE"""),"Perulangan")</f>
        <v>Perulangan</v>
      </c>
    </row>
    <row r="59">
      <c r="A59" s="2">
        <f>IFERROR(__xludf.DUMMYFUNCTION("""COMPUTED_VALUE"""),24.0)</f>
        <v>24</v>
      </c>
      <c r="B59" s="3" t="str">
        <f>IFERROR(__xludf.DUMMYFUNCTION("""COMPUTED_VALUE"""),"Dzakwan Sajid Rabbani ")</f>
        <v>Dzakwan Sajid Rabbani </v>
      </c>
      <c r="C59" s="3" t="str">
        <f>IFERROR(__xludf.DUMMYFUNCTION("""COMPUTED_VALUE"""),"X-RPL2 ")</f>
        <v>X-RPL2 </v>
      </c>
      <c r="D59" s="3" t="str">
        <f>IFERROR(__xludf.DUMMYFUNCTION("""COMPUTED_VALUE"""),"07")</f>
        <v>07</v>
      </c>
      <c r="E59" s="3" t="str">
        <f>IFERROR(__xludf.DUMMYFUNCTION("""COMPUTED_VALUE"""),"Perulangan")</f>
        <v>Perulangan</v>
      </c>
    </row>
    <row r="60">
      <c r="A60" s="2">
        <f>IFERROR(__xludf.DUMMYFUNCTION("""COMPUTED_VALUE"""),56.0)</f>
        <v>56</v>
      </c>
      <c r="B60" s="3" t="str">
        <f>IFERROR(__xludf.DUMMYFUNCTION("""COMPUTED_VALUE"""),"Muhammad Ramdhan Maulana Yusuf ")</f>
        <v>Muhammad Ramdhan Maulana Yusuf </v>
      </c>
      <c r="C60" s="3" t="str">
        <f>IFERROR(__xludf.DUMMYFUNCTION("""COMPUTED_VALUE"""),"X RPL-1 ")</f>
        <v>X RPL-1 </v>
      </c>
      <c r="D60" s="3">
        <f>IFERROR(__xludf.DUMMYFUNCTION("""COMPUTED_VALUE"""),19.0)</f>
        <v>19</v>
      </c>
      <c r="E60" s="3" t="str">
        <f>IFERROR(__xludf.DUMMYFUNCTION("""COMPUTED_VALUE"""),"Perulangan")</f>
        <v>Perulangan</v>
      </c>
    </row>
    <row r="61">
      <c r="A61" s="2">
        <f>IFERROR(__xludf.DUMMYFUNCTION("""COMPUTED_VALUE"""),48.0)</f>
        <v>48</v>
      </c>
      <c r="B61" s="3" t="str">
        <f>IFERROR(__xludf.DUMMYFUNCTION("""COMPUTED_VALUE"""),"Saylendra Surya Agung")</f>
        <v>Saylendra Surya Agung</v>
      </c>
      <c r="C61" s="3" t="str">
        <f>IFERROR(__xludf.DUMMYFUNCTION("""COMPUTED_VALUE"""),"X RPL 1")</f>
        <v>X RPL 1</v>
      </c>
      <c r="D61" s="3">
        <f>IFERROR(__xludf.DUMMYFUNCTION("""COMPUTED_VALUE"""),26.0)</f>
        <v>26</v>
      </c>
      <c r="E61" s="3" t="str">
        <f>IFERROR(__xludf.DUMMYFUNCTION("""COMPUTED_VALUE"""),"Perulangan")</f>
        <v>Perulangan</v>
      </c>
    </row>
    <row r="62">
      <c r="A62" s="2">
        <f>IFERROR(__xludf.DUMMYFUNCTION("""COMPUTED_VALUE"""),68.0)</f>
        <v>68</v>
      </c>
      <c r="B62" s="3" t="str">
        <f>IFERROR(__xludf.DUMMYFUNCTION("""COMPUTED_VALUE"""),"Aditya firmansyah")</f>
        <v>Aditya firmansyah</v>
      </c>
      <c r="C62" s="3" t="str">
        <f>IFERROR(__xludf.DUMMYFUNCTION("""COMPUTED_VALUE"""),"X rpl 1")</f>
        <v>X rpl 1</v>
      </c>
      <c r="D62" s="3" t="str">
        <f>IFERROR(__xludf.DUMMYFUNCTION("""COMPUTED_VALUE"""),"02")</f>
        <v>02</v>
      </c>
      <c r="E62" s="3" t="str">
        <f>IFERROR(__xludf.DUMMYFUNCTION("""COMPUTED_VALUE"""),"Perulangan")</f>
        <v>Perulangan</v>
      </c>
    </row>
    <row r="63">
      <c r="A63" s="2">
        <f>IFERROR(__xludf.DUMMYFUNCTION("""COMPUTED_VALUE"""),48.0)</f>
        <v>48</v>
      </c>
      <c r="B63" s="3" t="str">
        <f>IFERROR(__xludf.DUMMYFUNCTION("""COMPUTED_VALUE"""),"Bagas ")</f>
        <v>Bagas </v>
      </c>
      <c r="C63" s="3" t="str">
        <f>IFERROR(__xludf.DUMMYFUNCTION("""COMPUTED_VALUE"""),"XRPL2")</f>
        <v>XRPL2</v>
      </c>
      <c r="D63" s="3">
        <f>IFERROR(__xludf.DUMMYFUNCTION("""COMPUTED_VALUE"""),5.0)</f>
        <v>5</v>
      </c>
      <c r="E63" s="3" t="str">
        <f>IFERROR(__xludf.DUMMYFUNCTION("""COMPUTED_VALUE"""),"Perulangan")</f>
        <v>Perulangan</v>
      </c>
    </row>
    <row r="64">
      <c r="A64" s="2">
        <f>IFERROR(__xludf.DUMMYFUNCTION("""COMPUTED_VALUE"""),36.0)</f>
        <v>36</v>
      </c>
      <c r="B64" s="3" t="str">
        <f>IFERROR(__xludf.DUMMYFUNCTION("""COMPUTED_VALUE"""),"Ilyas Ainur Maulana")</f>
        <v>Ilyas Ainur Maulana</v>
      </c>
      <c r="C64" s="3" t="str">
        <f>IFERROR(__xludf.DUMMYFUNCTION("""COMPUTED_VALUE"""),"10rpl2")</f>
        <v>10rpl2</v>
      </c>
      <c r="D64" s="3">
        <f>IFERROR(__xludf.DUMMYFUNCTION("""COMPUTED_VALUE"""),10.0)</f>
        <v>10</v>
      </c>
      <c r="E64" s="3" t="str">
        <f>IFERROR(__xludf.DUMMYFUNCTION("""COMPUTED_VALUE"""),"Perulangan")</f>
        <v>Perulangan</v>
      </c>
    </row>
    <row r="65">
      <c r="A65" s="2">
        <f>IFERROR(__xludf.DUMMYFUNCTION("""COMPUTED_VALUE"""),28.0)</f>
        <v>28</v>
      </c>
      <c r="B65" s="3" t="str">
        <f>IFERROR(__xludf.DUMMYFUNCTION("""COMPUTED_VALUE"""),"Hadi Wardana Putra")</f>
        <v>Hadi Wardana Putra</v>
      </c>
      <c r="C65" s="3" t="str">
        <f>IFERROR(__xludf.DUMMYFUNCTION("""COMPUTED_VALUE"""),"10 A")</f>
        <v>10 A</v>
      </c>
      <c r="D65" s="3">
        <f>IFERROR(__xludf.DUMMYFUNCTION("""COMPUTED_VALUE"""),34.0)</f>
        <v>34</v>
      </c>
      <c r="E65" s="3" t="str">
        <f>IFERROR(__xludf.DUMMYFUNCTION("""COMPUTED_VALUE"""),"Variabel dan Tipe Data")</f>
        <v>Variabel dan Tipe Data</v>
      </c>
    </row>
    <row r="66">
      <c r="A66" s="2">
        <f>IFERROR(__xludf.DUMMYFUNCTION("""COMPUTED_VALUE"""),12.0)</f>
        <v>12</v>
      </c>
      <c r="B66" s="3" t="str">
        <f>IFERROR(__xludf.DUMMYFUNCTION("""COMPUTED_VALUE"""),"Fawaidil Ilmiah")</f>
        <v>Fawaidil Ilmiah</v>
      </c>
      <c r="C66" s="3" t="str">
        <f>IFERROR(__xludf.DUMMYFUNCTION("""COMPUTED_VALUE"""),"XII")</f>
        <v>XII</v>
      </c>
      <c r="D66" s="3">
        <f>IFERROR(__xludf.DUMMYFUNCTION("""COMPUTED_VALUE"""),17.0)</f>
        <v>17</v>
      </c>
      <c r="E66" s="3" t="str">
        <f>IFERROR(__xludf.DUMMYFUNCTION("""COMPUTED_VALUE"""),"Variabel dan Tipe Data")</f>
        <v>Variabel dan Tipe Data</v>
      </c>
    </row>
    <row r="67">
      <c r="A67" s="2">
        <f>IFERROR(__xludf.DUMMYFUNCTION("""COMPUTED_VALUE"""),60.0)</f>
        <v>60</v>
      </c>
      <c r="B67" s="3" t="str">
        <f>IFERROR(__xludf.DUMMYFUNCTION("""COMPUTED_VALUE"""),"Saylendra surya agung")</f>
        <v>Saylendra surya agung</v>
      </c>
      <c r="C67" s="3" t="str">
        <f>IFERROR(__xludf.DUMMYFUNCTION("""COMPUTED_VALUE"""),"X RPL 1")</f>
        <v>X RPL 1</v>
      </c>
      <c r="D67" s="3">
        <f>IFERROR(__xludf.DUMMYFUNCTION("""COMPUTED_VALUE"""),26.0)</f>
        <v>26</v>
      </c>
      <c r="E67" s="3" t="str">
        <f>IFERROR(__xludf.DUMMYFUNCTION("""COMPUTED_VALUE"""),"Variabel dan Tipe Data")</f>
        <v>Variabel dan Tipe Data</v>
      </c>
    </row>
    <row r="68">
      <c r="A68" s="2">
        <f>IFERROR(__xludf.DUMMYFUNCTION("""COMPUTED_VALUE"""),76.0)</f>
        <v>76</v>
      </c>
      <c r="B68" s="3" t="str">
        <f>IFERROR(__xludf.DUMMYFUNCTION("""COMPUTED_VALUE"""),"Dewa Satria")</f>
        <v>Dewa Satria</v>
      </c>
      <c r="C68" s="3" t="str">
        <f>IFERROR(__xludf.DUMMYFUNCTION("""COMPUTED_VALUE"""),"X RPL 1")</f>
        <v>X RPL 1</v>
      </c>
      <c r="D68" s="3">
        <f>IFERROR(__xludf.DUMMYFUNCTION("""COMPUTED_VALUE"""),8.0)</f>
        <v>8</v>
      </c>
      <c r="E68" s="3" t="str">
        <f>IFERROR(__xludf.DUMMYFUNCTION("""COMPUTED_VALUE"""),"Variabel dan Tipe Data")</f>
        <v>Variabel dan Tipe Data</v>
      </c>
    </row>
    <row r="69">
      <c r="A69" s="2">
        <f>IFERROR(__xludf.DUMMYFUNCTION("""COMPUTED_VALUE"""),72.0)</f>
        <v>72</v>
      </c>
      <c r="B69" s="3" t="str">
        <f>IFERROR(__xludf.DUMMYFUNCTION("""COMPUTED_VALUE"""),"M. Aulia Akbar N.")</f>
        <v>M. Aulia Akbar N.</v>
      </c>
      <c r="C69" s="3" t="str">
        <f>IFERROR(__xludf.DUMMYFUNCTION("""COMPUTED_VALUE"""),"X RPL 1")</f>
        <v>X RPL 1</v>
      </c>
      <c r="D69" s="3">
        <f>IFERROR(__xludf.DUMMYFUNCTION("""COMPUTED_VALUE"""),16.0)</f>
        <v>16</v>
      </c>
      <c r="E69" s="3" t="str">
        <f>IFERROR(__xludf.DUMMYFUNCTION("""COMPUTED_VALUE"""),"Variabel dan Tipe Data")</f>
        <v>Variabel dan Tipe Data</v>
      </c>
    </row>
    <row r="70">
      <c r="A70" s="2">
        <f>IFERROR(__xludf.DUMMYFUNCTION("""COMPUTED_VALUE"""),68.0)</f>
        <v>68</v>
      </c>
      <c r="B70" s="3" t="str">
        <f>IFERROR(__xludf.DUMMYFUNCTION("""COMPUTED_VALUE"""),"Muhammad Ramdhan Maulana Yusuf")</f>
        <v>Muhammad Ramdhan Maulana Yusuf</v>
      </c>
      <c r="C70" s="3" t="str">
        <f>IFERROR(__xludf.DUMMYFUNCTION("""COMPUTED_VALUE"""),"10 / RPL-1")</f>
        <v>10 / RPL-1</v>
      </c>
      <c r="D70" s="3">
        <f>IFERROR(__xludf.DUMMYFUNCTION("""COMPUTED_VALUE"""),19.0)</f>
        <v>19</v>
      </c>
      <c r="E70" s="3" t="str">
        <f>IFERROR(__xludf.DUMMYFUNCTION("""COMPUTED_VALUE"""),"Variabel dan Tipe Data")</f>
        <v>Variabel dan Tipe Data</v>
      </c>
    </row>
    <row r="71">
      <c r="A71" s="2">
        <f>IFERROR(__xludf.DUMMYFUNCTION("""COMPUTED_VALUE"""),64.0)</f>
        <v>64</v>
      </c>
      <c r="B71" s="3" t="str">
        <f>IFERROR(__xludf.DUMMYFUNCTION("""COMPUTED_VALUE"""),"Praditya Rafid Tito ")</f>
        <v>Praditya Rafid Tito </v>
      </c>
      <c r="C71" s="3" t="str">
        <f>IFERROR(__xludf.DUMMYFUNCTION("""COMPUTED_VALUE"""),"X RPL 1")</f>
        <v>X RPL 1</v>
      </c>
      <c r="D71" s="3">
        <f>IFERROR(__xludf.DUMMYFUNCTION("""COMPUTED_VALUE"""),21.0)</f>
        <v>21</v>
      </c>
      <c r="E71" s="3" t="str">
        <f>IFERROR(__xludf.DUMMYFUNCTION("""COMPUTED_VALUE"""),"Variabel dan Tipe Data")</f>
        <v>Variabel dan Tipe Data</v>
      </c>
    </row>
    <row r="72">
      <c r="A72" s="2">
        <f>IFERROR(__xludf.DUMMYFUNCTION("""COMPUTED_VALUE"""),72.0)</f>
        <v>72</v>
      </c>
      <c r="B72" s="3" t="str">
        <f>IFERROR(__xludf.DUMMYFUNCTION("""COMPUTED_VALUE"""),"Satria Hafis Ramadhani ")</f>
        <v>Satria Hafis Ramadhani </v>
      </c>
      <c r="C72" s="3" t="str">
        <f>IFERROR(__xludf.DUMMYFUNCTION("""COMPUTED_VALUE"""),"X RPL 1")</f>
        <v>X RPL 1</v>
      </c>
      <c r="D72" s="3">
        <f>IFERROR(__xludf.DUMMYFUNCTION("""COMPUTED_VALUE"""),25.0)</f>
        <v>25</v>
      </c>
      <c r="E72" s="3" t="str">
        <f>IFERROR(__xludf.DUMMYFUNCTION("""COMPUTED_VALUE"""),"Variabel dan Tipe Data")</f>
        <v>Variabel dan Tipe Data</v>
      </c>
    </row>
    <row r="73">
      <c r="A73" s="2">
        <f>IFERROR(__xludf.DUMMYFUNCTION("""COMPUTED_VALUE"""),48.0)</f>
        <v>48</v>
      </c>
      <c r="B73" s="3" t="str">
        <f>IFERROR(__xludf.DUMMYFUNCTION("""COMPUTED_VALUE"""),"raghib zuhair amrullah")</f>
        <v>raghib zuhair amrullah</v>
      </c>
      <c r="C73" s="3" t="str">
        <f>IFERROR(__xludf.DUMMYFUNCTION("""COMPUTED_VALUE"""),"x-rpl-1")</f>
        <v>x-rpl-1</v>
      </c>
      <c r="D73" s="3">
        <f>IFERROR(__xludf.DUMMYFUNCTION("""COMPUTED_VALUE"""),22.0)</f>
        <v>22</v>
      </c>
      <c r="E73" s="3" t="str">
        <f>IFERROR(__xludf.DUMMYFUNCTION("""COMPUTED_VALUE"""),"Variabel dan Tipe Data")</f>
        <v>Variabel dan Tipe Data</v>
      </c>
    </row>
    <row r="74">
      <c r="A74" s="2">
        <f>IFERROR(__xludf.DUMMYFUNCTION("""COMPUTED_VALUE"""),64.0)</f>
        <v>64</v>
      </c>
      <c r="B74" s="3" t="str">
        <f>IFERROR(__xludf.DUMMYFUNCTION("""COMPUTED_VALUE"""),"Zaidan Murtadho klazema")</f>
        <v>Zaidan Murtadho klazema</v>
      </c>
      <c r="C74" s="3" t="str">
        <f>IFERROR(__xludf.DUMMYFUNCTION("""COMPUTED_VALUE"""),"X RpL 1")</f>
        <v>X RpL 1</v>
      </c>
      <c r="D74" s="3">
        <f>IFERROR(__xludf.DUMMYFUNCTION("""COMPUTED_VALUE"""),27.0)</f>
        <v>27</v>
      </c>
      <c r="E74" s="3" t="str">
        <f>IFERROR(__xludf.DUMMYFUNCTION("""COMPUTED_VALUE"""),"Variabel dan Tipe Data")</f>
        <v>Variabel dan Tipe Data</v>
      </c>
    </row>
    <row r="75">
      <c r="A75" s="2">
        <f>IFERROR(__xludf.DUMMYFUNCTION("""COMPUTED_VALUE"""),88.0)</f>
        <v>88</v>
      </c>
      <c r="B75" s="3" t="str">
        <f>IFERROR(__xludf.DUMMYFUNCTION("""COMPUTED_VALUE"""),"Aditya firmansyah")</f>
        <v>Aditya firmansyah</v>
      </c>
      <c r="C75" s="3" t="str">
        <f>IFERROR(__xludf.DUMMYFUNCTION("""COMPUTED_VALUE"""),"X Rpl 1")</f>
        <v>X Rpl 1</v>
      </c>
      <c r="D75" s="3" t="str">
        <f>IFERROR(__xludf.DUMMYFUNCTION("""COMPUTED_VALUE"""),"02")</f>
        <v>02</v>
      </c>
      <c r="E75" s="3" t="str">
        <f>IFERROR(__xludf.DUMMYFUNCTION("""COMPUTED_VALUE"""),"Variabel dan Tipe Data")</f>
        <v>Variabel dan Tipe Data</v>
      </c>
    </row>
    <row r="76">
      <c r="A76" s="2">
        <f>IFERROR(__xludf.DUMMYFUNCTION("""COMPUTED_VALUE"""),92.0)</f>
        <v>92</v>
      </c>
      <c r="B76" s="3" t="str">
        <f>IFERROR(__xludf.DUMMYFUNCTION("""COMPUTED_VALUE"""),"Dhya Ulchaq Maula Rahmat")</f>
        <v>Dhya Ulchaq Maula Rahmat</v>
      </c>
      <c r="C76" s="3" t="str">
        <f>IFERROR(__xludf.DUMMYFUNCTION("""COMPUTED_VALUE"""),"XRPL1")</f>
        <v>XRPL1</v>
      </c>
      <c r="D76" s="3">
        <f>IFERROR(__xludf.DUMMYFUNCTION("""COMPUTED_VALUE"""),9.0)</f>
        <v>9</v>
      </c>
      <c r="E76" s="3" t="str">
        <f>IFERROR(__xludf.DUMMYFUNCTION("""COMPUTED_VALUE"""),"Variabel dan Tipe Data")</f>
        <v>Variabel dan Tipe Data</v>
      </c>
    </row>
    <row r="77">
      <c r="A77" s="2">
        <f>IFERROR(__xludf.DUMMYFUNCTION("""COMPUTED_VALUE"""),68.0)</f>
        <v>68</v>
      </c>
      <c r="B77" s="3" t="str">
        <f>IFERROR(__xludf.DUMMYFUNCTION("""COMPUTED_VALUE"""),"Bintang")</f>
        <v>Bintang</v>
      </c>
      <c r="C77" s="3" t="str">
        <f>IFERROR(__xludf.DUMMYFUNCTION("""COMPUTED_VALUE"""),"X-RPL 1")</f>
        <v>X-RPL 1</v>
      </c>
      <c r="D77" s="3">
        <f>IFERROR(__xludf.DUMMYFUNCTION("""COMPUTED_VALUE"""),7.0)</f>
        <v>7</v>
      </c>
      <c r="E77" s="3" t="str">
        <f>IFERROR(__xludf.DUMMYFUNCTION("""COMPUTED_VALUE"""),"Variabel dan Tipe Data")</f>
        <v>Variabel dan Tipe Data</v>
      </c>
    </row>
    <row r="78">
      <c r="A78" s="2">
        <f>IFERROR(__xludf.DUMMYFUNCTION("""COMPUTED_VALUE"""),40.0)</f>
        <v>40</v>
      </c>
      <c r="B78" s="3" t="str">
        <f>IFERROR(__xludf.DUMMYFUNCTION("""COMPUTED_VALUE"""),"Muhammad Alevian Alkhafi ")</f>
        <v>Muhammad Alevian Alkhafi </v>
      </c>
      <c r="C78" s="3" t="str">
        <f>IFERROR(__xludf.DUMMYFUNCTION("""COMPUTED_VALUE"""),"10 RPL I")</f>
        <v>10 RPL I</v>
      </c>
      <c r="D78" s="3">
        <f>IFERROR(__xludf.DUMMYFUNCTION("""COMPUTED_VALUE"""),15.0)</f>
        <v>15</v>
      </c>
      <c r="E78" s="3" t="str">
        <f>IFERROR(__xludf.DUMMYFUNCTION("""COMPUTED_VALUE"""),"Variabel dan Tipe Data")</f>
        <v>Variabel dan Tipe Data</v>
      </c>
    </row>
    <row r="79">
      <c r="A79" s="2">
        <f>IFERROR(__xludf.DUMMYFUNCTION("""COMPUTED_VALUE"""),36.0)</f>
        <v>36</v>
      </c>
      <c r="B79" s="3" t="str">
        <f>IFERROR(__xludf.DUMMYFUNCTION("""COMPUTED_VALUE"""),"Muhammad Deriel Reksadinta ")</f>
        <v>Muhammad Deriel Reksadinta </v>
      </c>
      <c r="C79" s="3" t="str">
        <f>IFERROR(__xludf.DUMMYFUNCTION("""COMPUTED_VALUE"""),"XRPL 1")</f>
        <v>XRPL 1</v>
      </c>
      <c r="D79" s="3">
        <f>IFERROR(__xludf.DUMMYFUNCTION("""COMPUTED_VALUE"""),17.0)</f>
        <v>17</v>
      </c>
      <c r="E79" s="3" t="str">
        <f>IFERROR(__xludf.DUMMYFUNCTION("""COMPUTED_VALUE"""),"Variabel dan Tipe Data")</f>
        <v>Variabel dan Tipe Data</v>
      </c>
    </row>
    <row r="80">
      <c r="A80" s="2">
        <f>IFERROR(__xludf.DUMMYFUNCTION("""COMPUTED_VALUE"""),80.0)</f>
        <v>80</v>
      </c>
      <c r="B80" s="3" t="str">
        <f>IFERROR(__xludf.DUMMYFUNCTION("""COMPUTED_VALUE"""),"Ahmad Rizqi nur syifa ")</f>
        <v>Ahmad Rizqi nur syifa </v>
      </c>
      <c r="C80" s="3" t="str">
        <f>IFERROR(__xludf.DUMMYFUNCTION("""COMPUTED_VALUE"""),"X RPL1")</f>
        <v>X RPL1</v>
      </c>
      <c r="D80" s="3">
        <f>IFERROR(__xludf.DUMMYFUNCTION("""COMPUTED_VALUE"""),4.0)</f>
        <v>4</v>
      </c>
      <c r="E80" s="3" t="str">
        <f>IFERROR(__xludf.DUMMYFUNCTION("""COMPUTED_VALUE"""),"Variabel dan Tipe Data")</f>
        <v>Variabel dan Tipe Data</v>
      </c>
    </row>
    <row r="81">
      <c r="A81" s="2">
        <f>IFERROR(__xludf.DUMMYFUNCTION("""COMPUTED_VALUE"""),100.0)</f>
        <v>100</v>
      </c>
      <c r="B81" s="3" t="str">
        <f>IFERROR(__xludf.DUMMYFUNCTION("""COMPUTED_VALUE"""),"Afhinza keyzo ariengga putra ")</f>
        <v>Afhinza keyzo ariengga putra </v>
      </c>
      <c r="C81" s="3" t="str">
        <f>IFERROR(__xludf.DUMMYFUNCTION("""COMPUTED_VALUE"""),"x rpl 10")</f>
        <v>x rpl 10</v>
      </c>
      <c r="D81" s="3" t="str">
        <f>IFERROR(__xludf.DUMMYFUNCTION("""COMPUTED_VALUE"""),"03")</f>
        <v>03</v>
      </c>
      <c r="E81" s="3" t="str">
        <f>IFERROR(__xludf.DUMMYFUNCTION("""COMPUTED_VALUE"""),"Variabel dan Tipe Data")</f>
        <v>Variabel dan Tipe Data</v>
      </c>
    </row>
    <row r="82">
      <c r="A82" s="2">
        <f>IFERROR(__xludf.DUMMYFUNCTION("""COMPUTED_VALUE"""),52.0)</f>
        <v>52</v>
      </c>
      <c r="B82" s="3" t="str">
        <f>IFERROR(__xludf.DUMMYFUNCTION("""COMPUTED_VALUE"""),"Afiani Rosyida")</f>
        <v>Afiani Rosyida</v>
      </c>
      <c r="C82" s="3" t="str">
        <f>IFERROR(__xludf.DUMMYFUNCTION("""COMPUTED_VALUE"""),"X RPL 1")</f>
        <v>X RPL 1</v>
      </c>
      <c r="D82" s="3" t="str">
        <f>IFERROR(__xludf.DUMMYFUNCTION("""COMPUTED_VALUE"""),"05")</f>
        <v>05</v>
      </c>
      <c r="E82" s="3" t="str">
        <f>IFERROR(__xludf.DUMMYFUNCTION("""COMPUTED_VALUE"""),"Variabel dan Tipe Data")</f>
        <v>Variabel dan Tipe Data</v>
      </c>
    </row>
    <row r="83">
      <c r="A83" s="2">
        <f>IFERROR(__xludf.DUMMYFUNCTION("""COMPUTED_VALUE"""),76.0)</f>
        <v>76</v>
      </c>
      <c r="B83" s="3" t="str">
        <f>IFERROR(__xludf.DUMMYFUNCTION("""COMPUTED_VALUE"""),"Galang cipta ramadhan ")</f>
        <v>Galang cipta ramadhan </v>
      </c>
      <c r="C83" s="3" t="str">
        <f>IFERROR(__xludf.DUMMYFUNCTION("""COMPUTED_VALUE"""),"X RPL 1")</f>
        <v>X RPL 1</v>
      </c>
      <c r="D83" s="3">
        <f>IFERROR(__xludf.DUMMYFUNCTION("""COMPUTED_VALUE"""),13.0)</f>
        <v>13</v>
      </c>
      <c r="E83" s="3" t="str">
        <f>IFERROR(__xludf.DUMMYFUNCTION("""COMPUTED_VALUE"""),"Variabel dan Tipe Data")</f>
        <v>Variabel dan Tipe Data</v>
      </c>
    </row>
    <row r="84">
      <c r="A84" s="2">
        <f>IFERROR(__xludf.DUMMYFUNCTION("""COMPUTED_VALUE"""),80.0)</f>
        <v>80</v>
      </c>
      <c r="B84" s="3" t="str">
        <f>IFERROR(__xludf.DUMMYFUNCTION("""COMPUTED_VALUE"""),"Arga Pramudya Andriyanto")</f>
        <v>Arga Pramudya Andriyanto</v>
      </c>
      <c r="C84" s="3" t="str">
        <f>IFERROR(__xludf.DUMMYFUNCTION("""COMPUTED_VALUE"""),"X RPL 1")</f>
        <v>X RPL 1</v>
      </c>
      <c r="D84" s="3" t="str">
        <f>IFERROR(__xludf.DUMMYFUNCTION("""COMPUTED_VALUE"""),"06")</f>
        <v>06</v>
      </c>
      <c r="E84" s="3" t="str">
        <f>IFERROR(__xludf.DUMMYFUNCTION("""COMPUTED_VALUE"""),"Variabel dan Tipe Data")</f>
        <v>Variabel dan Tipe Data</v>
      </c>
    </row>
    <row r="85">
      <c r="A85" s="2">
        <f>IFERROR(__xludf.DUMMYFUNCTION("""COMPUTED_VALUE"""),48.0)</f>
        <v>48</v>
      </c>
      <c r="B85" s="3" t="str">
        <f>IFERROR(__xludf.DUMMYFUNCTION("""COMPUTED_VALUE"""),"M.fuad Al farisi ")</f>
        <v>M.fuad Al farisi </v>
      </c>
      <c r="C85" s="3" t="str">
        <f>IFERROR(__xludf.DUMMYFUNCTION("""COMPUTED_VALUE"""),"X RPL 1")</f>
        <v>X RPL 1</v>
      </c>
      <c r="D85" s="3">
        <f>IFERROR(__xludf.DUMMYFUNCTION("""COMPUTED_VALUE"""),18.0)</f>
        <v>18</v>
      </c>
      <c r="E85" s="3" t="str">
        <f>IFERROR(__xludf.DUMMYFUNCTION("""COMPUTED_VALUE"""),"Variabel dan Tipe Data")</f>
        <v>Variabel dan Tipe Data</v>
      </c>
    </row>
    <row r="86">
      <c r="A86" s="2">
        <f>IFERROR(__xludf.DUMMYFUNCTION("""COMPUTED_VALUE"""),40.0)</f>
        <v>40</v>
      </c>
      <c r="B86" s="3" t="str">
        <f>IFERROR(__xludf.DUMMYFUNCTION("""COMPUTED_VALUE"""),"Salma Habibatus Syayidah ")</f>
        <v>Salma Habibatus Syayidah </v>
      </c>
      <c r="C86" s="3" t="str">
        <f>IFERROR(__xludf.DUMMYFUNCTION("""COMPUTED_VALUE"""),"X RPL 1 ")</f>
        <v>X RPL 1 </v>
      </c>
      <c r="D86" s="3">
        <f>IFERROR(__xludf.DUMMYFUNCTION("""COMPUTED_VALUE"""),24.0)</f>
        <v>24</v>
      </c>
      <c r="E86" s="3" t="str">
        <f>IFERROR(__xludf.DUMMYFUNCTION("""COMPUTED_VALUE"""),"Variabel dan Tipe Data")</f>
        <v>Variabel dan Tipe Data</v>
      </c>
    </row>
    <row r="87">
      <c r="A87" s="2">
        <f>IFERROR(__xludf.DUMMYFUNCTION("""COMPUTED_VALUE"""),84.0)</f>
        <v>84</v>
      </c>
      <c r="B87" s="3" t="str">
        <f>IFERROR(__xludf.DUMMYFUNCTION("""COMPUTED_VALUE"""),"Farira fridia sari")</f>
        <v>Farira fridia sari</v>
      </c>
      <c r="C87" s="3" t="str">
        <f>IFERROR(__xludf.DUMMYFUNCTION("""COMPUTED_VALUE"""),"X RPL 1")</f>
        <v>X RPL 1</v>
      </c>
      <c r="D87" s="3">
        <f>IFERROR(__xludf.DUMMYFUNCTION("""COMPUTED_VALUE"""),12.0)</f>
        <v>12</v>
      </c>
      <c r="E87" s="3" t="str">
        <f>IFERROR(__xludf.DUMMYFUNCTION("""COMPUTED_VALUE"""),"Variabel dan Tipe Data")</f>
        <v>Variabel dan Tipe Data</v>
      </c>
    </row>
    <row r="88">
      <c r="A88" s="2">
        <f>IFERROR(__xludf.DUMMYFUNCTION("""COMPUTED_VALUE"""),96.0)</f>
        <v>96</v>
      </c>
      <c r="B88" s="3" t="str">
        <f>IFERROR(__xludf.DUMMYFUNCTION("""COMPUTED_VALUE"""),"Rizky Faesya Ramadhan ")</f>
        <v>Rizky Faesya Ramadhan </v>
      </c>
      <c r="C88" s="3" t="str">
        <f>IFERROR(__xludf.DUMMYFUNCTION("""COMPUTED_VALUE"""),"X RPL1")</f>
        <v>X RPL1</v>
      </c>
      <c r="D88" s="3">
        <f>IFERROR(__xludf.DUMMYFUNCTION("""COMPUTED_VALUE"""),23.0)</f>
        <v>23</v>
      </c>
      <c r="E88" s="3" t="str">
        <f>IFERROR(__xludf.DUMMYFUNCTION("""COMPUTED_VALUE"""),"Variabel dan Tipe Data")</f>
        <v>Variabel dan Tipe Data</v>
      </c>
    </row>
    <row r="89">
      <c r="A89" s="2">
        <f>IFERROR(__xludf.DUMMYFUNCTION("""COMPUTED_VALUE"""),96.0)</f>
        <v>96</v>
      </c>
      <c r="B89" s="3" t="str">
        <f>IFERROR(__xludf.DUMMYFUNCTION("""COMPUTED_VALUE"""),"Abi Kenda Yosi")</f>
        <v>Abi Kenda Yosi</v>
      </c>
      <c r="C89" s="3" t="str">
        <f>IFERROR(__xludf.DUMMYFUNCTION("""COMPUTED_VALUE"""),"X RPL 1")</f>
        <v>X RPL 1</v>
      </c>
      <c r="D89" s="3" t="str">
        <f>IFERROR(__xludf.DUMMYFUNCTION("""COMPUTED_VALUE"""),"01")</f>
        <v>01</v>
      </c>
      <c r="E89" s="3" t="str">
        <f>IFERROR(__xludf.DUMMYFUNCTION("""COMPUTED_VALUE"""),"Variabel dan Tipe Data")</f>
        <v>Variabel dan Tipe Data</v>
      </c>
    </row>
    <row r="90">
      <c r="A90" s="2">
        <f>IFERROR(__xludf.DUMMYFUNCTION("""COMPUTED_VALUE"""),88.0)</f>
        <v>88</v>
      </c>
      <c r="B90" s="3" t="str">
        <f>IFERROR(__xludf.DUMMYFUNCTION("""COMPUTED_VALUE"""),"Aras")</f>
        <v>Aras</v>
      </c>
      <c r="C90" s="3" t="str">
        <f>IFERROR(__xludf.DUMMYFUNCTION("""COMPUTED_VALUE"""),"X RPL 2")</f>
        <v>X RPL 2</v>
      </c>
      <c r="D90" s="3">
        <f>IFERROR(__xludf.DUMMYFUNCTION("""COMPUTED_VALUE"""),2.0)</f>
        <v>2</v>
      </c>
      <c r="E90" s="3" t="str">
        <f>IFERROR(__xludf.DUMMYFUNCTION("""COMPUTED_VALUE"""),"Variabel dan Tipe Data")</f>
        <v>Variabel dan Tipe Data</v>
      </c>
    </row>
    <row r="91">
      <c r="A91" s="2">
        <f>IFERROR(__xludf.DUMMYFUNCTION("""COMPUTED_VALUE"""),92.0)</f>
        <v>92</v>
      </c>
      <c r="B91" s="3" t="str">
        <f>IFERROR(__xludf.DUMMYFUNCTION("""COMPUTED_VALUE"""),"steven")</f>
        <v>steven</v>
      </c>
      <c r="C91" s="3" t="str">
        <f>IFERROR(__xludf.DUMMYFUNCTION("""COMPUTED_VALUE"""),"X RPL 2")</f>
        <v>X RPL 2</v>
      </c>
      <c r="D91" s="3">
        <f>IFERROR(__xludf.DUMMYFUNCTION("""COMPUTED_VALUE"""),25.0)</f>
        <v>25</v>
      </c>
      <c r="E91" s="3" t="str">
        <f>IFERROR(__xludf.DUMMYFUNCTION("""COMPUTED_VALUE"""),"Variabel dan Tipe Data")</f>
        <v>Variabel dan Tipe Data</v>
      </c>
    </row>
    <row r="92">
      <c r="A92" s="2">
        <f>IFERROR(__xludf.DUMMYFUNCTION("""COMPUTED_VALUE"""),56.0)</f>
        <v>56</v>
      </c>
      <c r="B92" s="3" t="str">
        <f>IFERROR(__xludf.DUMMYFUNCTION("""COMPUTED_VALUE"""),"Ilyas Noor")</f>
        <v>Ilyas Noor</v>
      </c>
      <c r="C92" s="3" t="str">
        <f>IFERROR(__xludf.DUMMYFUNCTION("""COMPUTED_VALUE"""),"X RPL 2")</f>
        <v>X RPL 2</v>
      </c>
      <c r="D92" s="3">
        <f>IFERROR(__xludf.DUMMYFUNCTION("""COMPUTED_VALUE"""),11.0)</f>
        <v>11</v>
      </c>
      <c r="E92" s="3" t="str">
        <f>IFERROR(__xludf.DUMMYFUNCTION("""COMPUTED_VALUE"""),"Variabel dan Tipe Data")</f>
        <v>Variabel dan Tipe Data</v>
      </c>
    </row>
    <row r="93">
      <c r="A93" s="2">
        <f>IFERROR(__xludf.DUMMYFUNCTION("""COMPUTED_VALUE"""),96.0)</f>
        <v>96</v>
      </c>
      <c r="B93" s="3" t="str">
        <f>IFERROR(__xludf.DUMMYFUNCTION("""COMPUTED_VALUE"""),"Bagas")</f>
        <v>Bagas</v>
      </c>
      <c r="C93" s="3" t="str">
        <f>IFERROR(__xludf.DUMMYFUNCTION("""COMPUTED_VALUE"""),"XRPL2")</f>
        <v>XRPL2</v>
      </c>
      <c r="D93" s="3">
        <f>IFERROR(__xludf.DUMMYFUNCTION("""COMPUTED_VALUE"""),5.0)</f>
        <v>5</v>
      </c>
      <c r="E93" s="3" t="str">
        <f>IFERROR(__xludf.DUMMYFUNCTION("""COMPUTED_VALUE"""),"Variabel dan Tipe Data")</f>
        <v>Variabel dan Tipe Data</v>
      </c>
    </row>
    <row r="94">
      <c r="A94" s="2">
        <f>IFERROR(__xludf.DUMMYFUNCTION("""COMPUTED_VALUE"""),44.0)</f>
        <v>44</v>
      </c>
      <c r="B94" s="3" t="str">
        <f>IFERROR(__xludf.DUMMYFUNCTION("""COMPUTED_VALUE"""),"Gieovani pratama")</f>
        <v>Gieovani pratama</v>
      </c>
      <c r="C94" s="3" t="str">
        <f>IFERROR(__xludf.DUMMYFUNCTION("""COMPUTED_VALUE"""),"XRPL2")</f>
        <v>XRPL2</v>
      </c>
      <c r="D94" s="3" t="str">
        <f>IFERROR(__xludf.DUMMYFUNCTION("""COMPUTED_VALUE"""),"09")</f>
        <v>09</v>
      </c>
      <c r="E94" s="3" t="str">
        <f>IFERROR(__xludf.DUMMYFUNCTION("""COMPUTED_VALUE"""),"Variabel dan Tipe Data")</f>
        <v>Variabel dan Tipe Data</v>
      </c>
    </row>
    <row r="95">
      <c r="A95" s="2">
        <f>IFERROR(__xludf.DUMMYFUNCTION("""COMPUTED_VALUE"""),48.0)</f>
        <v>48</v>
      </c>
      <c r="B95" s="3" t="str">
        <f>IFERROR(__xludf.DUMMYFUNCTION("""COMPUTED_VALUE"""),"Ilyas Ainur Maulana")</f>
        <v>Ilyas Ainur Maulana</v>
      </c>
      <c r="C95" s="3" t="str">
        <f>IFERROR(__xludf.DUMMYFUNCTION("""COMPUTED_VALUE"""),"10 Rpl 2")</f>
        <v>10 Rpl 2</v>
      </c>
      <c r="D95" s="3">
        <f>IFERROR(__xludf.DUMMYFUNCTION("""COMPUTED_VALUE"""),10.0)</f>
        <v>10</v>
      </c>
      <c r="E95" s="3" t="str">
        <f>IFERROR(__xludf.DUMMYFUNCTION("""COMPUTED_VALUE"""),"Variabel dan Tipe Data")</f>
        <v>Variabel dan Tipe Data</v>
      </c>
    </row>
    <row r="96">
      <c r="A96" s="2">
        <f>IFERROR(__xludf.DUMMYFUNCTION("""COMPUTED_VALUE"""),64.0)</f>
        <v>64</v>
      </c>
      <c r="B96" s="3" t="str">
        <f>IFERROR(__xludf.DUMMYFUNCTION("""COMPUTED_VALUE"""),"RIZKY RANAYA PUTRA")</f>
        <v>RIZKY RANAYA PUTRA</v>
      </c>
      <c r="C96" s="3" t="str">
        <f>IFERROR(__xludf.DUMMYFUNCTION("""COMPUTED_VALUE"""),"X RPL 02")</f>
        <v>X RPL 02</v>
      </c>
      <c r="D96" s="3">
        <f>IFERROR(__xludf.DUMMYFUNCTION("""COMPUTED_VALUE"""),23.0)</f>
        <v>23</v>
      </c>
      <c r="E96" s="3" t="str">
        <f>IFERROR(__xludf.DUMMYFUNCTION("""COMPUTED_VALUE"""),"Variabel dan Tipe Data")</f>
        <v>Variabel dan Tipe Data</v>
      </c>
    </row>
    <row r="97">
      <c r="A97" s="2">
        <f>IFERROR(__xludf.DUMMYFUNCTION("""COMPUTED_VALUE"""),60.0)</f>
        <v>60</v>
      </c>
      <c r="B97" s="3" t="str">
        <f>IFERROR(__xludf.DUMMYFUNCTION("""COMPUTED_VALUE"""),"Denis Dwi Andhika Saputra")</f>
        <v>Denis Dwi Andhika Saputra</v>
      </c>
      <c r="C97" s="3" t="str">
        <f>IFERROR(__xludf.DUMMYFUNCTION("""COMPUTED_VALUE"""),"X PRL 2")</f>
        <v>X PRL 2</v>
      </c>
      <c r="D97" s="3" t="str">
        <f>IFERROR(__xludf.DUMMYFUNCTION("""COMPUTED_VALUE"""),"06")</f>
        <v>06</v>
      </c>
      <c r="E97" s="3" t="str">
        <f>IFERROR(__xludf.DUMMYFUNCTION("""COMPUTED_VALUE"""),"Variabel dan Tipe Data")</f>
        <v>Variabel dan Tipe Data</v>
      </c>
    </row>
    <row r="98">
      <c r="A98" s="2">
        <f>IFERROR(__xludf.DUMMYFUNCTION("""COMPUTED_VALUE"""),28.0)</f>
        <v>28</v>
      </c>
      <c r="B98" s="3" t="str">
        <f>IFERROR(__xludf.DUMMYFUNCTION("""COMPUTED_VALUE"""),"Muhammad Farrel pratama ")</f>
        <v>Muhammad Farrel pratama </v>
      </c>
      <c r="C98" s="3" t="str">
        <f>IFERROR(__xludf.DUMMYFUNCTION("""COMPUTED_VALUE"""),"X Rpl 2")</f>
        <v>X Rpl 2</v>
      </c>
      <c r="D98" s="3">
        <f>IFERROR(__xludf.DUMMYFUNCTION("""COMPUTED_VALUE"""),18.0)</f>
        <v>18</v>
      </c>
      <c r="E98" s="3" t="str">
        <f>IFERROR(__xludf.DUMMYFUNCTION("""COMPUTED_VALUE"""),"Variabel dan Tipe Data")</f>
        <v>Variabel dan Tipe Data</v>
      </c>
    </row>
    <row r="99">
      <c r="A99" s="2">
        <f>IFERROR(__xludf.DUMMYFUNCTION("""COMPUTED_VALUE"""),40.0)</f>
        <v>40</v>
      </c>
      <c r="B99" s="3" t="str">
        <f>IFERROR(__xludf.DUMMYFUNCTION("""COMPUTED_VALUE"""),"Dzakwan Sajid Rabbani ")</f>
        <v>Dzakwan Sajid Rabbani </v>
      </c>
      <c r="C99" s="3" t="str">
        <f>IFERROR(__xludf.DUMMYFUNCTION("""COMPUTED_VALUE"""),"X-RPL2")</f>
        <v>X-RPL2</v>
      </c>
      <c r="D99" s="3" t="str">
        <f>IFERROR(__xludf.DUMMYFUNCTION("""COMPUTED_VALUE"""),"07")</f>
        <v>07</v>
      </c>
      <c r="E99" s="3" t="str">
        <f>IFERROR(__xludf.DUMMYFUNCTION("""COMPUTED_VALUE"""),"Variabel dan Tipe Data")</f>
        <v>Variabel dan Tipe Data</v>
      </c>
    </row>
    <row r="100">
      <c r="A100" s="2">
        <f>IFERROR(__xludf.DUMMYFUNCTION("""COMPUTED_VALUE"""),36.0)</f>
        <v>36</v>
      </c>
      <c r="B100" s="3" t="str">
        <f>IFERROR(__xludf.DUMMYFUNCTION("""COMPUTED_VALUE"""),"NICOOKTAARYSANDI ")</f>
        <v>NICOOKTAARYSANDI </v>
      </c>
      <c r="C100" s="3" t="str">
        <f>IFERROR(__xludf.DUMMYFUNCTION("""COMPUTED_VALUE"""),"xrpl2")</f>
        <v>xrpl2</v>
      </c>
      <c r="D100" s="3">
        <f>IFERROR(__xludf.DUMMYFUNCTION("""COMPUTED_VALUE"""),21.0)</f>
        <v>21</v>
      </c>
      <c r="E100" s="3" t="str">
        <f>IFERROR(__xludf.DUMMYFUNCTION("""COMPUTED_VALUE"""),"Variabel dan Tipe Data")</f>
        <v>Variabel dan Tipe Data</v>
      </c>
    </row>
    <row r="101">
      <c r="A101" s="2">
        <f>IFERROR(__xludf.DUMMYFUNCTION("""COMPUTED_VALUE"""),24.0)</f>
        <v>24</v>
      </c>
      <c r="B101" s="3" t="str">
        <f>IFERROR(__xludf.DUMMYFUNCTION("""COMPUTED_VALUE"""),"AGUSTIAN")</f>
        <v>AGUSTIAN</v>
      </c>
      <c r="C101" s="3" t="str">
        <f>IFERROR(__xludf.DUMMYFUNCTION("""COMPUTED_VALUE"""),"X RPL 2")</f>
        <v>X RPL 2</v>
      </c>
      <c r="D101" s="3">
        <f>IFERROR(__xludf.DUMMYFUNCTION("""COMPUTED_VALUE"""),14.0)</f>
        <v>14</v>
      </c>
      <c r="E101" s="3" t="str">
        <f>IFERROR(__xludf.DUMMYFUNCTION("""COMPUTED_VALUE"""),"Variabel dan Tipe Data")</f>
        <v>Variabel dan Tipe Data</v>
      </c>
    </row>
    <row r="102">
      <c r="A102" s="2">
        <f>IFERROR(__xludf.DUMMYFUNCTION("""COMPUTED_VALUE"""),20.0)</f>
        <v>20</v>
      </c>
      <c r="B102" s="3" t="str">
        <f>IFERROR(__xludf.DUMMYFUNCTION("""COMPUTED_VALUE"""),"Muhammad rifqy zam zami")</f>
        <v>Muhammad rifqy zam zami</v>
      </c>
      <c r="C102" s="3" t="str">
        <f>IFERROR(__xludf.DUMMYFUNCTION("""COMPUTED_VALUE"""),"Xrpl 1")</f>
        <v>Xrpl 1</v>
      </c>
      <c r="D102" s="3">
        <f>IFERROR(__xludf.DUMMYFUNCTION("""COMPUTED_VALUE"""),20.0)</f>
        <v>20</v>
      </c>
      <c r="E102" s="3" t="str">
        <f>IFERROR(__xludf.DUMMYFUNCTION("""COMPUTED_VALUE"""),"Variabel dan Tipe Data")</f>
        <v>Variabel dan Tipe Data</v>
      </c>
    </row>
    <row r="103">
      <c r="A103" s="2">
        <f>IFERROR(__xludf.DUMMYFUNCTION("""COMPUTED_VALUE"""),20.0)</f>
        <v>20</v>
      </c>
      <c r="B103" s="3" t="str">
        <f>IFERROR(__xludf.DUMMYFUNCTION("""COMPUTED_VALUE"""),"Muhammad rifqy zam zami")</f>
        <v>Muhammad rifqy zam zami</v>
      </c>
      <c r="C103" s="3" t="str">
        <f>IFERROR(__xludf.DUMMYFUNCTION("""COMPUTED_VALUE"""),"Xrpl 1")</f>
        <v>Xrpl 1</v>
      </c>
      <c r="D103" s="3">
        <f>IFERROR(__xludf.DUMMYFUNCTION("""COMPUTED_VALUE"""),20.0)</f>
        <v>20</v>
      </c>
      <c r="E103" s="3" t="str">
        <f>IFERROR(__xludf.DUMMYFUNCTION("""COMPUTED_VALUE"""),"Variabel dan Tipe Data")</f>
        <v>Variabel dan Tipe Data</v>
      </c>
    </row>
    <row r="104">
      <c r="A104" s="2">
        <f>IFERROR(__xludf.DUMMYFUNCTION("""COMPUTED_VALUE"""),16.0)</f>
        <v>16</v>
      </c>
      <c r="B104" s="3" t="str">
        <f>IFERROR(__xludf.DUMMYFUNCTION("""COMPUTED_VALUE"""),"Muhammad rifqy zam zamo")</f>
        <v>Muhammad rifqy zam zamo</v>
      </c>
      <c r="C104" s="3" t="str">
        <f>IFERROR(__xludf.DUMMYFUNCTION("""COMPUTED_VALUE"""),"Xrpl.1")</f>
        <v>Xrpl.1</v>
      </c>
      <c r="D104" s="3">
        <f>IFERROR(__xludf.DUMMYFUNCTION("""COMPUTED_VALUE"""),20.0)</f>
        <v>20</v>
      </c>
      <c r="E104" s="3" t="str">
        <f>IFERROR(__xludf.DUMMYFUNCTION("""COMPUTED_VALUE"""),"Variabel dan Tipe Data")</f>
        <v>Variabel dan Tipe Data</v>
      </c>
    </row>
  </sheetData>
  <drawing r:id="rId1"/>
</worksheet>
</file>