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wak\Documents\DS\Data_Analyst_Job\03_BusinessPlan\"/>
    </mc:Choice>
  </mc:AlternateContent>
  <xr:revisionPtr revIDLastSave="0" documentId="13_ncr:1_{CA11595A-4961-4330-BA5E-68295621A002}" xr6:coauthVersionLast="46" xr6:coauthVersionMax="46" xr10:uidLastSave="{00000000-0000-0000-0000-000000000000}"/>
  <bookViews>
    <workbookView xWindow="-108" yWindow="-108" windowWidth="23256" windowHeight="12576" xr2:uid="{8923AA99-19AD-4F49-9803-A7173CD39E6A}"/>
  </bookViews>
  <sheets>
    <sheet name="Graph" sheetId="10" r:id="rId1"/>
    <sheet name="Marketing Strategy" sheetId="11" r:id="rId2"/>
    <sheet name="Financial Projection" sheetId="1" r:id="rId3"/>
    <sheet name="Sales Projection" sheetId="6" r:id="rId4"/>
    <sheet name="PERSONS" sheetId="8" r:id="rId5"/>
  </sheets>
  <definedNames>
    <definedName name="Amytest">#REF!</definedName>
    <definedName name="Astartpg" localSheetId="4">#REF!</definedName>
    <definedName name="Astartpg">#REF!</definedName>
    <definedName name="Row_A" localSheetId="4">#REF!</definedName>
    <definedName name="Row_A">#REF!</definedName>
    <definedName name="Row_B">#REF!</definedName>
    <definedName name="Row_C" localSheetId="4">#REF!</definedName>
    <definedName name="Row_C">#REF!</definedName>
    <definedName name="Row_D" localSheetId="4">#REF!</definedName>
    <definedName name="Row_D">#REF!</definedName>
    <definedName name="Row_E" localSheetId="4">#REF!</definedName>
    <definedName name="Row_E">#REF!</definedName>
    <definedName name="Row_F" localSheetId="4">#REF!</definedName>
    <definedName name="Row_F">#REF!</definedName>
    <definedName name="Row_G" localSheetId="4">#REF!</definedName>
    <definedName name="Row_G">#REF!</definedName>
    <definedName name="toolong" localSheetId="4">#REF!</definedName>
    <definedName name="toolong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6" l="1"/>
  <c r="D11" i="6"/>
  <c r="D12" i="6"/>
  <c r="D13" i="6"/>
  <c r="D14" i="6"/>
  <c r="D15" i="6"/>
  <c r="D9" i="6"/>
  <c r="D6" i="6"/>
  <c r="D7" i="6"/>
  <c r="C8" i="6"/>
  <c r="D8" i="6" s="1"/>
  <c r="N28" i="6"/>
  <c r="N29" i="6" s="1"/>
  <c r="N30" i="6" s="1"/>
  <c r="N31" i="6" s="1"/>
  <c r="B5" i="6" l="1"/>
  <c r="C5" i="6" s="1"/>
  <c r="D5" i="6" l="1"/>
  <c r="C4" i="6"/>
  <c r="C16" i="6" s="1"/>
  <c r="D4" i="6" l="1"/>
  <c r="D16" i="6" s="1"/>
  <c r="D17" i="6" s="1"/>
  <c r="C17" i="6"/>
  <c r="C8" i="1" s="1"/>
  <c r="D8" i="1" l="1"/>
  <c r="C9" i="1"/>
  <c r="C10" i="1" l="1"/>
  <c r="C13" i="1"/>
  <c r="C14" i="1"/>
  <c r="C12" i="1"/>
  <c r="C17" i="1"/>
  <c r="E8" i="1"/>
  <c r="E9" i="1" s="1"/>
  <c r="D9" i="1"/>
  <c r="C15" i="1" l="1"/>
  <c r="C16" i="1" s="1"/>
  <c r="D18" i="1"/>
  <c r="D10" i="1"/>
  <c r="D11" i="1" s="1"/>
  <c r="D12" i="1"/>
  <c r="D13" i="1"/>
  <c r="D17" i="1"/>
  <c r="D14" i="1"/>
  <c r="E17" i="1"/>
  <c r="E10" i="1"/>
  <c r="E11" i="1" s="1"/>
  <c r="E18" i="1"/>
  <c r="E13" i="1"/>
  <c r="E12" i="1"/>
  <c r="E14" i="1"/>
  <c r="C18" i="1"/>
  <c r="C20" i="1" s="1"/>
  <c r="D20" i="1" s="1"/>
  <c r="E20" i="1" s="1"/>
  <c r="C11" i="1"/>
  <c r="D15" i="1" l="1"/>
  <c r="D16" i="1" s="1"/>
  <c r="E15" i="1"/>
  <c r="E16" i="1" s="1"/>
</calcChain>
</file>

<file path=xl/sharedStrings.xml><?xml version="1.0" encoding="utf-8"?>
<sst xmlns="http://schemas.openxmlformats.org/spreadsheetml/2006/main" count="310" uniqueCount="107">
  <si>
    <t>Revenue</t>
  </si>
  <si>
    <t>Amazon</t>
  </si>
  <si>
    <t>Ebay</t>
  </si>
  <si>
    <t xml:space="preserve">Investment </t>
  </si>
  <si>
    <t>Break Even</t>
  </si>
  <si>
    <t>COGS</t>
  </si>
  <si>
    <t>Tax</t>
  </si>
  <si>
    <t>Total Expense</t>
  </si>
  <si>
    <t>cumulative Net Income</t>
  </si>
  <si>
    <t>average price per 20 sach packet</t>
  </si>
  <si>
    <t>online</t>
  </si>
  <si>
    <t>Group on</t>
  </si>
  <si>
    <t>Ocado</t>
  </si>
  <si>
    <t>Advertisement</t>
  </si>
  <si>
    <t>Facebook</t>
  </si>
  <si>
    <t>youtube</t>
  </si>
  <si>
    <t>Google</t>
  </si>
  <si>
    <t>Sports Events</t>
  </si>
  <si>
    <t>Holland and Barrett</t>
  </si>
  <si>
    <t>Retail Stores</t>
  </si>
  <si>
    <t>Retail stores in UK:</t>
  </si>
  <si>
    <t xml:space="preserve"> Source: https://www.statista.com/statistics/920074/number-of-stores-of-supermarkets-united-kingdom-uk/</t>
  </si>
  <si>
    <t>Direct Website (Company B)</t>
  </si>
  <si>
    <t>online health/nutrition shops</t>
  </si>
  <si>
    <t>Total sales (Monthly)</t>
  </si>
  <si>
    <t>Total Sales (Yearly)</t>
  </si>
  <si>
    <t>sales (no of unit)</t>
  </si>
  <si>
    <t>growth rate (YOY)</t>
  </si>
  <si>
    <t xml:space="preserve"> </t>
  </si>
  <si>
    <t>cumulative Investment</t>
  </si>
  <si>
    <t>Net Income</t>
  </si>
  <si>
    <t>Convienience Stores</t>
  </si>
  <si>
    <t>Average Household expediture for soft drinks per month for age group 20-50</t>
  </si>
  <si>
    <t>Population projections by the Office for National Statistics</t>
  </si>
  <si>
    <t>United Kingdom</t>
  </si>
  <si>
    <t>2018-based</t>
  </si>
  <si>
    <t xml:space="preserve">PERSONS, thousands </t>
  </si>
  <si>
    <t>Principal projection</t>
  </si>
  <si>
    <t>Projected populations at mid-years by age last birthday in five-year age groups</t>
  </si>
  <si>
    <t xml:space="preserve">  Ages</t>
  </si>
  <si>
    <t>————</t>
  </si>
  <si>
    <t xml:space="preserve">  0-4</t>
  </si>
  <si>
    <t xml:space="preserve">  5-9</t>
  </si>
  <si>
    <t xml:space="preserve"> 10-14</t>
  </si>
  <si>
    <t xml:space="preserve"> 15-19</t>
  </si>
  <si>
    <t xml:space="preserve"> 20-24</t>
  </si>
  <si>
    <t xml:space="preserve"> 25-29</t>
  </si>
  <si>
    <t xml:space="preserve"> 30-34</t>
  </si>
  <si>
    <t xml:space="preserve"> 35-39</t>
  </si>
  <si>
    <t xml:space="preserve"> 40-44</t>
  </si>
  <si>
    <t xml:space="preserve"> 45-49</t>
  </si>
  <si>
    <t xml:space="preserve"> 50-54</t>
  </si>
  <si>
    <t xml:space="preserve"> 55-59</t>
  </si>
  <si>
    <t xml:space="preserve"> 60-64</t>
  </si>
  <si>
    <t xml:space="preserve"> 65-69</t>
  </si>
  <si>
    <t xml:space="preserve"> 70-74</t>
  </si>
  <si>
    <t xml:space="preserve"> 75-79</t>
  </si>
  <si>
    <t xml:space="preserve"> 80-84</t>
  </si>
  <si>
    <t xml:space="preserve"> 85-89</t>
  </si>
  <si>
    <t xml:space="preserve"> 90-94</t>
  </si>
  <si>
    <t xml:space="preserve"> 95-99</t>
  </si>
  <si>
    <t xml:space="preserve"> 100 &amp; over</t>
  </si>
  <si>
    <t>All ages</t>
  </si>
  <si>
    <t/>
  </si>
  <si>
    <t>Total person in age group 19-38</t>
  </si>
  <si>
    <t>Total  soft drink market</t>
  </si>
  <si>
    <t xml:space="preserve">Market Share to capture </t>
  </si>
  <si>
    <t>ONS.gov.uk</t>
  </si>
  <si>
    <t>National statistics uk</t>
  </si>
  <si>
    <t>2.5  year</t>
  </si>
  <si>
    <t>Assumptions:</t>
  </si>
  <si>
    <t>Monthly Target Sales (units)</t>
  </si>
  <si>
    <t>Propose unit price</t>
  </si>
  <si>
    <t>assumption</t>
  </si>
  <si>
    <t>Potential for electrolyte market</t>
  </si>
  <si>
    <t>Profit Before Tax</t>
  </si>
  <si>
    <t>Sales Commision</t>
  </si>
  <si>
    <t>Advertisement &amp; Marketing</t>
  </si>
  <si>
    <t>Other Expense</t>
  </si>
  <si>
    <t>Gross Profit</t>
  </si>
  <si>
    <t>Gym &amp; Sports Centres</t>
  </si>
  <si>
    <t>Major UK retail stores</t>
  </si>
  <si>
    <t>% Cost</t>
  </si>
  <si>
    <t>Revenue is generated based on single product(20 sachet) but can be evolved to detailed product portfolio</t>
  </si>
  <si>
    <t>Expense , COGS etc are best estimated values and can be refined with detailed market research and more accurate data from the investment company</t>
  </si>
  <si>
    <t>Summary</t>
  </si>
  <si>
    <t>With investment of £15,000,000 business plan is formulated to achieve break even point in 2.5 years</t>
  </si>
  <si>
    <t>Sales are mainly target to Retail stores and online with retail sales dominating. In future online sales is expected to rise at a faster rate.</t>
  </si>
  <si>
    <t>Advertisement cost is mainly driven by Google and Youtube advertisements</t>
  </si>
  <si>
    <t>Features</t>
  </si>
  <si>
    <t>Trust Recommendations</t>
  </si>
  <si>
    <t>Influenced by blogs and social netowrking</t>
  </si>
  <si>
    <t>Marketing strategy</t>
  </si>
  <si>
    <t>Engage with bloggers and review websites</t>
  </si>
  <si>
    <t>Engage customers indirectly by storey telling, generate meaningful content on web</t>
  </si>
  <si>
    <t>Presence on social media, show humanitarian touch in advertisements</t>
  </si>
  <si>
    <t>facebook,youtube, instagram and snapchat</t>
  </si>
  <si>
    <t>Millennials + GenZ ( Age group 19-38)</t>
  </si>
  <si>
    <t>Highlight Reviews in advertisements/marketing campaign, aim to get high rating reviews</t>
  </si>
  <si>
    <t>Engage customers in social campaign to share their views about product  with a chance to win prizes</t>
  </si>
  <si>
    <t>Instagram</t>
  </si>
  <si>
    <t>snapchat</t>
  </si>
  <si>
    <t>With proper planning and marketing a growth rate of 8% is achievable , the UK market growth rate for product category is about 4%</t>
  </si>
  <si>
    <t>Participate in loyalty Prog</t>
  </si>
  <si>
    <t>Do not trust traditional advertising</t>
  </si>
  <si>
    <t>Blogs</t>
  </si>
  <si>
    <t xml:space="preserve">Where ever possible data is obtained from free downloadable website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</si>
</sst>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&quot;£&quot;#,##0;[Red]\-&quot;£&quot;#,##0"/>
    <numFmt numFmtId="43" formatCode="_-* #,##0.00_-;\-* #,##0.00_-;_-* &quot;-&quot;??_-;_-@_-"/>
    <numFmt numFmtId="164" formatCode="_-* #,##0_-;\-* #,##0_-;_-* &quot;-&quot;??_-;_-@_-"/>
    <numFmt numFmtId="165" formatCode="_-[$£-809]* #,##0_-;\-[$£-809]* #,##0_-;_-[$£-809]* &quot;-&quot;??_-;_-@_-"/>
    <numFmt numFmtId="166" formatCode="0_)"/>
    <numFmt numFmtId="167" formatCode=";;;"/>
    <numFmt numFmtId="168" formatCode="#,##0_);\(#,##0\)"/>
    <numFmt numFmtId="169" formatCode="0.0000_)"/>
    <numFmt numFmtId="170" formatCode="_-[$£-809]* #,##0.0_-;\-[$£-809]* #,##0.0_-;_-[$£-809]* &quot;-&quot;??_-;_-@_-"/>
    <numFmt numFmtId="171" formatCode="_-[$£-809]* #,##0.0_-;\-[$£-809]* #,##0.0_-;_-[$£-809]* &quot;-&quot;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0"/>
      <name val="Courier"/>
      <family val="3"/>
    </font>
    <font>
      <b/>
      <sz val="11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sz val="11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5" fillId="0" borderId="0"/>
    <xf numFmtId="0" fontId="7" fillId="0" borderId="0"/>
    <xf numFmtId="166" fontId="5" fillId="0" borderId="0"/>
    <xf numFmtId="166" fontId="5" fillId="0" borderId="0"/>
    <xf numFmtId="166" fontId="5" fillId="0" borderId="0"/>
  </cellStyleXfs>
  <cellXfs count="44">
    <xf numFmtId="0" fontId="0" fillId="0" borderId="0" xfId="0"/>
    <xf numFmtId="0" fontId="3" fillId="0" borderId="0" xfId="0" applyFont="1"/>
    <xf numFmtId="0" fontId="0" fillId="0" borderId="1" xfId="0" applyBorder="1"/>
    <xf numFmtId="9" fontId="0" fillId="0" borderId="0" xfId="0" applyNumberFormat="1"/>
    <xf numFmtId="164" fontId="0" fillId="0" borderId="0" xfId="1" applyNumberFormat="1" applyFont="1"/>
    <xf numFmtId="165" fontId="0" fillId="0" borderId="0" xfId="0" applyNumberFormat="1"/>
    <xf numFmtId="1" fontId="0" fillId="0" borderId="0" xfId="0" applyNumberFormat="1"/>
    <xf numFmtId="6" fontId="0" fillId="0" borderId="0" xfId="0" applyNumberFormat="1"/>
    <xf numFmtId="166" fontId="6" fillId="0" borderId="0" xfId="3" applyFont="1" applyAlignment="1" applyProtection="1">
      <alignment horizontal="left"/>
      <protection locked="0"/>
    </xf>
    <xf numFmtId="166" fontId="6" fillId="0" borderId="0" xfId="3" applyFont="1" applyProtection="1">
      <protection locked="0"/>
    </xf>
    <xf numFmtId="1" fontId="6" fillId="0" borderId="0" xfId="3" applyNumberFormat="1" applyFont="1" applyAlignment="1" applyProtection="1">
      <alignment horizontal="right"/>
      <protection locked="0"/>
    </xf>
    <xf numFmtId="0" fontId="7" fillId="0" borderId="0" xfId="4"/>
    <xf numFmtId="166" fontId="6" fillId="0" borderId="0" xfId="5" applyFont="1" applyAlignment="1" applyProtection="1">
      <alignment horizontal="left"/>
      <protection locked="0"/>
    </xf>
    <xf numFmtId="167" fontId="6" fillId="0" borderId="0" xfId="6" quotePrefix="1" applyNumberFormat="1" applyFont="1" applyAlignment="1" applyProtection="1">
      <alignment horizontal="left"/>
      <protection locked="0"/>
    </xf>
    <xf numFmtId="166" fontId="6" fillId="0" borderId="0" xfId="3" applyFont="1" applyAlignment="1" applyProtection="1">
      <alignment horizontal="right"/>
      <protection locked="0"/>
    </xf>
    <xf numFmtId="166" fontId="6" fillId="0" borderId="0" xfId="7" applyFont="1" applyAlignment="1" applyProtection="1">
      <alignment horizontal="right"/>
      <protection locked="0"/>
    </xf>
    <xf numFmtId="166" fontId="8" fillId="0" borderId="0" xfId="3" applyFont="1" applyProtection="1">
      <protection locked="0"/>
    </xf>
    <xf numFmtId="166" fontId="8" fillId="0" borderId="2" xfId="3" applyFont="1" applyBorder="1" applyAlignment="1" applyProtection="1">
      <alignment horizontal="left"/>
      <protection locked="0"/>
    </xf>
    <xf numFmtId="166" fontId="8" fillId="0" borderId="0" xfId="3" applyFont="1" applyAlignment="1" applyProtection="1">
      <alignment horizontal="center"/>
      <protection locked="0"/>
    </xf>
    <xf numFmtId="1" fontId="8" fillId="0" borderId="0" xfId="3" applyNumberFormat="1" applyFont="1" applyAlignment="1" applyProtection="1">
      <alignment horizontal="right"/>
      <protection locked="0"/>
    </xf>
    <xf numFmtId="0" fontId="8" fillId="0" borderId="0" xfId="4" applyFont="1"/>
    <xf numFmtId="166" fontId="8" fillId="0" borderId="0" xfId="3" applyFont="1" applyAlignment="1" applyProtection="1">
      <alignment horizontal="right"/>
      <protection locked="0"/>
    </xf>
    <xf numFmtId="166" fontId="8" fillId="0" borderId="0" xfId="6" applyFont="1" applyAlignment="1" applyProtection="1">
      <alignment horizontal="right"/>
      <protection locked="0"/>
    </xf>
    <xf numFmtId="3" fontId="8" fillId="0" borderId="0" xfId="3" applyNumberFormat="1" applyFont="1" applyProtection="1">
      <protection locked="0"/>
    </xf>
    <xf numFmtId="3" fontId="8" fillId="0" borderId="0" xfId="4" applyNumberFormat="1" applyFont="1"/>
    <xf numFmtId="168" fontId="8" fillId="0" borderId="0" xfId="3" applyNumberFormat="1" applyFont="1" applyProtection="1">
      <protection locked="0"/>
    </xf>
    <xf numFmtId="169" fontId="9" fillId="0" borderId="0" xfId="3" applyNumberFormat="1" applyFont="1" applyProtection="1">
      <protection locked="0"/>
    </xf>
    <xf numFmtId="166" fontId="8" fillId="0" borderId="3" xfId="3" applyFont="1" applyBorder="1" applyProtection="1">
      <protection locked="0"/>
    </xf>
    <xf numFmtId="170" fontId="0" fillId="0" borderId="0" xfId="0" applyNumberFormat="1"/>
    <xf numFmtId="165" fontId="0" fillId="0" borderId="0" xfId="1" applyNumberFormat="1" applyFont="1"/>
    <xf numFmtId="1" fontId="0" fillId="0" borderId="1" xfId="0" applyNumberFormat="1" applyBorder="1"/>
    <xf numFmtId="164" fontId="0" fillId="0" borderId="1" xfId="1" applyNumberFormat="1" applyFont="1" applyBorder="1"/>
    <xf numFmtId="164" fontId="0" fillId="0" borderId="1" xfId="0" applyNumberFormat="1" applyBorder="1"/>
    <xf numFmtId="0" fontId="0" fillId="2" borderId="1" xfId="0" applyFill="1" applyBorder="1"/>
    <xf numFmtId="0" fontId="2" fillId="0" borderId="1" xfId="0" applyFont="1" applyBorder="1"/>
    <xf numFmtId="171" fontId="0" fillId="0" borderId="1" xfId="0" applyNumberFormat="1" applyBorder="1"/>
    <xf numFmtId="9" fontId="10" fillId="0" borderId="1" xfId="0" applyNumberFormat="1" applyFont="1" applyBorder="1"/>
    <xf numFmtId="0" fontId="10" fillId="0" borderId="1" xfId="0" applyFont="1" applyBorder="1"/>
    <xf numFmtId="9" fontId="0" fillId="0" borderId="1" xfId="2" applyFont="1" applyBorder="1"/>
    <xf numFmtId="0" fontId="2" fillId="2" borderId="1" xfId="0" applyFont="1" applyFill="1" applyBorder="1"/>
    <xf numFmtId="171" fontId="2" fillId="0" borderId="1" xfId="0" applyNumberFormat="1" applyFont="1" applyBorder="1"/>
    <xf numFmtId="0" fontId="2" fillId="0" borderId="0" xfId="0" applyFont="1"/>
    <xf numFmtId="0" fontId="0" fillId="0" borderId="1" xfId="0" applyFill="1" applyBorder="1"/>
    <xf numFmtId="9" fontId="0" fillId="0" borderId="1" xfId="0" applyNumberFormat="1" applyBorder="1"/>
  </cellXfs>
  <cellStyles count="8">
    <cellStyle name="Comma" xfId="1" builtinId="3"/>
    <cellStyle name="Normal" xfId="0" builtinId="0"/>
    <cellStyle name="Normal 2" xfId="4" xr:uid="{4B574D9E-50F6-42F4-95C4-D97C2B5DBD12}"/>
    <cellStyle name="Normal_Webframes5y" xfId="3" xr:uid="{FFBE74BA-2CB2-472A-89A3-F2ACF6B442AE}"/>
    <cellStyle name="Normal_WebframesCC" xfId="6" xr:uid="{6FDBE71F-1CE2-423D-8059-BA8DE633E7AB}"/>
    <cellStyle name="Normal_WebframesMigr" xfId="5" xr:uid="{21D3D2FD-22E3-46A5-8D9E-F4FE41E7EC44}"/>
    <cellStyle name="Normal_WebframesSingYear" xfId="7" xr:uid="{A6A14575-CB62-4B4A-A114-262FB9C4AB54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Investment and Returns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969247594050746"/>
          <c:y val="0.17592592592592593"/>
          <c:w val="0.70988976377952751"/>
          <c:h val="0.716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'Financial Projection'!$A$20</c:f>
              <c:strCache>
                <c:ptCount val="1"/>
                <c:pt idx="0">
                  <c:v>cumulative 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'Financial Projection'!$C$7:$E$7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'Financial Projection'!$C$20:$E$20</c:f>
              <c:numCache>
                <c:formatCode>_-* #,##0_-;\-* #,##0_-;_-* "-"??_-;_-@_-</c:formatCode>
                <c:ptCount val="3"/>
                <c:pt idx="0">
                  <c:v>5618160</c:v>
                </c:pt>
                <c:pt idx="1">
                  <c:v>11685772.800000001</c:v>
                </c:pt>
                <c:pt idx="2">
                  <c:v>18238794.624000002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C3-4ADA-9A48-E46887647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29217440"/>
        <c:axId val="1357098160"/>
      </c:barChart>
      <c:lineChart>
        <c:grouping val="standard"/>
        <c:varyColors val="0"/>
        <c:ser>
          <c:idx val="1"/>
          <c:order val="1"/>
          <c:tx>
            <c:strRef>
              <c:f>'Financial Projection'!$A$21</c:f>
              <c:strCache>
                <c:ptCount val="1"/>
                <c:pt idx="0">
                  <c:v>cumulative Investment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'Financial Projection'!$C$7:$E$7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'Financial Projection'!$C$21:$E$21</c:f>
              <c:numCache>
                <c:formatCode>General</c:formatCode>
                <c:ptCount val="3"/>
                <c:pt idx="0">
                  <c:v>15000000</c:v>
                </c:pt>
                <c:pt idx="1">
                  <c:v>15000000</c:v>
                </c:pt>
                <c:pt idx="2">
                  <c:v>15000000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C3-4ADA-9A48-E46887647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9217440"/>
        <c:axId val="1357098160"/>
      </c:lineChart>
      <c:catAx>
        <c:axId val="112921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098160"/>
        <c:crosses val="autoZero"/>
        <c:auto val="1"/>
        <c:lblAlgn val="ctr"/>
        <c:lblOffset val="100"/>
        <c:noMultiLvlLbl val="0"/>
      </c:catAx>
      <c:valAx>
        <c:axId val="135709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21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5402668416447949"/>
          <c:y val="0.17650408282298047"/>
          <c:w val="0.34041776027996501"/>
          <c:h val="0.179399241761446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969247594050746"/>
          <c:y val="0.17592592592592593"/>
          <c:w val="0.70988976377952751"/>
          <c:h val="0.716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'Financial Projection'!$A$9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'Financial Projection'!$C$7:$E$7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'Financial Projection'!$C$9:$E$9</c:f>
              <c:numCache>
                <c:formatCode>_-* #,##0_-;\-* #,##0_-;_-* "-"??_-;_-@_-</c:formatCode>
                <c:ptCount val="3"/>
                <c:pt idx="0">
                  <c:v>14045400</c:v>
                </c:pt>
                <c:pt idx="1">
                  <c:v>15169032</c:v>
                </c:pt>
                <c:pt idx="2">
                  <c:v>16382554.560000001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43-47B5-BE40-812C59058CAF}"/>
            </c:ext>
          </c:extLst>
        </c:ser>
        <c:ser>
          <c:idx val="1"/>
          <c:order val="1"/>
          <c:tx>
            <c:strRef>
              <c:f>'Financial Projection'!$A$16</c:f>
              <c:strCache>
                <c:ptCount val="1"/>
                <c:pt idx="0">
                  <c:v>Profit Before Tax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'Financial Projection'!$C$7:$E$7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'Financial Projection'!$C$16:$E$16</c:f>
              <c:numCache>
                <c:formatCode>_-* #,##0_-;\-* #,##0_-;_-* "-"??_-;_-@_-</c:formatCode>
                <c:ptCount val="3"/>
                <c:pt idx="0">
                  <c:v>7022700</c:v>
                </c:pt>
                <c:pt idx="1">
                  <c:v>7584516</c:v>
                </c:pt>
                <c:pt idx="2">
                  <c:v>8191277.2800000012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43-47B5-BE40-812C59058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29217440"/>
        <c:axId val="1357098160"/>
      </c:barChart>
      <c:catAx>
        <c:axId val="112921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098160"/>
        <c:crosses val="autoZero"/>
        <c:auto val="1"/>
        <c:lblAlgn val="ctr"/>
        <c:lblOffset val="100"/>
        <c:noMultiLvlLbl val="0"/>
      </c:catAx>
      <c:valAx>
        <c:axId val="135709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21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5402668416447949"/>
          <c:y val="0.19965223097112861"/>
          <c:w val="0.21499146981627296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% Advertisement Expense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02-41C8-8370-B7F96245473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02-41C8-8370-B7F96245473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202-41C8-8370-B7F96245473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202-41C8-8370-B7F96245473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202-41C8-8370-B7F96245473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BAD-48D6-AEC2-358C36537B0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BAD-48D6-AEC2-358C36537B0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Projection'!$A$21:$A$27</c:f>
              <c:strCache>
                <c:ptCount val="7"/>
                <c:pt idx="0">
                  <c:v>Facebook</c:v>
                </c:pt>
                <c:pt idx="1">
                  <c:v>Instagram</c:v>
                </c:pt>
                <c:pt idx="2">
                  <c:v>youtube</c:v>
                </c:pt>
                <c:pt idx="3">
                  <c:v>snapchat</c:v>
                </c:pt>
                <c:pt idx="4">
                  <c:v>Google</c:v>
                </c:pt>
                <c:pt idx="5">
                  <c:v>Sports Events</c:v>
                </c:pt>
                <c:pt idx="6">
                  <c:v>Blogs</c:v>
                </c:pt>
              </c:strCache>
            </c:strRef>
          </c:cat>
          <c:val>
            <c:numRef>
              <c:f>'Sales Projection'!$B$21:$B$27</c:f>
              <c:numCache>
                <c:formatCode>0%</c:formatCode>
                <c:ptCount val="7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0.1</c:v>
                </c:pt>
                <c:pt idx="5">
                  <c:v>0.05</c:v>
                </c:pt>
                <c:pt idx="6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202-41C8-8370-B7F962454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Retail Stores Sales Target (Monthly)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Projection'!$A$5:$A$7</c:f>
              <c:strCache>
                <c:ptCount val="3"/>
                <c:pt idx="0">
                  <c:v>Major UK retail stores</c:v>
                </c:pt>
                <c:pt idx="1">
                  <c:v>Convienience Stores</c:v>
                </c:pt>
                <c:pt idx="2">
                  <c:v>Gym &amp; Sports Centres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049-4A68-9542-A17132A5FD2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049-4A68-9542-A17132A5FD2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049-4A68-9542-A17132A5FD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Projection'!$A$5:$A$7</c:f>
              <c:strCache>
                <c:ptCount val="3"/>
                <c:pt idx="0">
                  <c:v>Major UK retail stores</c:v>
                </c:pt>
                <c:pt idx="1">
                  <c:v>Convienience Stores</c:v>
                </c:pt>
                <c:pt idx="2">
                  <c:v>Gym &amp; Sports Centres</c:v>
                </c:pt>
              </c:strCache>
            </c:strRef>
          </c:cat>
          <c:val>
            <c:numRef>
              <c:f>'Sales Projection'!$D$5:$D$7</c:f>
              <c:numCache>
                <c:formatCode>_-[$£-809]* #,##0.0_-;\-[$£-809]* #,##0.0_-;_-[$£-809]* "-"?_-;_-@_-</c:formatCode>
                <c:ptCount val="3"/>
                <c:pt idx="0">
                  <c:v>630450</c:v>
                </c:pt>
                <c:pt idx="1">
                  <c:v>180000</c:v>
                </c:pt>
                <c:pt idx="2">
                  <c:v>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049-4A68-9542-A17132A5FD2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Online </a:t>
            </a:r>
            <a:r>
              <a:rPr lang="en-US"/>
              <a:t>Sales</a:t>
            </a:r>
            <a:r>
              <a:rPr lang="en-US" baseline="0"/>
              <a:t> Target  (Monthly)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Projection'!$A$9:$A$15</c:f>
              <c:strCache>
                <c:ptCount val="7"/>
                <c:pt idx="0">
                  <c:v>Amazon</c:v>
                </c:pt>
                <c:pt idx="1">
                  <c:v>Group on</c:v>
                </c:pt>
                <c:pt idx="2">
                  <c:v>Ebay</c:v>
                </c:pt>
                <c:pt idx="3">
                  <c:v>Ocado</c:v>
                </c:pt>
                <c:pt idx="4">
                  <c:v>Holland and Barrett</c:v>
                </c:pt>
                <c:pt idx="5">
                  <c:v>online health/nutrition shops</c:v>
                </c:pt>
                <c:pt idx="6">
                  <c:v>Direct Website (Company B)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8DD-4E08-A71A-EC7D331EBC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8DD-4E08-A71A-EC7D331EBCF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8DD-4E08-A71A-EC7D331EBCF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8DD-4E08-A71A-EC7D331EBCF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8DD-4E08-A71A-EC7D331EBCF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8DD-4E08-A71A-EC7D331EBCF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8DD-4E08-A71A-EC7D331EBCF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Projection'!$A$9:$A$15</c:f>
              <c:strCache>
                <c:ptCount val="7"/>
                <c:pt idx="0">
                  <c:v>Amazon</c:v>
                </c:pt>
                <c:pt idx="1">
                  <c:v>Group on</c:v>
                </c:pt>
                <c:pt idx="2">
                  <c:v>Ebay</c:v>
                </c:pt>
                <c:pt idx="3">
                  <c:v>Ocado</c:v>
                </c:pt>
                <c:pt idx="4">
                  <c:v>Holland and Barrett</c:v>
                </c:pt>
                <c:pt idx="5">
                  <c:v>online health/nutrition shops</c:v>
                </c:pt>
                <c:pt idx="6">
                  <c:v>Direct Website (Company B)</c:v>
                </c:pt>
              </c:strCache>
            </c:strRef>
          </c:cat>
          <c:val>
            <c:numRef>
              <c:f>'Sales Projection'!$D$9:$D$15</c:f>
              <c:numCache>
                <c:formatCode>_-[$£-809]* #,##0.0_-;\-[$£-809]* #,##0.0_-;_-[$£-809]* "-"?_-;_-@_-</c:formatCode>
                <c:ptCount val="7"/>
                <c:pt idx="0">
                  <c:v>120000</c:v>
                </c:pt>
                <c:pt idx="1">
                  <c:v>30000</c:v>
                </c:pt>
                <c:pt idx="2">
                  <c:v>30000</c:v>
                </c:pt>
                <c:pt idx="3">
                  <c:v>15000</c:v>
                </c:pt>
                <c:pt idx="4">
                  <c:v>60000</c:v>
                </c:pt>
                <c:pt idx="5">
                  <c:v>30000</c:v>
                </c:pt>
                <c:pt idx="6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8DD-4E08-A71A-EC7D331EB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166666666666672"/>
          <c:y val="0.22213910761154856"/>
          <c:w val="0.34166666666666667"/>
          <c:h val="0.611693642461359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350520</xdr:colOff>
      <xdr:row>16</xdr:row>
      <xdr:rowOff>133350</xdr:rowOff>
    </xdr:from>
    <xdr:to>
      <xdr:col>8</xdr:col>
      <xdr:colOff>45720</xdr:colOff>
      <xdr:row>31</xdr:row>
      <xdr:rowOff>133350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347D35D1-4BC9-4C02-8A69-5203A618DE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129540</xdr:colOff>
      <xdr:row>16</xdr:row>
      <xdr:rowOff>152400</xdr:rowOff>
    </xdr:from>
    <xdr:to>
      <xdr:col>15</xdr:col>
      <xdr:colOff>434340</xdr:colOff>
      <xdr:row>31</xdr:row>
      <xdr:rowOff>152400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8458E90D-6346-4484-B982-4A255234AA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60960</xdr:colOff>
      <xdr:row>1</xdr:row>
      <xdr:rowOff>60960</xdr:rowOff>
    </xdr:from>
    <xdr:to>
      <xdr:col>23</xdr:col>
      <xdr:colOff>365760</xdr:colOff>
      <xdr:row>16</xdr:row>
      <xdr:rowOff>60960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9F50A5F8-706E-462D-B2E9-3A7F13B551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365760</xdr:colOff>
      <xdr:row>0</xdr:row>
      <xdr:rowOff>179070</xdr:rowOff>
    </xdr:from>
    <xdr:to>
      <xdr:col>8</xdr:col>
      <xdr:colOff>60960</xdr:colOff>
      <xdr:row>15</xdr:row>
      <xdr:rowOff>179070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01905E91-DCC1-4376-BF85-C1C0DA9CC5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137160</xdr:colOff>
      <xdr:row>1</xdr:row>
      <xdr:rowOff>11430</xdr:rowOff>
    </xdr:from>
    <xdr:to>
      <xdr:col>15</xdr:col>
      <xdr:colOff>441960</xdr:colOff>
      <xdr:row>16</xdr:row>
      <xdr:rowOff>11430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CE8EFBAD-33C1-4548-A894-571D0D497C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7620</xdr:colOff>
      <xdr:row>0</xdr:row>
      <xdr:rowOff>142171</xdr:rowOff>
    </xdr:from>
    <xdr:to>
      <xdr:col>13</xdr:col>
      <xdr:colOff>879023</xdr:colOff>
      <xdr:row>19</xdr:row>
      <xdr:rowOff>68581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44C9514-CA65-471B-B19F-E13F99B35E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142171"/>
          <a:ext cx="5138603" cy="34011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578E8-B5E4-4E7D-A350-96EAC20579FF}">
  <dimension ref="R18:R22"/>
  <sheetViews>
    <sheetView tabSelected="1" workbookViewId="0">
      <selection activeCell="Q1" sqref="Q1"/>
    </sheetView>
  </sheetViews>
  <sheetFormatPr defaultRowHeight="14.4" x14ac:dyDescent="0.3"/>
  <sheetData>
    <row r="18" spans="18:18" x14ac:dyDescent="0.3">
      <c r="R18" t="s">
        <v>85</v>
      </c>
    </row>
    <row r="19" spans="18:18" x14ac:dyDescent="0.3">
      <c r="R19" t="s">
        <v>86</v>
      </c>
    </row>
    <row r="20" spans="18:18" x14ac:dyDescent="0.3">
      <c r="R20" t="s">
        <v>87</v>
      </c>
    </row>
    <row r="21" spans="18:18" x14ac:dyDescent="0.3">
      <c r="R21" t="s">
        <v>88</v>
      </c>
    </row>
    <row r="22" spans="18:18" x14ac:dyDescent="0.3">
      <c r="R22" t="s">
        <v>102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BA9F6-9076-4166-B8D2-67BD0FE62D48}">
  <dimension ref="C1:D7"/>
  <sheetViews>
    <sheetView zoomScale="110" zoomScaleNormal="110" workbookViewId="0">
      <selection activeCell="C15" sqref="C15"/>
    </sheetView>
  </sheetViews>
  <sheetFormatPr defaultRowHeight="14.4" x14ac:dyDescent="0.3"/>
  <cols>
    <col min="2" max="2" width="18.109375" customWidth="1"/>
    <col min="3" max="3" width="38.21875" bestFit="1" customWidth="1"/>
    <col min="4" max="4" width="87.77734375" bestFit="1" customWidth="1"/>
  </cols>
  <sheetData>
    <row r="1" spans="3:4" x14ac:dyDescent="0.3">
      <c r="C1" s="41" t="s">
        <v>97</v>
      </c>
    </row>
    <row r="2" spans="3:4" x14ac:dyDescent="0.3">
      <c r="C2" s="33" t="s">
        <v>89</v>
      </c>
      <c r="D2" s="33" t="s">
        <v>92</v>
      </c>
    </row>
    <row r="3" spans="3:4" x14ac:dyDescent="0.3">
      <c r="C3" s="2" t="s">
        <v>90</v>
      </c>
      <c r="D3" s="2" t="s">
        <v>98</v>
      </c>
    </row>
    <row r="4" spans="3:4" x14ac:dyDescent="0.3">
      <c r="C4" s="2" t="s">
        <v>103</v>
      </c>
      <c r="D4" s="2" t="s">
        <v>99</v>
      </c>
    </row>
    <row r="5" spans="3:4" x14ac:dyDescent="0.3">
      <c r="C5" s="2" t="s">
        <v>104</v>
      </c>
      <c r="D5" s="2" t="s">
        <v>93</v>
      </c>
    </row>
    <row r="6" spans="3:4" x14ac:dyDescent="0.3">
      <c r="C6" s="2" t="s">
        <v>91</v>
      </c>
      <c r="D6" s="2" t="s">
        <v>94</v>
      </c>
    </row>
    <row r="7" spans="3:4" x14ac:dyDescent="0.3">
      <c r="C7" s="2" t="s">
        <v>96</v>
      </c>
      <c r="D7" s="2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7914F-651E-4E8F-876B-0D795D9E2D5C}">
  <dimension ref="A1:H28"/>
  <sheetViews>
    <sheetView topLeftCell="A4" workbookViewId="0">
      <selection activeCell="A29" sqref="A29"/>
    </sheetView>
  </sheetViews>
  <sheetFormatPr defaultRowHeight="14.4" x14ac:dyDescent="0.3"/>
  <cols>
    <col min="1" max="1" width="27.88671875" bestFit="1" customWidth="1"/>
    <col min="2" max="2" width="12.88671875" customWidth="1"/>
    <col min="3" max="3" width="13.88671875" bestFit="1" customWidth="1"/>
    <col min="4" max="4" width="17" bestFit="1" customWidth="1"/>
    <col min="5" max="5" width="15.6640625" bestFit="1" customWidth="1"/>
    <col min="6" max="6" width="15.6640625" customWidth="1"/>
    <col min="7" max="7" width="8" bestFit="1" customWidth="1"/>
    <col min="8" max="8" width="8.44140625" bestFit="1" customWidth="1"/>
    <col min="9" max="9" width="10.5546875" bestFit="1" customWidth="1"/>
  </cols>
  <sheetData>
    <row r="1" spans="1:8" x14ac:dyDescent="0.3">
      <c r="A1" t="s">
        <v>3</v>
      </c>
      <c r="B1" s="4">
        <v>15000000</v>
      </c>
    </row>
    <row r="2" spans="1:8" x14ac:dyDescent="0.3">
      <c r="A2" t="s">
        <v>4</v>
      </c>
      <c r="B2" t="s">
        <v>69</v>
      </c>
    </row>
    <row r="3" spans="1:8" x14ac:dyDescent="0.3">
      <c r="B3" s="3"/>
    </row>
    <row r="4" spans="1:8" x14ac:dyDescent="0.3">
      <c r="A4" t="s">
        <v>9</v>
      </c>
      <c r="B4" s="5">
        <v>30</v>
      </c>
    </row>
    <row r="5" spans="1:8" x14ac:dyDescent="0.3">
      <c r="F5" t="s">
        <v>28</v>
      </c>
    </row>
    <row r="6" spans="1:8" ht="15.6" x14ac:dyDescent="0.3">
      <c r="C6" s="1"/>
    </row>
    <row r="7" spans="1:8" x14ac:dyDescent="0.3">
      <c r="A7" s="33"/>
      <c r="B7" s="33"/>
      <c r="C7" s="33">
        <v>2021</v>
      </c>
      <c r="D7" s="33">
        <v>2022</v>
      </c>
      <c r="E7" s="33">
        <v>2023</v>
      </c>
    </row>
    <row r="8" spans="1:8" x14ac:dyDescent="0.3">
      <c r="A8" s="2" t="s">
        <v>26</v>
      </c>
      <c r="B8" s="2"/>
      <c r="C8" s="2">
        <f>'Sales Projection'!C17</f>
        <v>468180</v>
      </c>
      <c r="D8" s="30">
        <f>C8*$B$19+C8</f>
        <v>505634.4</v>
      </c>
      <c r="E8" s="30">
        <f>D8*$B$19+D8</f>
        <v>546085.152</v>
      </c>
    </row>
    <row r="9" spans="1:8" x14ac:dyDescent="0.3">
      <c r="A9" s="2" t="s">
        <v>0</v>
      </c>
      <c r="B9" s="36">
        <v>1</v>
      </c>
      <c r="C9" s="31">
        <f>C8*$B$4</f>
        <v>14045400</v>
      </c>
      <c r="D9" s="31">
        <f t="shared" ref="D9:E9" si="0">D8*$B$4</f>
        <v>15169032</v>
      </c>
      <c r="E9" s="31">
        <f t="shared" si="0"/>
        <v>16382554.560000001</v>
      </c>
    </row>
    <row r="10" spans="1:8" x14ac:dyDescent="0.3">
      <c r="A10" s="2" t="s">
        <v>5</v>
      </c>
      <c r="B10" s="36">
        <v>0.3</v>
      </c>
      <c r="C10" s="31">
        <f>C9*B10</f>
        <v>4213620</v>
      </c>
      <c r="D10" s="31">
        <f>D$9*$B10</f>
        <v>4550709.5999999996</v>
      </c>
      <c r="E10" s="31">
        <f>E$9*$B10</f>
        <v>4914766.3679999998</v>
      </c>
      <c r="H10" t="s">
        <v>28</v>
      </c>
    </row>
    <row r="11" spans="1:8" x14ac:dyDescent="0.3">
      <c r="A11" s="34" t="s">
        <v>79</v>
      </c>
      <c r="B11" s="36"/>
      <c r="C11" s="31">
        <f>C9-C10</f>
        <v>9831780</v>
      </c>
      <c r="D11" s="31">
        <f t="shared" ref="D11:E11" si="1">D9-D10</f>
        <v>10618322.4</v>
      </c>
      <c r="E11" s="31">
        <f t="shared" si="1"/>
        <v>11467788.192000002</v>
      </c>
    </row>
    <row r="12" spans="1:8" x14ac:dyDescent="0.3">
      <c r="A12" s="2" t="s">
        <v>77</v>
      </c>
      <c r="B12" s="36">
        <v>0.1</v>
      </c>
      <c r="C12" s="31">
        <f>C9*$B$12</f>
        <v>1404540</v>
      </c>
      <c r="D12" s="31">
        <f t="shared" ref="D12:E12" si="2">D9*$B$12</f>
        <v>1516903.2000000002</v>
      </c>
      <c r="E12" s="31">
        <f t="shared" si="2"/>
        <v>1638255.4560000002</v>
      </c>
    </row>
    <row r="13" spans="1:8" x14ac:dyDescent="0.3">
      <c r="A13" s="2" t="s">
        <v>76</v>
      </c>
      <c r="B13" s="36">
        <v>0.08</v>
      </c>
      <c r="C13" s="31">
        <f>C9*$B$13</f>
        <v>1123632</v>
      </c>
      <c r="D13" s="31">
        <f t="shared" ref="D13:E13" si="3">D9*$B$13</f>
        <v>1213522.56</v>
      </c>
      <c r="E13" s="31">
        <f t="shared" si="3"/>
        <v>1310604.3648000001</v>
      </c>
    </row>
    <row r="14" spans="1:8" x14ac:dyDescent="0.3">
      <c r="A14" s="2" t="s">
        <v>78</v>
      </c>
      <c r="B14" s="36">
        <v>0.02</v>
      </c>
      <c r="C14" s="31">
        <f>C9*$B$14</f>
        <v>280908</v>
      </c>
      <c r="D14" s="31">
        <f t="shared" ref="D14:E14" si="4">D9*$B$14</f>
        <v>303380.64</v>
      </c>
      <c r="E14" s="31">
        <f t="shared" si="4"/>
        <v>327651.09120000002</v>
      </c>
    </row>
    <row r="15" spans="1:8" x14ac:dyDescent="0.3">
      <c r="A15" s="34" t="s">
        <v>7</v>
      </c>
      <c r="B15" s="36"/>
      <c r="C15" s="31">
        <f>SUM(C12:C14)</f>
        <v>2809080</v>
      </c>
      <c r="D15" s="31">
        <f t="shared" ref="D15:E15" si="5">SUM(D12:D14)</f>
        <v>3033806.4000000004</v>
      </c>
      <c r="E15" s="31">
        <f t="shared" si="5"/>
        <v>3276510.9120000005</v>
      </c>
    </row>
    <row r="16" spans="1:8" x14ac:dyDescent="0.3">
      <c r="A16" s="2" t="s">
        <v>75</v>
      </c>
      <c r="B16" s="36"/>
      <c r="C16" s="31">
        <f>C9-C10-C15</f>
        <v>7022700</v>
      </c>
      <c r="D16" s="31">
        <f>D9-D10-D15</f>
        <v>7584516</v>
      </c>
      <c r="E16" s="31">
        <f>E9-E10-E15</f>
        <v>8191277.2800000012</v>
      </c>
    </row>
    <row r="17" spans="1:5" x14ac:dyDescent="0.3">
      <c r="A17" s="2" t="s">
        <v>6</v>
      </c>
      <c r="B17" s="36">
        <v>0.1</v>
      </c>
      <c r="C17" s="31">
        <f>C9*B17</f>
        <v>1404540</v>
      </c>
      <c r="D17" s="31">
        <f t="shared" ref="D17:E18" si="6">D$9*$B17</f>
        <v>1516903.2000000002</v>
      </c>
      <c r="E17" s="31">
        <f t="shared" si="6"/>
        <v>1638255.4560000002</v>
      </c>
    </row>
    <row r="18" spans="1:5" x14ac:dyDescent="0.3">
      <c r="A18" s="34" t="s">
        <v>30</v>
      </c>
      <c r="B18" s="36">
        <v>0.4</v>
      </c>
      <c r="C18" s="31">
        <f>C9-C10-C15-C17</f>
        <v>5618160</v>
      </c>
      <c r="D18" s="31">
        <f t="shared" si="6"/>
        <v>6067612.8000000007</v>
      </c>
      <c r="E18" s="31">
        <f t="shared" si="6"/>
        <v>6553021.824000001</v>
      </c>
    </row>
    <row r="19" spans="1:5" x14ac:dyDescent="0.3">
      <c r="A19" s="2" t="s">
        <v>27</v>
      </c>
      <c r="B19" s="36">
        <v>0.08</v>
      </c>
      <c r="C19" s="2"/>
      <c r="D19" s="2"/>
      <c r="E19" s="2"/>
    </row>
    <row r="20" spans="1:5" x14ac:dyDescent="0.3">
      <c r="A20" s="2" t="s">
        <v>8</v>
      </c>
      <c r="B20" s="37"/>
      <c r="C20" s="32">
        <f>C18</f>
        <v>5618160</v>
      </c>
      <c r="D20" s="32">
        <f>C20+D18</f>
        <v>11685772.800000001</v>
      </c>
      <c r="E20" s="32">
        <f>D20+E18</f>
        <v>18238794.624000002</v>
      </c>
    </row>
    <row r="21" spans="1:5" x14ac:dyDescent="0.3">
      <c r="A21" s="34" t="s">
        <v>29</v>
      </c>
      <c r="B21" s="37"/>
      <c r="C21" s="2">
        <v>15000000</v>
      </c>
      <c r="D21" s="2">
        <v>15000000</v>
      </c>
      <c r="E21" s="2">
        <v>15000000</v>
      </c>
    </row>
    <row r="22" spans="1:5" x14ac:dyDescent="0.3">
      <c r="C22" s="6"/>
    </row>
    <row r="25" spans="1:5" x14ac:dyDescent="0.3">
      <c r="A25" t="s">
        <v>70</v>
      </c>
    </row>
    <row r="26" spans="1:5" x14ac:dyDescent="0.3">
      <c r="A26" t="s">
        <v>83</v>
      </c>
    </row>
    <row r="27" spans="1:5" x14ac:dyDescent="0.3">
      <c r="A27" t="s">
        <v>84</v>
      </c>
    </row>
    <row r="28" spans="1:5" x14ac:dyDescent="0.3">
      <c r="A28" t="s">
        <v>106</v>
      </c>
    </row>
  </sheetData>
  <phoneticPr fontId="4" type="noConversion"/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198D7-4A3F-446C-98D8-2D13A9C21747}">
  <dimension ref="A1:N31"/>
  <sheetViews>
    <sheetView topLeftCell="A5" workbookViewId="0">
      <selection activeCell="C25" sqref="C25"/>
    </sheetView>
  </sheetViews>
  <sheetFormatPr defaultRowHeight="14.4" x14ac:dyDescent="0.3"/>
  <cols>
    <col min="1" max="1" width="24.77734375" bestFit="1" customWidth="1"/>
    <col min="2" max="2" width="9.6640625" bestFit="1" customWidth="1"/>
    <col min="3" max="3" width="23.77734375" bestFit="1" customWidth="1"/>
    <col min="4" max="4" width="13.88671875" bestFit="1" customWidth="1"/>
    <col min="6" max="6" width="18.109375" bestFit="1" customWidth="1"/>
    <col min="14" max="14" width="13.88671875" bestFit="1" customWidth="1"/>
  </cols>
  <sheetData>
    <row r="1" spans="1:4" x14ac:dyDescent="0.3">
      <c r="A1" t="s">
        <v>72</v>
      </c>
      <c r="B1" s="28">
        <v>30</v>
      </c>
    </row>
    <row r="3" spans="1:4" x14ac:dyDescent="0.3">
      <c r="A3" s="33"/>
      <c r="B3" s="33"/>
      <c r="C3" s="33" t="s">
        <v>71</v>
      </c>
      <c r="D3" s="33" t="s">
        <v>0</v>
      </c>
    </row>
    <row r="4" spans="1:4" x14ac:dyDescent="0.3">
      <c r="A4" s="34" t="s">
        <v>19</v>
      </c>
      <c r="B4" s="2"/>
      <c r="C4" s="34">
        <f>C5+C6+C7</f>
        <v>29015</v>
      </c>
      <c r="D4" s="40">
        <f>C4*B1</f>
        <v>870450</v>
      </c>
    </row>
    <row r="5" spans="1:4" x14ac:dyDescent="0.3">
      <c r="A5" s="2" t="s">
        <v>81</v>
      </c>
      <c r="B5" s="2">
        <f>2653+1412+750+700+646+491+353</f>
        <v>7005</v>
      </c>
      <c r="C5" s="2">
        <f>B5*3</f>
        <v>21015</v>
      </c>
      <c r="D5" s="35">
        <f>C5*$B$1</f>
        <v>630450</v>
      </c>
    </row>
    <row r="6" spans="1:4" x14ac:dyDescent="0.3">
      <c r="A6" s="2" t="s">
        <v>31</v>
      </c>
      <c r="B6" s="2"/>
      <c r="C6" s="2">
        <v>6000</v>
      </c>
      <c r="D6" s="35">
        <f t="shared" ref="D6:D7" si="0">C6*$B$1</f>
        <v>180000</v>
      </c>
    </row>
    <row r="7" spans="1:4" x14ac:dyDescent="0.3">
      <c r="A7" s="2" t="s">
        <v>80</v>
      </c>
      <c r="B7" s="2"/>
      <c r="C7" s="2">
        <v>2000</v>
      </c>
      <c r="D7" s="35">
        <f t="shared" si="0"/>
        <v>60000</v>
      </c>
    </row>
    <row r="8" spans="1:4" x14ac:dyDescent="0.3">
      <c r="A8" s="34" t="s">
        <v>10</v>
      </c>
      <c r="B8" s="2"/>
      <c r="C8" s="34">
        <f>SUM(C9:C15)</f>
        <v>10000</v>
      </c>
      <c r="D8" s="40">
        <f>C8*B1</f>
        <v>300000</v>
      </c>
    </row>
    <row r="9" spans="1:4" x14ac:dyDescent="0.3">
      <c r="A9" s="2" t="s">
        <v>1</v>
      </c>
      <c r="B9" s="2"/>
      <c r="C9" s="2">
        <v>4000</v>
      </c>
      <c r="D9" s="35">
        <f>C9*$B$1</f>
        <v>120000</v>
      </c>
    </row>
    <row r="10" spans="1:4" x14ac:dyDescent="0.3">
      <c r="A10" s="2" t="s">
        <v>11</v>
      </c>
      <c r="B10" s="2"/>
      <c r="C10" s="2">
        <v>1000</v>
      </c>
      <c r="D10" s="35">
        <f t="shared" ref="D10:D15" si="1">C10*$B$1</f>
        <v>30000</v>
      </c>
    </row>
    <row r="11" spans="1:4" x14ac:dyDescent="0.3">
      <c r="A11" s="2" t="s">
        <v>2</v>
      </c>
      <c r="B11" s="2"/>
      <c r="C11" s="2">
        <v>1000</v>
      </c>
      <c r="D11" s="35">
        <f t="shared" si="1"/>
        <v>30000</v>
      </c>
    </row>
    <row r="12" spans="1:4" x14ac:dyDescent="0.3">
      <c r="A12" s="2" t="s">
        <v>12</v>
      </c>
      <c r="B12" s="2"/>
      <c r="C12" s="2">
        <v>500</v>
      </c>
      <c r="D12" s="35">
        <f t="shared" si="1"/>
        <v>15000</v>
      </c>
    </row>
    <row r="13" spans="1:4" x14ac:dyDescent="0.3">
      <c r="A13" s="2" t="s">
        <v>18</v>
      </c>
      <c r="B13" s="2"/>
      <c r="C13" s="2">
        <v>2000</v>
      </c>
      <c r="D13" s="35">
        <f t="shared" si="1"/>
        <v>60000</v>
      </c>
    </row>
    <row r="14" spans="1:4" x14ac:dyDescent="0.3">
      <c r="A14" s="2" t="s">
        <v>23</v>
      </c>
      <c r="B14" s="2"/>
      <c r="C14" s="2">
        <v>1000</v>
      </c>
      <c r="D14" s="35">
        <f t="shared" si="1"/>
        <v>30000</v>
      </c>
    </row>
    <row r="15" spans="1:4" x14ac:dyDescent="0.3">
      <c r="A15" s="2" t="s">
        <v>22</v>
      </c>
      <c r="B15" s="2"/>
      <c r="C15" s="2">
        <v>500</v>
      </c>
      <c r="D15" s="35">
        <f t="shared" si="1"/>
        <v>15000</v>
      </c>
    </row>
    <row r="16" spans="1:4" x14ac:dyDescent="0.3">
      <c r="A16" s="34" t="s">
        <v>24</v>
      </c>
      <c r="B16" s="2"/>
      <c r="C16" s="34">
        <f>C4+C8</f>
        <v>39015</v>
      </c>
      <c r="D16" s="40">
        <f>D4+D8</f>
        <v>1170450</v>
      </c>
    </row>
    <row r="17" spans="1:14" x14ac:dyDescent="0.3">
      <c r="A17" s="34" t="s">
        <v>25</v>
      </c>
      <c r="B17" s="2"/>
      <c r="C17" s="34">
        <f>C16*12</f>
        <v>468180</v>
      </c>
      <c r="D17" s="40">
        <f>D16*12</f>
        <v>14045400</v>
      </c>
    </row>
    <row r="20" spans="1:14" x14ac:dyDescent="0.3">
      <c r="A20" s="39" t="s">
        <v>13</v>
      </c>
      <c r="B20" s="33" t="s">
        <v>82</v>
      </c>
    </row>
    <row r="21" spans="1:14" x14ac:dyDescent="0.3">
      <c r="A21" s="2" t="s">
        <v>14</v>
      </c>
      <c r="B21" s="38">
        <v>0.2</v>
      </c>
      <c r="G21" t="s">
        <v>20</v>
      </c>
    </row>
    <row r="22" spans="1:14" x14ac:dyDescent="0.3">
      <c r="A22" s="2" t="s">
        <v>100</v>
      </c>
      <c r="B22" s="38">
        <v>0.2</v>
      </c>
      <c r="G22" t="s">
        <v>21</v>
      </c>
    </row>
    <row r="23" spans="1:14" x14ac:dyDescent="0.3">
      <c r="A23" s="2" t="s">
        <v>15</v>
      </c>
      <c r="B23" s="38">
        <v>0.2</v>
      </c>
    </row>
    <row r="24" spans="1:14" x14ac:dyDescent="0.3">
      <c r="A24" s="2" t="s">
        <v>101</v>
      </c>
      <c r="B24" s="38">
        <v>0.2</v>
      </c>
    </row>
    <row r="25" spans="1:14" x14ac:dyDescent="0.3">
      <c r="A25" s="2" t="s">
        <v>16</v>
      </c>
      <c r="B25" s="38">
        <v>0.1</v>
      </c>
    </row>
    <row r="26" spans="1:14" x14ac:dyDescent="0.3">
      <c r="A26" s="2" t="s">
        <v>17</v>
      </c>
      <c r="B26" s="38">
        <v>0.05</v>
      </c>
      <c r="F26" t="s">
        <v>67</v>
      </c>
      <c r="G26" t="s">
        <v>32</v>
      </c>
      <c r="N26" s="7">
        <v>4</v>
      </c>
    </row>
    <row r="27" spans="1:14" x14ac:dyDescent="0.3">
      <c r="A27" s="42" t="s">
        <v>105</v>
      </c>
      <c r="B27" s="43">
        <v>0.05</v>
      </c>
      <c r="F27" t="s">
        <v>68</v>
      </c>
      <c r="G27" t="s">
        <v>64</v>
      </c>
      <c r="N27">
        <v>17561000</v>
      </c>
    </row>
    <row r="28" spans="1:14" x14ac:dyDescent="0.3">
      <c r="G28" t="s">
        <v>65</v>
      </c>
      <c r="N28">
        <f>N27*4</f>
        <v>70244000</v>
      </c>
    </row>
    <row r="29" spans="1:14" x14ac:dyDescent="0.3">
      <c r="F29" t="s">
        <v>73</v>
      </c>
      <c r="G29" t="s">
        <v>74</v>
      </c>
      <c r="M29" s="3">
        <v>0.2</v>
      </c>
      <c r="N29">
        <f>N28*M29</f>
        <v>14048800</v>
      </c>
    </row>
    <row r="30" spans="1:14" x14ac:dyDescent="0.3">
      <c r="N30" s="29">
        <f>N29*12</f>
        <v>168585600</v>
      </c>
    </row>
    <row r="31" spans="1:14" x14ac:dyDescent="0.3">
      <c r="G31" t="s">
        <v>66</v>
      </c>
      <c r="M31" s="3">
        <v>0.1</v>
      </c>
      <c r="N31" s="5">
        <f>N30*M31</f>
        <v>16858560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0328E-661A-4C7C-9908-07E386548714}">
  <dimension ref="A1:CX34"/>
  <sheetViews>
    <sheetView showGridLines="0" zoomScale="75" workbookViewId="0">
      <pane xSplit="1" topLeftCell="B1" activePane="topRight" state="frozen"/>
      <selection pane="topRight" activeCell="P3" sqref="P3"/>
    </sheetView>
  </sheetViews>
  <sheetFormatPr defaultColWidth="0" defaultRowHeight="13.2" customHeight="1" zeroHeight="1" x14ac:dyDescent="0.25"/>
  <cols>
    <col min="1" max="1" width="11.88671875" style="11" customWidth="1"/>
    <col min="2" max="102" width="10.6640625" style="11" customWidth="1"/>
    <col min="103" max="256" width="0" style="11" hidden="1"/>
    <col min="257" max="257" width="11.88671875" style="11" customWidth="1"/>
    <col min="258" max="358" width="10.6640625" style="11" customWidth="1"/>
    <col min="359" max="512" width="0" style="11" hidden="1"/>
    <col min="513" max="513" width="11.88671875" style="11" customWidth="1"/>
    <col min="514" max="614" width="10.6640625" style="11" customWidth="1"/>
    <col min="615" max="768" width="0" style="11" hidden="1"/>
    <col min="769" max="769" width="11.88671875" style="11" customWidth="1"/>
    <col min="770" max="870" width="10.6640625" style="11" customWidth="1"/>
    <col min="871" max="1024" width="0" style="11" hidden="1"/>
    <col min="1025" max="1025" width="11.88671875" style="11" customWidth="1"/>
    <col min="1026" max="1126" width="10.6640625" style="11" customWidth="1"/>
    <col min="1127" max="1280" width="0" style="11" hidden="1"/>
    <col min="1281" max="1281" width="11.88671875" style="11" customWidth="1"/>
    <col min="1282" max="1382" width="10.6640625" style="11" customWidth="1"/>
    <col min="1383" max="1536" width="0" style="11" hidden="1"/>
    <col min="1537" max="1537" width="11.88671875" style="11" customWidth="1"/>
    <col min="1538" max="1638" width="10.6640625" style="11" customWidth="1"/>
    <col min="1639" max="1792" width="0" style="11" hidden="1"/>
    <col min="1793" max="1793" width="11.88671875" style="11" customWidth="1"/>
    <col min="1794" max="1894" width="10.6640625" style="11" customWidth="1"/>
    <col min="1895" max="2048" width="0" style="11" hidden="1"/>
    <col min="2049" max="2049" width="11.88671875" style="11" customWidth="1"/>
    <col min="2050" max="2150" width="10.6640625" style="11" customWidth="1"/>
    <col min="2151" max="2304" width="0" style="11" hidden="1"/>
    <col min="2305" max="2305" width="11.88671875" style="11" customWidth="1"/>
    <col min="2306" max="2406" width="10.6640625" style="11" customWidth="1"/>
    <col min="2407" max="2560" width="0" style="11" hidden="1"/>
    <col min="2561" max="2561" width="11.88671875" style="11" customWidth="1"/>
    <col min="2562" max="2662" width="10.6640625" style="11" customWidth="1"/>
    <col min="2663" max="2816" width="0" style="11" hidden="1"/>
    <col min="2817" max="2817" width="11.88671875" style="11" customWidth="1"/>
    <col min="2818" max="2918" width="10.6640625" style="11" customWidth="1"/>
    <col min="2919" max="3072" width="0" style="11" hidden="1"/>
    <col min="3073" max="3073" width="11.88671875" style="11" customWidth="1"/>
    <col min="3074" max="3174" width="10.6640625" style="11" customWidth="1"/>
    <col min="3175" max="3328" width="0" style="11" hidden="1"/>
    <col min="3329" max="3329" width="11.88671875" style="11" customWidth="1"/>
    <col min="3330" max="3430" width="10.6640625" style="11" customWidth="1"/>
    <col min="3431" max="3584" width="0" style="11" hidden="1"/>
    <col min="3585" max="3585" width="11.88671875" style="11" customWidth="1"/>
    <col min="3586" max="3686" width="10.6640625" style="11" customWidth="1"/>
    <col min="3687" max="3840" width="0" style="11" hidden="1"/>
    <col min="3841" max="3841" width="11.88671875" style="11" customWidth="1"/>
    <col min="3842" max="3942" width="10.6640625" style="11" customWidth="1"/>
    <col min="3943" max="4096" width="0" style="11" hidden="1"/>
    <col min="4097" max="4097" width="11.88671875" style="11" customWidth="1"/>
    <col min="4098" max="4198" width="10.6640625" style="11" customWidth="1"/>
    <col min="4199" max="4352" width="0" style="11" hidden="1"/>
    <col min="4353" max="4353" width="11.88671875" style="11" customWidth="1"/>
    <col min="4354" max="4454" width="10.6640625" style="11" customWidth="1"/>
    <col min="4455" max="4608" width="0" style="11" hidden="1"/>
    <col min="4609" max="4609" width="11.88671875" style="11" customWidth="1"/>
    <col min="4610" max="4710" width="10.6640625" style="11" customWidth="1"/>
    <col min="4711" max="4864" width="0" style="11" hidden="1"/>
    <col min="4865" max="4865" width="11.88671875" style="11" customWidth="1"/>
    <col min="4866" max="4966" width="10.6640625" style="11" customWidth="1"/>
    <col min="4967" max="5120" width="0" style="11" hidden="1"/>
    <col min="5121" max="5121" width="11.88671875" style="11" customWidth="1"/>
    <col min="5122" max="5222" width="10.6640625" style="11" customWidth="1"/>
    <col min="5223" max="5376" width="0" style="11" hidden="1"/>
    <col min="5377" max="5377" width="11.88671875" style="11" customWidth="1"/>
    <col min="5378" max="5478" width="10.6640625" style="11" customWidth="1"/>
    <col min="5479" max="5632" width="0" style="11" hidden="1"/>
    <col min="5633" max="5633" width="11.88671875" style="11" customWidth="1"/>
    <col min="5634" max="5734" width="10.6640625" style="11" customWidth="1"/>
    <col min="5735" max="5888" width="0" style="11" hidden="1"/>
    <col min="5889" max="5889" width="11.88671875" style="11" customWidth="1"/>
    <col min="5890" max="5990" width="10.6640625" style="11" customWidth="1"/>
    <col min="5991" max="6144" width="0" style="11" hidden="1"/>
    <col min="6145" max="6145" width="11.88671875" style="11" customWidth="1"/>
    <col min="6146" max="6246" width="10.6640625" style="11" customWidth="1"/>
    <col min="6247" max="6400" width="0" style="11" hidden="1"/>
    <col min="6401" max="6401" width="11.88671875" style="11" customWidth="1"/>
    <col min="6402" max="6502" width="10.6640625" style="11" customWidth="1"/>
    <col min="6503" max="6656" width="0" style="11" hidden="1"/>
    <col min="6657" max="6657" width="11.88671875" style="11" customWidth="1"/>
    <col min="6658" max="6758" width="10.6640625" style="11" customWidth="1"/>
    <col min="6759" max="6912" width="0" style="11" hidden="1"/>
    <col min="6913" max="6913" width="11.88671875" style="11" customWidth="1"/>
    <col min="6914" max="7014" width="10.6640625" style="11" customWidth="1"/>
    <col min="7015" max="7168" width="0" style="11" hidden="1"/>
    <col min="7169" max="7169" width="11.88671875" style="11" customWidth="1"/>
    <col min="7170" max="7270" width="10.6640625" style="11" customWidth="1"/>
    <col min="7271" max="7424" width="0" style="11" hidden="1"/>
    <col min="7425" max="7425" width="11.88671875" style="11" customWidth="1"/>
    <col min="7426" max="7526" width="10.6640625" style="11" customWidth="1"/>
    <col min="7527" max="7680" width="0" style="11" hidden="1"/>
    <col min="7681" max="7681" width="11.88671875" style="11" customWidth="1"/>
    <col min="7682" max="7782" width="10.6640625" style="11" customWidth="1"/>
    <col min="7783" max="7936" width="0" style="11" hidden="1"/>
    <col min="7937" max="7937" width="11.88671875" style="11" customWidth="1"/>
    <col min="7938" max="8038" width="10.6640625" style="11" customWidth="1"/>
    <col min="8039" max="8192" width="0" style="11" hidden="1"/>
    <col min="8193" max="8193" width="11.88671875" style="11" customWidth="1"/>
    <col min="8194" max="8294" width="10.6640625" style="11" customWidth="1"/>
    <col min="8295" max="8448" width="0" style="11" hidden="1"/>
    <col min="8449" max="8449" width="11.88671875" style="11" customWidth="1"/>
    <col min="8450" max="8550" width="10.6640625" style="11" customWidth="1"/>
    <col min="8551" max="8704" width="0" style="11" hidden="1"/>
    <col min="8705" max="8705" width="11.88671875" style="11" customWidth="1"/>
    <col min="8706" max="8806" width="10.6640625" style="11" customWidth="1"/>
    <col min="8807" max="8960" width="0" style="11" hidden="1"/>
    <col min="8961" max="8961" width="11.88671875" style="11" customWidth="1"/>
    <col min="8962" max="9062" width="10.6640625" style="11" customWidth="1"/>
    <col min="9063" max="9216" width="0" style="11" hidden="1"/>
    <col min="9217" max="9217" width="11.88671875" style="11" customWidth="1"/>
    <col min="9218" max="9318" width="10.6640625" style="11" customWidth="1"/>
    <col min="9319" max="9472" width="0" style="11" hidden="1"/>
    <col min="9473" max="9473" width="11.88671875" style="11" customWidth="1"/>
    <col min="9474" max="9574" width="10.6640625" style="11" customWidth="1"/>
    <col min="9575" max="9728" width="0" style="11" hidden="1"/>
    <col min="9729" max="9729" width="11.88671875" style="11" customWidth="1"/>
    <col min="9730" max="9830" width="10.6640625" style="11" customWidth="1"/>
    <col min="9831" max="9984" width="0" style="11" hidden="1"/>
    <col min="9985" max="9985" width="11.88671875" style="11" customWidth="1"/>
    <col min="9986" max="10086" width="10.6640625" style="11" customWidth="1"/>
    <col min="10087" max="10240" width="0" style="11" hidden="1"/>
    <col min="10241" max="10241" width="11.88671875" style="11" customWidth="1"/>
    <col min="10242" max="10342" width="10.6640625" style="11" customWidth="1"/>
    <col min="10343" max="10496" width="0" style="11" hidden="1"/>
    <col min="10497" max="10497" width="11.88671875" style="11" customWidth="1"/>
    <col min="10498" max="10598" width="10.6640625" style="11" customWidth="1"/>
    <col min="10599" max="10752" width="0" style="11" hidden="1"/>
    <col min="10753" max="10753" width="11.88671875" style="11" customWidth="1"/>
    <col min="10754" max="10854" width="10.6640625" style="11" customWidth="1"/>
    <col min="10855" max="11008" width="0" style="11" hidden="1"/>
    <col min="11009" max="11009" width="11.88671875" style="11" customWidth="1"/>
    <col min="11010" max="11110" width="10.6640625" style="11" customWidth="1"/>
    <col min="11111" max="11264" width="0" style="11" hidden="1"/>
    <col min="11265" max="11265" width="11.88671875" style="11" customWidth="1"/>
    <col min="11266" max="11366" width="10.6640625" style="11" customWidth="1"/>
    <col min="11367" max="11520" width="0" style="11" hidden="1"/>
    <col min="11521" max="11521" width="11.88671875" style="11" customWidth="1"/>
    <col min="11522" max="11622" width="10.6640625" style="11" customWidth="1"/>
    <col min="11623" max="11776" width="0" style="11" hidden="1"/>
    <col min="11777" max="11777" width="11.88671875" style="11" customWidth="1"/>
    <col min="11778" max="11878" width="10.6640625" style="11" customWidth="1"/>
    <col min="11879" max="12032" width="0" style="11" hidden="1"/>
    <col min="12033" max="12033" width="11.88671875" style="11" customWidth="1"/>
    <col min="12034" max="12134" width="10.6640625" style="11" customWidth="1"/>
    <col min="12135" max="12288" width="0" style="11" hidden="1"/>
    <col min="12289" max="12289" width="11.88671875" style="11" customWidth="1"/>
    <col min="12290" max="12390" width="10.6640625" style="11" customWidth="1"/>
    <col min="12391" max="12544" width="0" style="11" hidden="1"/>
    <col min="12545" max="12545" width="11.88671875" style="11" customWidth="1"/>
    <col min="12546" max="12646" width="10.6640625" style="11" customWidth="1"/>
    <col min="12647" max="12800" width="0" style="11" hidden="1"/>
    <col min="12801" max="12801" width="11.88671875" style="11" customWidth="1"/>
    <col min="12802" max="12902" width="10.6640625" style="11" customWidth="1"/>
    <col min="12903" max="13056" width="0" style="11" hidden="1"/>
    <col min="13057" max="13057" width="11.88671875" style="11" customWidth="1"/>
    <col min="13058" max="13158" width="10.6640625" style="11" customWidth="1"/>
    <col min="13159" max="13312" width="0" style="11" hidden="1"/>
    <col min="13313" max="13313" width="11.88671875" style="11" customWidth="1"/>
    <col min="13314" max="13414" width="10.6640625" style="11" customWidth="1"/>
    <col min="13415" max="13568" width="0" style="11" hidden="1"/>
    <col min="13569" max="13569" width="11.88671875" style="11" customWidth="1"/>
    <col min="13570" max="13670" width="10.6640625" style="11" customWidth="1"/>
    <col min="13671" max="13824" width="0" style="11" hidden="1"/>
    <col min="13825" max="13825" width="11.88671875" style="11" customWidth="1"/>
    <col min="13826" max="13926" width="10.6640625" style="11" customWidth="1"/>
    <col min="13927" max="14080" width="0" style="11" hidden="1"/>
    <col min="14081" max="14081" width="11.88671875" style="11" customWidth="1"/>
    <col min="14082" max="14182" width="10.6640625" style="11" customWidth="1"/>
    <col min="14183" max="14336" width="0" style="11" hidden="1"/>
    <col min="14337" max="14337" width="11.88671875" style="11" customWidth="1"/>
    <col min="14338" max="14438" width="10.6640625" style="11" customWidth="1"/>
    <col min="14439" max="14592" width="0" style="11" hidden="1"/>
    <col min="14593" max="14593" width="11.88671875" style="11" customWidth="1"/>
    <col min="14594" max="14694" width="10.6640625" style="11" customWidth="1"/>
    <col min="14695" max="14848" width="0" style="11" hidden="1"/>
    <col min="14849" max="14849" width="11.88671875" style="11" customWidth="1"/>
    <col min="14850" max="14950" width="10.6640625" style="11" customWidth="1"/>
    <col min="14951" max="15104" width="0" style="11" hidden="1"/>
    <col min="15105" max="15105" width="11.88671875" style="11" customWidth="1"/>
    <col min="15106" max="15206" width="10.6640625" style="11" customWidth="1"/>
    <col min="15207" max="15360" width="0" style="11" hidden="1"/>
    <col min="15361" max="15361" width="11.88671875" style="11" customWidth="1"/>
    <col min="15362" max="15462" width="10.6640625" style="11" customWidth="1"/>
    <col min="15463" max="15616" width="0" style="11" hidden="1"/>
    <col min="15617" max="15617" width="11.88671875" style="11" customWidth="1"/>
    <col min="15618" max="15718" width="10.6640625" style="11" customWidth="1"/>
    <col min="15719" max="15872" width="0" style="11" hidden="1"/>
    <col min="15873" max="15873" width="11.88671875" style="11" customWidth="1"/>
    <col min="15874" max="15974" width="10.6640625" style="11" customWidth="1"/>
    <col min="15975" max="16128" width="0" style="11" hidden="1"/>
    <col min="16129" max="16129" width="11.88671875" style="11" customWidth="1"/>
    <col min="16130" max="16230" width="10.6640625" style="11" customWidth="1"/>
    <col min="16231" max="16384" width="0" style="11" hidden="1"/>
  </cols>
  <sheetData>
    <row r="1" spans="1:102" ht="13.8" x14ac:dyDescent="0.25">
      <c r="A1" s="8" t="s">
        <v>33</v>
      </c>
      <c r="B1" s="9"/>
      <c r="C1" s="9"/>
      <c r="D1" s="9"/>
      <c r="E1" s="9"/>
      <c r="F1" s="9"/>
      <c r="G1" s="9"/>
      <c r="H1" s="9"/>
      <c r="I1" s="9"/>
      <c r="J1" s="9"/>
      <c r="K1" s="9"/>
      <c r="L1" s="10"/>
      <c r="M1" s="9"/>
      <c r="N1" s="9"/>
      <c r="O1" s="9"/>
      <c r="P1" s="9"/>
      <c r="Q1" s="9"/>
      <c r="R1" s="9"/>
      <c r="S1" s="9"/>
      <c r="T1" s="9"/>
      <c r="U1" s="9"/>
      <c r="V1" s="10"/>
      <c r="W1" s="9"/>
      <c r="X1" s="9"/>
      <c r="Y1" s="9"/>
      <c r="Z1" s="9"/>
      <c r="AA1" s="9"/>
    </row>
    <row r="2" spans="1:102" ht="13.8" x14ac:dyDescent="0.25">
      <c r="A2" s="12" t="s">
        <v>34</v>
      </c>
      <c r="B2" s="9"/>
      <c r="C2" s="13"/>
      <c r="D2" s="9"/>
      <c r="E2" s="9"/>
      <c r="F2" s="9"/>
      <c r="G2" s="9"/>
      <c r="H2" s="9"/>
      <c r="I2" s="9"/>
      <c r="J2" s="9"/>
      <c r="K2" s="9"/>
      <c r="L2" s="14" t="s">
        <v>35</v>
      </c>
      <c r="M2" s="9"/>
      <c r="N2" s="9"/>
      <c r="O2" s="9"/>
      <c r="P2" s="9"/>
      <c r="Q2" s="9"/>
      <c r="R2" s="9"/>
      <c r="S2" s="9"/>
      <c r="T2" s="9"/>
      <c r="U2" s="9"/>
      <c r="V2" s="10"/>
      <c r="W2" s="9"/>
      <c r="X2" s="9"/>
      <c r="Y2" s="9"/>
      <c r="Z2" s="9"/>
      <c r="AA2" s="9"/>
    </row>
    <row r="3" spans="1:102" ht="13.8" x14ac:dyDescent="0.25">
      <c r="A3" s="8" t="s">
        <v>36</v>
      </c>
      <c r="B3" s="9"/>
      <c r="C3" s="9"/>
      <c r="D3" s="9"/>
      <c r="E3" s="9"/>
      <c r="F3" s="9"/>
      <c r="G3" s="8"/>
      <c r="H3" s="8"/>
      <c r="I3" s="9"/>
      <c r="J3" s="9"/>
      <c r="K3" s="9"/>
      <c r="L3" s="15" t="s">
        <v>37</v>
      </c>
      <c r="M3" s="9"/>
      <c r="N3" s="9"/>
      <c r="O3" s="9"/>
      <c r="P3" s="9"/>
      <c r="Q3" s="9"/>
      <c r="R3" s="8"/>
      <c r="S3" s="9"/>
      <c r="T3" s="9"/>
      <c r="U3" s="9"/>
      <c r="V3" s="10"/>
      <c r="W3" s="9"/>
      <c r="X3" s="9"/>
      <c r="Y3" s="9"/>
      <c r="Z3" s="9"/>
      <c r="AA3" s="9"/>
    </row>
    <row r="4" spans="1:102" ht="13.8" x14ac:dyDescent="0.2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 spans="1:102" ht="14.4" thickBot="1" x14ac:dyDescent="0.3">
      <c r="A5" s="16"/>
      <c r="B5" s="9" t="s">
        <v>38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8"/>
      <c r="N5" s="16"/>
      <c r="O5" s="16"/>
      <c r="P5" s="16"/>
      <c r="Q5" s="16"/>
      <c r="R5" s="16"/>
      <c r="S5" s="16"/>
      <c r="T5" s="16"/>
      <c r="U5" s="16"/>
      <c r="V5" s="16"/>
      <c r="W5" s="8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</row>
    <row r="6" spans="1:102" ht="13.8" x14ac:dyDescent="0.2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</row>
    <row r="7" spans="1:102" s="20" customFormat="1" ht="13.8" x14ac:dyDescent="0.25">
      <c r="A7" s="18" t="s">
        <v>39</v>
      </c>
      <c r="B7" s="19">
        <v>2018</v>
      </c>
      <c r="C7" s="19">
        <v>2019</v>
      </c>
      <c r="D7" s="19">
        <v>2020</v>
      </c>
      <c r="E7" s="19">
        <v>2021</v>
      </c>
      <c r="F7" s="19">
        <v>2022</v>
      </c>
      <c r="G7" s="19">
        <v>2023</v>
      </c>
      <c r="H7" s="19">
        <v>2024</v>
      </c>
      <c r="I7" s="19">
        <v>2025</v>
      </c>
      <c r="J7" s="19">
        <v>2026</v>
      </c>
      <c r="K7" s="19">
        <v>2027</v>
      </c>
      <c r="L7" s="19">
        <v>2028</v>
      </c>
      <c r="M7" s="19">
        <v>2029</v>
      </c>
      <c r="N7" s="19">
        <v>2030</v>
      </c>
      <c r="O7" s="19">
        <v>2031</v>
      </c>
      <c r="P7" s="19">
        <v>2032</v>
      </c>
      <c r="Q7" s="19">
        <v>2033</v>
      </c>
      <c r="R7" s="19">
        <v>2034</v>
      </c>
      <c r="S7" s="19">
        <v>2035</v>
      </c>
      <c r="T7" s="19">
        <v>2036</v>
      </c>
      <c r="U7" s="19">
        <v>2037</v>
      </c>
      <c r="V7" s="19">
        <v>2038</v>
      </c>
      <c r="W7" s="19">
        <v>2039</v>
      </c>
      <c r="X7" s="19">
        <v>2040</v>
      </c>
      <c r="Y7" s="19">
        <v>2041</v>
      </c>
      <c r="Z7" s="19">
        <v>2042</v>
      </c>
      <c r="AA7" s="19">
        <v>2043</v>
      </c>
      <c r="AB7" s="19">
        <v>2044</v>
      </c>
      <c r="AC7" s="19">
        <v>2045</v>
      </c>
      <c r="AD7" s="19">
        <v>2046</v>
      </c>
      <c r="AE7" s="19">
        <v>2047</v>
      </c>
      <c r="AF7" s="19">
        <v>2048</v>
      </c>
      <c r="AG7" s="19">
        <v>2049</v>
      </c>
      <c r="AH7" s="19">
        <v>2050</v>
      </c>
      <c r="AI7" s="19">
        <v>2051</v>
      </c>
      <c r="AJ7" s="19">
        <v>2052</v>
      </c>
      <c r="AK7" s="19">
        <v>2053</v>
      </c>
      <c r="AL7" s="19">
        <v>2054</v>
      </c>
      <c r="AM7" s="19">
        <v>2055</v>
      </c>
      <c r="AN7" s="19">
        <v>2056</v>
      </c>
      <c r="AO7" s="19">
        <v>2057</v>
      </c>
      <c r="AP7" s="19">
        <v>2058</v>
      </c>
      <c r="AQ7" s="19">
        <v>2059</v>
      </c>
      <c r="AR7" s="19">
        <v>2060</v>
      </c>
      <c r="AS7" s="19">
        <v>2061</v>
      </c>
      <c r="AT7" s="19">
        <v>2062</v>
      </c>
      <c r="AU7" s="19">
        <v>2063</v>
      </c>
      <c r="AV7" s="19">
        <v>2064</v>
      </c>
      <c r="AW7" s="19">
        <v>2065</v>
      </c>
      <c r="AX7" s="19">
        <v>2066</v>
      </c>
      <c r="AY7" s="19">
        <v>2067</v>
      </c>
      <c r="AZ7" s="19">
        <v>2068</v>
      </c>
      <c r="BA7" s="19">
        <v>2069</v>
      </c>
      <c r="BB7" s="19">
        <v>2070</v>
      </c>
      <c r="BC7" s="19">
        <v>2071</v>
      </c>
      <c r="BD7" s="19">
        <v>2072</v>
      </c>
      <c r="BE7" s="19">
        <v>2073</v>
      </c>
      <c r="BF7" s="19">
        <v>2074</v>
      </c>
      <c r="BG7" s="19">
        <v>2075</v>
      </c>
      <c r="BH7" s="19">
        <v>2076</v>
      </c>
      <c r="BI7" s="19">
        <v>2077</v>
      </c>
      <c r="BJ7" s="19">
        <v>2078</v>
      </c>
      <c r="BK7" s="19">
        <v>2079</v>
      </c>
      <c r="BL7" s="19">
        <v>2080</v>
      </c>
      <c r="BM7" s="19">
        <v>2081</v>
      </c>
      <c r="BN7" s="19">
        <v>2082</v>
      </c>
      <c r="BO7" s="19">
        <v>2083</v>
      </c>
      <c r="BP7" s="19">
        <v>2084</v>
      </c>
      <c r="BQ7" s="19">
        <v>2085</v>
      </c>
      <c r="BR7" s="19">
        <v>2086</v>
      </c>
      <c r="BS7" s="19">
        <v>2087</v>
      </c>
      <c r="BT7" s="19">
        <v>2088</v>
      </c>
      <c r="BU7" s="19">
        <v>2089</v>
      </c>
      <c r="BV7" s="19">
        <v>2090</v>
      </c>
      <c r="BW7" s="19">
        <v>2091</v>
      </c>
      <c r="BX7" s="19">
        <v>2092</v>
      </c>
      <c r="BY7" s="19">
        <v>2093</v>
      </c>
      <c r="BZ7" s="19">
        <v>2094</v>
      </c>
      <c r="CA7" s="19">
        <v>2095</v>
      </c>
      <c r="CB7" s="19">
        <v>2096</v>
      </c>
      <c r="CC7" s="19">
        <v>2097</v>
      </c>
      <c r="CD7" s="19">
        <v>2098</v>
      </c>
      <c r="CE7" s="19">
        <v>2099</v>
      </c>
      <c r="CF7" s="19">
        <v>2100</v>
      </c>
      <c r="CG7" s="19">
        <v>2101</v>
      </c>
      <c r="CH7" s="19">
        <v>2102</v>
      </c>
      <c r="CI7" s="19">
        <v>2103</v>
      </c>
      <c r="CJ7" s="19">
        <v>2104</v>
      </c>
      <c r="CK7" s="19">
        <v>2105</v>
      </c>
      <c r="CL7" s="19">
        <v>2106</v>
      </c>
      <c r="CM7" s="19">
        <v>2107</v>
      </c>
      <c r="CN7" s="19">
        <v>2108</v>
      </c>
      <c r="CO7" s="19">
        <v>2109</v>
      </c>
      <c r="CP7" s="19">
        <v>2110</v>
      </c>
      <c r="CQ7" s="19">
        <v>2111</v>
      </c>
      <c r="CR7" s="19">
        <v>2112</v>
      </c>
      <c r="CS7" s="19">
        <v>2113</v>
      </c>
      <c r="CT7" s="19">
        <v>2114</v>
      </c>
      <c r="CU7" s="19">
        <v>2115</v>
      </c>
      <c r="CV7" s="19">
        <v>2116</v>
      </c>
      <c r="CW7" s="19">
        <v>2117</v>
      </c>
      <c r="CX7" s="19">
        <v>2118</v>
      </c>
    </row>
    <row r="8" spans="1:102" s="20" customFormat="1" ht="13.8" x14ac:dyDescent="0.25">
      <c r="A8" s="21" t="s">
        <v>40</v>
      </c>
      <c r="B8" s="22" t="s">
        <v>40</v>
      </c>
      <c r="C8" s="22" t="s">
        <v>40</v>
      </c>
      <c r="D8" s="22" t="s">
        <v>40</v>
      </c>
      <c r="E8" s="22" t="s">
        <v>40</v>
      </c>
      <c r="F8" s="22" t="s">
        <v>40</v>
      </c>
      <c r="G8" s="22" t="s">
        <v>40</v>
      </c>
      <c r="H8" s="22" t="s">
        <v>40</v>
      </c>
      <c r="I8" s="22" t="s">
        <v>40</v>
      </c>
      <c r="J8" s="22" t="s">
        <v>40</v>
      </c>
      <c r="K8" s="22" t="s">
        <v>40</v>
      </c>
      <c r="L8" s="22" t="s">
        <v>40</v>
      </c>
      <c r="M8" s="22" t="s">
        <v>40</v>
      </c>
      <c r="N8" s="22" t="s">
        <v>40</v>
      </c>
      <c r="O8" s="22" t="s">
        <v>40</v>
      </c>
      <c r="P8" s="22" t="s">
        <v>40</v>
      </c>
      <c r="Q8" s="22" t="s">
        <v>40</v>
      </c>
      <c r="R8" s="22" t="s">
        <v>40</v>
      </c>
      <c r="S8" s="22" t="s">
        <v>40</v>
      </c>
      <c r="T8" s="22" t="s">
        <v>40</v>
      </c>
      <c r="U8" s="22" t="s">
        <v>40</v>
      </c>
      <c r="V8" s="22" t="s">
        <v>40</v>
      </c>
      <c r="W8" s="22" t="s">
        <v>40</v>
      </c>
      <c r="X8" s="22" t="s">
        <v>40</v>
      </c>
      <c r="Y8" s="22" t="s">
        <v>40</v>
      </c>
      <c r="Z8" s="22" t="s">
        <v>40</v>
      </c>
      <c r="AA8" s="22" t="s">
        <v>40</v>
      </c>
      <c r="AB8" s="22" t="s">
        <v>40</v>
      </c>
      <c r="AC8" s="22" t="s">
        <v>40</v>
      </c>
      <c r="AD8" s="22" t="s">
        <v>40</v>
      </c>
      <c r="AE8" s="22" t="s">
        <v>40</v>
      </c>
      <c r="AF8" s="22" t="s">
        <v>40</v>
      </c>
      <c r="AG8" s="22" t="s">
        <v>40</v>
      </c>
      <c r="AH8" s="22" t="s">
        <v>40</v>
      </c>
      <c r="AI8" s="22" t="s">
        <v>40</v>
      </c>
      <c r="AJ8" s="22" t="s">
        <v>40</v>
      </c>
      <c r="AK8" s="22" t="s">
        <v>40</v>
      </c>
      <c r="AL8" s="22" t="s">
        <v>40</v>
      </c>
      <c r="AM8" s="22" t="s">
        <v>40</v>
      </c>
      <c r="AN8" s="22" t="s">
        <v>40</v>
      </c>
      <c r="AO8" s="22" t="s">
        <v>40</v>
      </c>
      <c r="AP8" s="22" t="s">
        <v>40</v>
      </c>
      <c r="AQ8" s="22" t="s">
        <v>40</v>
      </c>
      <c r="AR8" s="22" t="s">
        <v>40</v>
      </c>
      <c r="AS8" s="22" t="s">
        <v>40</v>
      </c>
      <c r="AT8" s="22" t="s">
        <v>40</v>
      </c>
      <c r="AU8" s="22" t="s">
        <v>40</v>
      </c>
      <c r="AV8" s="22" t="s">
        <v>40</v>
      </c>
      <c r="AW8" s="22" t="s">
        <v>40</v>
      </c>
      <c r="AX8" s="22" t="s">
        <v>40</v>
      </c>
      <c r="AY8" s="22" t="s">
        <v>40</v>
      </c>
      <c r="AZ8" s="22" t="s">
        <v>40</v>
      </c>
      <c r="BA8" s="22" t="s">
        <v>40</v>
      </c>
      <c r="BB8" s="22" t="s">
        <v>40</v>
      </c>
      <c r="BC8" s="22" t="s">
        <v>40</v>
      </c>
      <c r="BD8" s="22" t="s">
        <v>40</v>
      </c>
      <c r="BE8" s="22" t="s">
        <v>40</v>
      </c>
      <c r="BF8" s="22" t="s">
        <v>40</v>
      </c>
      <c r="BG8" s="22" t="s">
        <v>40</v>
      </c>
      <c r="BH8" s="22" t="s">
        <v>40</v>
      </c>
      <c r="BI8" s="22" t="s">
        <v>40</v>
      </c>
      <c r="BJ8" s="22" t="s">
        <v>40</v>
      </c>
      <c r="BK8" s="22" t="s">
        <v>40</v>
      </c>
      <c r="BL8" s="22" t="s">
        <v>40</v>
      </c>
      <c r="BM8" s="22" t="s">
        <v>40</v>
      </c>
      <c r="BN8" s="22" t="s">
        <v>40</v>
      </c>
      <c r="BO8" s="22" t="s">
        <v>40</v>
      </c>
      <c r="BP8" s="22" t="s">
        <v>40</v>
      </c>
      <c r="BQ8" s="22" t="s">
        <v>40</v>
      </c>
      <c r="BR8" s="22" t="s">
        <v>40</v>
      </c>
      <c r="BS8" s="22" t="s">
        <v>40</v>
      </c>
      <c r="BT8" s="22" t="s">
        <v>40</v>
      </c>
      <c r="BU8" s="22" t="s">
        <v>40</v>
      </c>
      <c r="BV8" s="22" t="s">
        <v>40</v>
      </c>
      <c r="BW8" s="22" t="s">
        <v>40</v>
      </c>
      <c r="BX8" s="22" t="s">
        <v>40</v>
      </c>
      <c r="BY8" s="22" t="s">
        <v>40</v>
      </c>
      <c r="BZ8" s="22" t="s">
        <v>40</v>
      </c>
      <c r="CA8" s="22" t="s">
        <v>40</v>
      </c>
      <c r="CB8" s="22" t="s">
        <v>40</v>
      </c>
      <c r="CC8" s="22" t="s">
        <v>40</v>
      </c>
      <c r="CD8" s="22" t="s">
        <v>40</v>
      </c>
      <c r="CE8" s="22" t="s">
        <v>40</v>
      </c>
      <c r="CF8" s="22" t="s">
        <v>40</v>
      </c>
      <c r="CG8" s="22" t="s">
        <v>40</v>
      </c>
      <c r="CH8" s="22" t="s">
        <v>40</v>
      </c>
      <c r="CI8" s="22" t="s">
        <v>40</v>
      </c>
      <c r="CJ8" s="22" t="s">
        <v>40</v>
      </c>
      <c r="CK8" s="22" t="s">
        <v>40</v>
      </c>
      <c r="CL8" s="22" t="s">
        <v>40</v>
      </c>
      <c r="CM8" s="22" t="s">
        <v>40</v>
      </c>
      <c r="CN8" s="22" t="s">
        <v>40</v>
      </c>
      <c r="CO8" s="22" t="s">
        <v>40</v>
      </c>
      <c r="CP8" s="22" t="s">
        <v>40</v>
      </c>
      <c r="CQ8" s="22" t="s">
        <v>40</v>
      </c>
      <c r="CR8" s="22" t="s">
        <v>40</v>
      </c>
      <c r="CS8" s="22" t="s">
        <v>40</v>
      </c>
      <c r="CT8" s="22" t="s">
        <v>40</v>
      </c>
      <c r="CU8" s="22" t="s">
        <v>40</v>
      </c>
      <c r="CV8" s="22" t="s">
        <v>40</v>
      </c>
      <c r="CW8" s="22" t="s">
        <v>40</v>
      </c>
      <c r="CX8" s="22" t="s">
        <v>40</v>
      </c>
    </row>
    <row r="9" spans="1:102" s="20" customFormat="1" ht="13.8" x14ac:dyDescent="0.25">
      <c r="A9" s="21" t="s">
        <v>41</v>
      </c>
      <c r="B9" s="23">
        <v>3914.0279999999998</v>
      </c>
      <c r="C9" s="23">
        <v>3854.4780000000001</v>
      </c>
      <c r="D9" s="23">
        <v>3800.5650000000001</v>
      </c>
      <c r="E9" s="23">
        <v>3736.56</v>
      </c>
      <c r="F9" s="23">
        <v>3686.953</v>
      </c>
      <c r="G9" s="23">
        <v>3655.4720000000002</v>
      </c>
      <c r="H9" s="23">
        <v>3648.2339999999999</v>
      </c>
      <c r="I9" s="23">
        <v>3636.2150000000001</v>
      </c>
      <c r="J9" s="23">
        <v>3627.6390000000001</v>
      </c>
      <c r="K9" s="23">
        <v>3623.2429999999999</v>
      </c>
      <c r="L9" s="23">
        <v>3621.165</v>
      </c>
      <c r="M9" s="23">
        <v>3619.8220000000001</v>
      </c>
      <c r="N9" s="23">
        <v>3620.1860000000001</v>
      </c>
      <c r="O9" s="23">
        <v>3623.0740000000001</v>
      </c>
      <c r="P9" s="23">
        <v>3629.357</v>
      </c>
      <c r="Q9" s="23">
        <v>3639.7570000000001</v>
      </c>
      <c r="R9" s="23">
        <v>3654.1109999999999</v>
      </c>
      <c r="S9" s="23">
        <v>3672.2310000000002</v>
      </c>
      <c r="T9" s="23">
        <v>3694.337</v>
      </c>
      <c r="U9" s="23">
        <v>3720.3710000000001</v>
      </c>
      <c r="V9" s="23">
        <v>3749.85</v>
      </c>
      <c r="W9" s="23">
        <v>3782.0839999999998</v>
      </c>
      <c r="X9" s="23">
        <v>3815.5050000000001</v>
      </c>
      <c r="Y9" s="23">
        <v>3848.172</v>
      </c>
      <c r="Z9" s="23">
        <v>3878.3130000000001</v>
      </c>
      <c r="AA9" s="23">
        <v>3904.3440000000001</v>
      </c>
      <c r="AB9" s="24">
        <v>3924.5680000000002</v>
      </c>
      <c r="AC9" s="24">
        <v>3938.828</v>
      </c>
      <c r="AD9" s="24">
        <v>3947.0590000000002</v>
      </c>
      <c r="AE9" s="24">
        <v>3949.2359999999999</v>
      </c>
      <c r="AF9" s="24">
        <v>3945.627</v>
      </c>
      <c r="AG9" s="24">
        <v>3937.3220000000001</v>
      </c>
      <c r="AH9" s="24">
        <v>3924.9989999999998</v>
      </c>
      <c r="AI9" s="24">
        <v>3909.6089999999999</v>
      </c>
      <c r="AJ9" s="24">
        <v>3892.2190000000001</v>
      </c>
      <c r="AK9" s="24">
        <v>3873.94</v>
      </c>
      <c r="AL9" s="24">
        <v>3855.826</v>
      </c>
      <c r="AM9" s="24">
        <v>3838.8449999999998</v>
      </c>
      <c r="AN9" s="24">
        <v>3823.7759999999998</v>
      </c>
      <c r="AO9" s="24">
        <v>3811.1950000000002</v>
      </c>
      <c r="AP9" s="24">
        <v>3801.5230000000001</v>
      </c>
      <c r="AQ9" s="24">
        <v>3795.029</v>
      </c>
      <c r="AR9" s="24">
        <v>3791.788</v>
      </c>
      <c r="AS9" s="24">
        <v>3791.7440000000001</v>
      </c>
      <c r="AT9" s="24">
        <v>3794.739</v>
      </c>
      <c r="AU9" s="24">
        <v>3800.527</v>
      </c>
      <c r="AV9" s="24">
        <v>3808.8580000000002</v>
      </c>
      <c r="AW9" s="24">
        <v>3819.4059999999999</v>
      </c>
      <c r="AX9" s="24">
        <v>3831.7669999999998</v>
      </c>
      <c r="AY9" s="24">
        <v>3845.5810000000001</v>
      </c>
      <c r="AZ9" s="24">
        <v>3860.4780000000001</v>
      </c>
      <c r="BA9" s="24">
        <v>3876.07</v>
      </c>
      <c r="BB9" s="24">
        <v>3891.9470000000001</v>
      </c>
      <c r="BC9" s="24">
        <v>3907.6819999999998</v>
      </c>
      <c r="BD9" s="24">
        <v>3922.835</v>
      </c>
      <c r="BE9" s="24">
        <v>3937.0140000000001</v>
      </c>
      <c r="BF9" s="24">
        <v>3949.8580000000002</v>
      </c>
      <c r="BG9" s="24">
        <v>3961.0230000000001</v>
      </c>
      <c r="BH9" s="24">
        <v>3970.25</v>
      </c>
      <c r="BI9" s="24">
        <v>3977.3649999999998</v>
      </c>
      <c r="BJ9" s="24">
        <v>3982.2939999999999</v>
      </c>
      <c r="BK9" s="24">
        <v>3985.0169999999998</v>
      </c>
      <c r="BL9" s="24">
        <v>3985.6640000000002</v>
      </c>
      <c r="BM9" s="24">
        <v>3984.4169999999999</v>
      </c>
      <c r="BN9" s="24">
        <v>3981.529</v>
      </c>
      <c r="BO9" s="24">
        <v>3977.328</v>
      </c>
      <c r="BP9" s="24">
        <v>3972.1860000000001</v>
      </c>
      <c r="BQ9" s="24">
        <v>3966.4859999999999</v>
      </c>
      <c r="BR9" s="24">
        <v>3960.634</v>
      </c>
      <c r="BS9" s="24">
        <v>3955.0050000000001</v>
      </c>
      <c r="BT9" s="24">
        <v>3949.9549999999999</v>
      </c>
      <c r="BU9" s="24">
        <v>3945.7930000000001</v>
      </c>
      <c r="BV9" s="24">
        <v>3942.76</v>
      </c>
      <c r="BW9" s="24">
        <v>3941.0439999999999</v>
      </c>
      <c r="BX9" s="24">
        <v>3940.7669999999998</v>
      </c>
      <c r="BY9" s="24">
        <v>3941.9879999999998</v>
      </c>
      <c r="BZ9" s="24">
        <v>3944.6990000000001</v>
      </c>
      <c r="CA9" s="24">
        <v>3948.837</v>
      </c>
      <c r="CB9" s="24">
        <v>3954.277</v>
      </c>
      <c r="CC9" s="24">
        <v>3960.8710000000001</v>
      </c>
      <c r="CD9" s="24">
        <v>3968.442</v>
      </c>
      <c r="CE9" s="24">
        <v>3976.7570000000001</v>
      </c>
      <c r="CF9" s="24">
        <v>3985.59</v>
      </c>
      <c r="CG9" s="24">
        <v>3994.72</v>
      </c>
      <c r="CH9" s="24">
        <v>4003.8939999999998</v>
      </c>
      <c r="CI9" s="24">
        <v>4012.89</v>
      </c>
      <c r="CJ9" s="24">
        <v>4021.5219999999999</v>
      </c>
      <c r="CK9" s="24">
        <v>4029.6030000000001</v>
      </c>
      <c r="CL9" s="24">
        <v>4036.96</v>
      </c>
      <c r="CM9" s="24">
        <v>4043.491</v>
      </c>
      <c r="CN9" s="24">
        <v>4049.1</v>
      </c>
      <c r="CO9" s="24">
        <v>4053.74</v>
      </c>
      <c r="CP9" s="24">
        <v>4057.39</v>
      </c>
      <c r="CQ9" s="24">
        <v>4060.098</v>
      </c>
      <c r="CR9" s="24">
        <v>4061.904</v>
      </c>
      <c r="CS9" s="24">
        <v>4062.9050000000002</v>
      </c>
      <c r="CT9" s="24">
        <v>4063.212</v>
      </c>
      <c r="CU9" s="24">
        <v>4062.9780000000001</v>
      </c>
      <c r="CV9" s="24">
        <v>4062.346</v>
      </c>
      <c r="CW9" s="24">
        <v>4061.48</v>
      </c>
      <c r="CX9" s="24">
        <v>4060.5509999999999</v>
      </c>
    </row>
    <row r="10" spans="1:102" s="20" customFormat="1" ht="13.8" x14ac:dyDescent="0.25">
      <c r="A10" s="21" t="s">
        <v>42</v>
      </c>
      <c r="B10" s="23">
        <v>4138.5240000000003</v>
      </c>
      <c r="C10" s="23">
        <v>4152.9589999999998</v>
      </c>
      <c r="D10" s="23">
        <v>4152.5129999999999</v>
      </c>
      <c r="E10" s="23">
        <v>4135.9089999999997</v>
      </c>
      <c r="F10" s="23">
        <v>4083.2840000000001</v>
      </c>
      <c r="G10" s="23">
        <v>4030.5920000000001</v>
      </c>
      <c r="H10" s="23">
        <v>3966.261</v>
      </c>
      <c r="I10" s="23">
        <v>3907.509</v>
      </c>
      <c r="J10" s="23">
        <v>3840.355</v>
      </c>
      <c r="K10" s="23">
        <v>3788.279</v>
      </c>
      <c r="L10" s="23">
        <v>3755.0819999999999</v>
      </c>
      <c r="M10" s="23">
        <v>3747</v>
      </c>
      <c r="N10" s="23">
        <v>3735.0259999999998</v>
      </c>
      <c r="O10" s="23">
        <v>3726.489</v>
      </c>
      <c r="P10" s="23">
        <v>3722.1280000000002</v>
      </c>
      <c r="Q10" s="23">
        <v>3720.078</v>
      </c>
      <c r="R10" s="23">
        <v>3718.7629999999999</v>
      </c>
      <c r="S10" s="23">
        <v>3719.1579999999999</v>
      </c>
      <c r="T10" s="23">
        <v>3722.0740000000001</v>
      </c>
      <c r="U10" s="23">
        <v>3728.375</v>
      </c>
      <c r="V10" s="23">
        <v>3738.7910000000002</v>
      </c>
      <c r="W10" s="23">
        <v>3753.1610000000001</v>
      </c>
      <c r="X10" s="23">
        <v>3771.2939999999999</v>
      </c>
      <c r="Y10" s="23">
        <v>3793.4119999999998</v>
      </c>
      <c r="Z10" s="23">
        <v>3819.453</v>
      </c>
      <c r="AA10" s="23">
        <v>3848.9470000000001</v>
      </c>
      <c r="AB10" s="24">
        <v>3881.1849999999999</v>
      </c>
      <c r="AC10" s="24">
        <v>3914.6129999999998</v>
      </c>
      <c r="AD10" s="24">
        <v>3947.2860000000001</v>
      </c>
      <c r="AE10" s="24">
        <v>3977.4369999999999</v>
      </c>
      <c r="AF10" s="24">
        <v>4003.4720000000002</v>
      </c>
      <c r="AG10" s="24">
        <v>4023.7049999999999</v>
      </c>
      <c r="AH10" s="24">
        <v>4037.982</v>
      </c>
      <c r="AI10" s="24">
        <v>4046.2260000000001</v>
      </c>
      <c r="AJ10" s="24">
        <v>4048.4189999999999</v>
      </c>
      <c r="AK10" s="24">
        <v>4044.8270000000002</v>
      </c>
      <c r="AL10" s="24">
        <v>4036.5430000000001</v>
      </c>
      <c r="AM10" s="24">
        <v>4024.2420000000002</v>
      </c>
      <c r="AN10" s="24">
        <v>4008.8739999999998</v>
      </c>
      <c r="AO10" s="24">
        <v>3991.502</v>
      </c>
      <c r="AP10" s="24">
        <v>3973.25</v>
      </c>
      <c r="AQ10" s="24">
        <v>3955.1550000000002</v>
      </c>
      <c r="AR10" s="24">
        <v>3938.1869999999999</v>
      </c>
      <c r="AS10" s="24">
        <v>3923.136</v>
      </c>
      <c r="AT10" s="24">
        <v>3910.5729999999999</v>
      </c>
      <c r="AU10" s="24">
        <v>3900.9180000000001</v>
      </c>
      <c r="AV10" s="24">
        <v>3894.4470000000001</v>
      </c>
      <c r="AW10" s="24">
        <v>3891.2220000000002</v>
      </c>
      <c r="AX10" s="24">
        <v>3891.1930000000002</v>
      </c>
      <c r="AY10" s="24">
        <v>3894.1979999999999</v>
      </c>
      <c r="AZ10" s="24">
        <v>3899.998</v>
      </c>
      <c r="BA10" s="24">
        <v>3908.3380000000002</v>
      </c>
      <c r="BB10" s="24">
        <v>3918.902</v>
      </c>
      <c r="BC10" s="24">
        <v>3931.2759999999998</v>
      </c>
      <c r="BD10" s="24">
        <v>3945.1039999999998</v>
      </c>
      <c r="BE10" s="24">
        <v>3960.01</v>
      </c>
      <c r="BF10" s="24">
        <v>3975.6080000000002</v>
      </c>
      <c r="BG10" s="24">
        <v>3991.491</v>
      </c>
      <c r="BH10" s="24">
        <v>4007.2269999999999</v>
      </c>
      <c r="BI10" s="24">
        <v>4022.393</v>
      </c>
      <c r="BJ10" s="24">
        <v>4036.585</v>
      </c>
      <c r="BK10" s="24">
        <v>4049.4409999999998</v>
      </c>
      <c r="BL10" s="24">
        <v>4060.6149999999998</v>
      </c>
      <c r="BM10" s="24">
        <v>4069.8539999999998</v>
      </c>
      <c r="BN10" s="24">
        <v>4076.9749999999999</v>
      </c>
      <c r="BO10" s="24">
        <v>4081.9140000000002</v>
      </c>
      <c r="BP10" s="24">
        <v>4084.6489999999999</v>
      </c>
      <c r="BQ10" s="24">
        <v>4085.3090000000002</v>
      </c>
      <c r="BR10" s="24">
        <v>4084.0740000000001</v>
      </c>
      <c r="BS10" s="24">
        <v>4081.2040000000002</v>
      </c>
      <c r="BT10" s="24">
        <v>4077.0129999999999</v>
      </c>
      <c r="BU10" s="24">
        <v>4071.8809999999999</v>
      </c>
      <c r="BV10" s="24">
        <v>4066.192</v>
      </c>
      <c r="BW10" s="24">
        <v>4060.35</v>
      </c>
      <c r="BX10" s="24">
        <v>4054.741</v>
      </c>
      <c r="BY10" s="24">
        <v>4049.701</v>
      </c>
      <c r="BZ10" s="24">
        <v>4045.547</v>
      </c>
      <c r="CA10" s="24">
        <v>4042.5210000000002</v>
      </c>
      <c r="CB10" s="24">
        <v>4040.817</v>
      </c>
      <c r="CC10" s="24">
        <v>4040.5529999999999</v>
      </c>
      <c r="CD10" s="24">
        <v>4041.78</v>
      </c>
      <c r="CE10" s="24">
        <v>4044.5</v>
      </c>
      <c r="CF10" s="24">
        <v>4048.6489999999999</v>
      </c>
      <c r="CG10" s="24">
        <v>4054.0909999999999</v>
      </c>
      <c r="CH10" s="24">
        <v>4060.692</v>
      </c>
      <c r="CI10" s="24">
        <v>4068.2759999999998</v>
      </c>
      <c r="CJ10" s="24">
        <v>4076.5970000000002</v>
      </c>
      <c r="CK10" s="24">
        <v>4085.4340000000002</v>
      </c>
      <c r="CL10" s="24">
        <v>4094.569</v>
      </c>
      <c r="CM10" s="24">
        <v>4103.7510000000002</v>
      </c>
      <c r="CN10" s="24">
        <v>4112.7520000000004</v>
      </c>
      <c r="CO10" s="24">
        <v>4121.3900000000003</v>
      </c>
      <c r="CP10" s="24">
        <v>4129.4809999999998</v>
      </c>
      <c r="CQ10" s="24">
        <v>4136.848</v>
      </c>
      <c r="CR10" s="24">
        <v>4143.3860000000004</v>
      </c>
      <c r="CS10" s="24">
        <v>4149</v>
      </c>
      <c r="CT10" s="24">
        <v>4153.6499999999996</v>
      </c>
      <c r="CU10" s="24">
        <v>4157.3069999999998</v>
      </c>
      <c r="CV10" s="24">
        <v>4160.0209999999997</v>
      </c>
      <c r="CW10" s="24">
        <v>4161.8329999999996</v>
      </c>
      <c r="CX10" s="24">
        <v>4162.84</v>
      </c>
    </row>
    <row r="11" spans="1:102" s="20" customFormat="1" ht="13.8" x14ac:dyDescent="0.25">
      <c r="A11" s="21" t="s">
        <v>43</v>
      </c>
      <c r="B11" s="23">
        <v>3858.8939999999998</v>
      </c>
      <c r="C11" s="23">
        <v>3956.3780000000002</v>
      </c>
      <c r="D11" s="23">
        <v>4049.4850000000001</v>
      </c>
      <c r="E11" s="23">
        <v>4127.8680000000004</v>
      </c>
      <c r="F11" s="23">
        <v>4202.5020000000004</v>
      </c>
      <c r="G11" s="23">
        <v>4224.8339999999998</v>
      </c>
      <c r="H11" s="23">
        <v>4235.6580000000004</v>
      </c>
      <c r="I11" s="23">
        <v>4231.4459999999999</v>
      </c>
      <c r="J11" s="23">
        <v>4212.6130000000003</v>
      </c>
      <c r="K11" s="23">
        <v>4158.3419999999996</v>
      </c>
      <c r="L11" s="23">
        <v>4104.5450000000001</v>
      </c>
      <c r="M11" s="23">
        <v>4039.6729999999998</v>
      </c>
      <c r="N11" s="23">
        <v>3980.962</v>
      </c>
      <c r="O11" s="23">
        <v>3913.8470000000002</v>
      </c>
      <c r="P11" s="23">
        <v>3861.806</v>
      </c>
      <c r="Q11" s="23">
        <v>3828.6370000000002</v>
      </c>
      <c r="R11" s="23">
        <v>3820.5830000000001</v>
      </c>
      <c r="S11" s="23">
        <v>3808.623</v>
      </c>
      <c r="T11" s="23">
        <v>3800.105</v>
      </c>
      <c r="U11" s="23">
        <v>3795.7620000000002</v>
      </c>
      <c r="V11" s="23">
        <v>3793.7269999999999</v>
      </c>
      <c r="W11" s="23">
        <v>3792.4270000000001</v>
      </c>
      <c r="X11" s="23">
        <v>3792.8380000000002</v>
      </c>
      <c r="Y11" s="23">
        <v>3795.7669999999998</v>
      </c>
      <c r="Z11" s="23">
        <v>3802.085</v>
      </c>
      <c r="AA11" s="23">
        <v>3812.511</v>
      </c>
      <c r="AB11" s="24">
        <v>3826.8919999999998</v>
      </c>
      <c r="AC11" s="24">
        <v>3845.03</v>
      </c>
      <c r="AD11" s="24">
        <v>3867.15</v>
      </c>
      <c r="AE11" s="24">
        <v>3893.1970000000001</v>
      </c>
      <c r="AF11" s="24">
        <v>3922.6950000000002</v>
      </c>
      <c r="AG11" s="24">
        <v>3954.9360000000001</v>
      </c>
      <c r="AH11" s="24">
        <v>3988.3609999999999</v>
      </c>
      <c r="AI11" s="24">
        <v>4021.038</v>
      </c>
      <c r="AJ11" s="24">
        <v>4051.192</v>
      </c>
      <c r="AK11" s="24">
        <v>4077.2269999999999</v>
      </c>
      <c r="AL11" s="24">
        <v>4097.47</v>
      </c>
      <c r="AM11" s="24">
        <v>4111.7579999999998</v>
      </c>
      <c r="AN11" s="24">
        <v>4120.009</v>
      </c>
      <c r="AO11" s="24">
        <v>4122.2110000000002</v>
      </c>
      <c r="AP11" s="24">
        <v>4118.6270000000004</v>
      </c>
      <c r="AQ11" s="24">
        <v>4110.3540000000003</v>
      </c>
      <c r="AR11" s="24">
        <v>4098.0680000000002</v>
      </c>
      <c r="AS11" s="24">
        <v>4082.72</v>
      </c>
      <c r="AT11" s="24">
        <v>4065.357</v>
      </c>
      <c r="AU11" s="24">
        <v>4047.1210000000001</v>
      </c>
      <c r="AV11" s="24">
        <v>4029.0349999999999</v>
      </c>
      <c r="AW11" s="24">
        <v>4012.078</v>
      </c>
      <c r="AX11" s="24">
        <v>3997.04</v>
      </c>
      <c r="AY11" s="24">
        <v>3984.4859999999999</v>
      </c>
      <c r="AZ11" s="24">
        <v>3974.8420000000001</v>
      </c>
      <c r="BA11" s="24">
        <v>3968.3789999999999</v>
      </c>
      <c r="BB11" s="24">
        <v>3965.1610000000001</v>
      </c>
      <c r="BC11" s="24">
        <v>3965.1390000000001</v>
      </c>
      <c r="BD11" s="24">
        <v>3968.1529999999998</v>
      </c>
      <c r="BE11" s="24">
        <v>3973.9580000000001</v>
      </c>
      <c r="BF11" s="24">
        <v>3982.3029999999999</v>
      </c>
      <c r="BG11" s="24">
        <v>3992.8760000000002</v>
      </c>
      <c r="BH11" s="24">
        <v>4005.2550000000001</v>
      </c>
      <c r="BI11" s="24">
        <v>4019.0880000000002</v>
      </c>
      <c r="BJ11" s="24">
        <v>4033.9960000000001</v>
      </c>
      <c r="BK11" s="24">
        <v>4049.6</v>
      </c>
      <c r="BL11" s="24">
        <v>4065.4859999999999</v>
      </c>
      <c r="BM11" s="24">
        <v>4081.2269999999999</v>
      </c>
      <c r="BN11" s="24">
        <v>4096.3990000000003</v>
      </c>
      <c r="BO11" s="24">
        <v>4110.5910000000003</v>
      </c>
      <c r="BP11" s="24">
        <v>4123.4480000000003</v>
      </c>
      <c r="BQ11" s="24">
        <v>4134.63</v>
      </c>
      <c r="BR11" s="24">
        <v>4143.8739999999998</v>
      </c>
      <c r="BS11" s="24">
        <v>4151.0039999999999</v>
      </c>
      <c r="BT11" s="24">
        <v>4155.9530000000004</v>
      </c>
      <c r="BU11" s="24">
        <v>4158.6959999999999</v>
      </c>
      <c r="BV11" s="24">
        <v>4159.3649999999998</v>
      </c>
      <c r="BW11" s="24">
        <v>4158.1360000000004</v>
      </c>
      <c r="BX11" s="24">
        <v>4155.2669999999998</v>
      </c>
      <c r="BY11" s="24">
        <v>4151.0829999999996</v>
      </c>
      <c r="BZ11" s="24">
        <v>4145.9539999999997</v>
      </c>
      <c r="CA11" s="24">
        <v>4140.2690000000002</v>
      </c>
      <c r="CB11" s="24">
        <v>4134.4380000000001</v>
      </c>
      <c r="CC11" s="24">
        <v>4128.8329999999996</v>
      </c>
      <c r="CD11" s="24">
        <v>4123.8010000000004</v>
      </c>
      <c r="CE11" s="24">
        <v>4119.6559999999999</v>
      </c>
      <c r="CF11" s="24">
        <v>4116.6329999999998</v>
      </c>
      <c r="CG11" s="24">
        <v>4114.9369999999999</v>
      </c>
      <c r="CH11" s="24">
        <v>4114.68</v>
      </c>
      <c r="CI11" s="24">
        <v>4115.9129999999996</v>
      </c>
      <c r="CJ11" s="24">
        <v>4118.634</v>
      </c>
      <c r="CK11" s="24">
        <v>4122.7889999999998</v>
      </c>
      <c r="CL11" s="24">
        <v>4128.2340000000004</v>
      </c>
      <c r="CM11" s="24">
        <v>4134.835</v>
      </c>
      <c r="CN11" s="24">
        <v>4142.4219999999996</v>
      </c>
      <c r="CO11" s="24">
        <v>4150.7449999999999</v>
      </c>
      <c r="CP11" s="24">
        <v>4159.5889999999999</v>
      </c>
      <c r="CQ11" s="24">
        <v>4168.7269999999999</v>
      </c>
      <c r="CR11" s="24">
        <v>4177.915</v>
      </c>
      <c r="CS11" s="24">
        <v>4186.9219999999996</v>
      </c>
      <c r="CT11" s="24">
        <v>4195.5640000000003</v>
      </c>
      <c r="CU11" s="24">
        <v>4203.66</v>
      </c>
      <c r="CV11" s="24">
        <v>4211.0330000000004</v>
      </c>
      <c r="CW11" s="24">
        <v>4217.5739999999996</v>
      </c>
      <c r="CX11" s="24">
        <v>4223.1899999999996</v>
      </c>
    </row>
    <row r="12" spans="1:102" s="20" customFormat="1" ht="13.8" x14ac:dyDescent="0.25">
      <c r="A12" s="21" t="s">
        <v>44</v>
      </c>
      <c r="B12" s="23">
        <v>3669.25</v>
      </c>
      <c r="C12" s="23">
        <v>3652.7719999999999</v>
      </c>
      <c r="D12" s="23">
        <v>3675.6109999999999</v>
      </c>
      <c r="E12" s="23">
        <v>3745.4430000000002</v>
      </c>
      <c r="F12" s="23">
        <v>3850.9850000000001</v>
      </c>
      <c r="G12" s="23">
        <v>3971.68</v>
      </c>
      <c r="H12" s="23">
        <v>4064.9690000000001</v>
      </c>
      <c r="I12" s="23">
        <v>4153.8040000000001</v>
      </c>
      <c r="J12" s="23">
        <v>4229.55</v>
      </c>
      <c r="K12" s="23">
        <v>4302.3320000000003</v>
      </c>
      <c r="L12" s="23">
        <v>4323.5010000000002</v>
      </c>
      <c r="M12" s="23">
        <v>4333.8</v>
      </c>
      <c r="N12" s="23">
        <v>4329.6350000000002</v>
      </c>
      <c r="O12" s="23">
        <v>4310.866</v>
      </c>
      <c r="P12" s="23">
        <v>4256.6760000000004</v>
      </c>
      <c r="Q12" s="23">
        <v>4202.9440000000004</v>
      </c>
      <c r="R12" s="23">
        <v>4138.1390000000001</v>
      </c>
      <c r="S12" s="23">
        <v>4079.4859999999999</v>
      </c>
      <c r="T12" s="23">
        <v>4012.433</v>
      </c>
      <c r="U12" s="23">
        <v>3960.453</v>
      </c>
      <c r="V12" s="23">
        <v>3927.3380000000002</v>
      </c>
      <c r="W12" s="23">
        <v>3919.3130000000001</v>
      </c>
      <c r="X12" s="23">
        <v>3907.38</v>
      </c>
      <c r="Y12" s="23">
        <v>3898.8939999999998</v>
      </c>
      <c r="Z12" s="23">
        <v>3894.5729999999999</v>
      </c>
      <c r="AA12" s="23">
        <v>3892.5549999999998</v>
      </c>
      <c r="AB12" s="24">
        <v>3891.2730000000001</v>
      </c>
      <c r="AC12" s="24">
        <v>3891.7089999999998</v>
      </c>
      <c r="AD12" s="24">
        <v>3894.6559999999999</v>
      </c>
      <c r="AE12" s="24">
        <v>3900.9870000000001</v>
      </c>
      <c r="AF12" s="24">
        <v>3911.433</v>
      </c>
      <c r="AG12" s="24">
        <v>3925.8229999999999</v>
      </c>
      <c r="AH12" s="24">
        <v>3943.9720000000002</v>
      </c>
      <c r="AI12" s="24">
        <v>3966.1019999999999</v>
      </c>
      <c r="AJ12" s="24">
        <v>3992.154</v>
      </c>
      <c r="AK12" s="24">
        <v>4021.6579999999999</v>
      </c>
      <c r="AL12" s="24">
        <v>4053.9029999999998</v>
      </c>
      <c r="AM12" s="24">
        <v>4087.3290000000002</v>
      </c>
      <c r="AN12" s="24">
        <v>4120.0159999999996</v>
      </c>
      <c r="AO12" s="24">
        <v>4150.174</v>
      </c>
      <c r="AP12" s="24">
        <v>4176.223</v>
      </c>
      <c r="AQ12" s="24">
        <v>4196.473</v>
      </c>
      <c r="AR12" s="24">
        <v>4210.7730000000001</v>
      </c>
      <c r="AS12" s="24">
        <v>4219.0320000000002</v>
      </c>
      <c r="AT12" s="24">
        <v>4221.2470000000003</v>
      </c>
      <c r="AU12" s="24">
        <v>4217.6859999999997</v>
      </c>
      <c r="AV12" s="24">
        <v>4209.433</v>
      </c>
      <c r="AW12" s="24">
        <v>4197.1670000000004</v>
      </c>
      <c r="AX12" s="24">
        <v>4181.835</v>
      </c>
      <c r="AY12" s="24">
        <v>4164.4920000000002</v>
      </c>
      <c r="AZ12" s="24">
        <v>4146.2719999999999</v>
      </c>
      <c r="BA12" s="24">
        <v>4128.2129999999997</v>
      </c>
      <c r="BB12" s="24">
        <v>4111.2700000000004</v>
      </c>
      <c r="BC12" s="24">
        <v>4096.2550000000001</v>
      </c>
      <c r="BD12" s="24">
        <v>4083.7130000000002</v>
      </c>
      <c r="BE12" s="24">
        <v>4074.09</v>
      </c>
      <c r="BF12" s="24">
        <v>4067.6419999999998</v>
      </c>
      <c r="BG12" s="24">
        <v>4064.4360000000001</v>
      </c>
      <c r="BH12" s="24">
        <v>4064.431</v>
      </c>
      <c r="BI12" s="24">
        <v>4067.46</v>
      </c>
      <c r="BJ12" s="24">
        <v>4073.2750000000001</v>
      </c>
      <c r="BK12" s="24">
        <v>4081.6289999999999</v>
      </c>
      <c r="BL12" s="24">
        <v>4092.2170000000001</v>
      </c>
      <c r="BM12" s="24">
        <v>4104.6049999999996</v>
      </c>
      <c r="BN12" s="24">
        <v>4118.4489999999996</v>
      </c>
      <c r="BO12" s="24">
        <v>4133.3649999999998</v>
      </c>
      <c r="BP12" s="24">
        <v>4148.9750000000004</v>
      </c>
      <c r="BQ12" s="24">
        <v>4164.8670000000002</v>
      </c>
      <c r="BR12" s="24">
        <v>4180.6149999999998</v>
      </c>
      <c r="BS12" s="24">
        <v>4195.7889999999998</v>
      </c>
      <c r="BT12" s="24">
        <v>4209.9889999999996</v>
      </c>
      <c r="BU12" s="24">
        <v>4222.8599999999997</v>
      </c>
      <c r="BV12" s="24">
        <v>4234.0540000000001</v>
      </c>
      <c r="BW12" s="24">
        <v>4243.3100000000004</v>
      </c>
      <c r="BX12" s="24">
        <v>4250.45</v>
      </c>
      <c r="BY12" s="24">
        <v>4255.4070000000002</v>
      </c>
      <c r="BZ12" s="24">
        <v>4258.1629999999996</v>
      </c>
      <c r="CA12" s="24">
        <v>4258.8379999999997</v>
      </c>
      <c r="CB12" s="24">
        <v>4257.6170000000002</v>
      </c>
      <c r="CC12" s="24">
        <v>4254.7640000000001</v>
      </c>
      <c r="CD12" s="24">
        <v>4250.5969999999998</v>
      </c>
      <c r="CE12" s="24">
        <v>4245.4849999999997</v>
      </c>
      <c r="CF12" s="24">
        <v>4239.8140000000003</v>
      </c>
      <c r="CG12" s="24">
        <v>4233.99</v>
      </c>
      <c r="CH12" s="24">
        <v>4228.393</v>
      </c>
      <c r="CI12" s="24">
        <v>4223.3710000000001</v>
      </c>
      <c r="CJ12" s="24">
        <v>4219.2449999999999</v>
      </c>
      <c r="CK12" s="24">
        <v>4216.2309999999998</v>
      </c>
      <c r="CL12" s="24">
        <v>4214.5460000000003</v>
      </c>
      <c r="CM12" s="24">
        <v>4214.2929999999997</v>
      </c>
      <c r="CN12" s="24">
        <v>4215.5320000000002</v>
      </c>
      <c r="CO12" s="24">
        <v>4218.2659999999996</v>
      </c>
      <c r="CP12" s="24">
        <v>4222.4229999999998</v>
      </c>
      <c r="CQ12" s="24">
        <v>4227.8770000000004</v>
      </c>
      <c r="CR12" s="24">
        <v>4234.4849999999997</v>
      </c>
      <c r="CS12" s="24">
        <v>4242.0860000000002</v>
      </c>
      <c r="CT12" s="24">
        <v>4250.4160000000002</v>
      </c>
      <c r="CU12" s="24">
        <v>4259.268</v>
      </c>
      <c r="CV12" s="24">
        <v>4268.415</v>
      </c>
      <c r="CW12" s="24">
        <v>4277.6090000000004</v>
      </c>
      <c r="CX12" s="24">
        <v>4286.6220000000003</v>
      </c>
    </row>
    <row r="13" spans="1:102" s="20" customFormat="1" ht="13.8" x14ac:dyDescent="0.25">
      <c r="A13" s="21" t="s">
        <v>45</v>
      </c>
      <c r="B13" s="23">
        <v>4184.5749999999998</v>
      </c>
      <c r="C13" s="23">
        <v>4154.835</v>
      </c>
      <c r="D13" s="23">
        <v>4117.942</v>
      </c>
      <c r="E13" s="23">
        <v>4057.348</v>
      </c>
      <c r="F13" s="23">
        <v>3975.3130000000001</v>
      </c>
      <c r="G13" s="23">
        <v>3922.1480000000001</v>
      </c>
      <c r="H13" s="23">
        <v>3894.9760000000001</v>
      </c>
      <c r="I13" s="23">
        <v>3907.183</v>
      </c>
      <c r="J13" s="23">
        <v>3969.4340000000002</v>
      </c>
      <c r="K13" s="23">
        <v>4069.7620000000002</v>
      </c>
      <c r="L13" s="23">
        <v>4187.3029999999999</v>
      </c>
      <c r="M13" s="23">
        <v>4279.2489999999998</v>
      </c>
      <c r="N13" s="23">
        <v>4368.1009999999997</v>
      </c>
      <c r="O13" s="23">
        <v>4443.8869999999997</v>
      </c>
      <c r="P13" s="23">
        <v>4516.6989999999996</v>
      </c>
      <c r="Q13" s="23">
        <v>4537.9520000000002</v>
      </c>
      <c r="R13" s="23">
        <v>4548.3239999999996</v>
      </c>
      <c r="S13" s="23">
        <v>4544.2520000000004</v>
      </c>
      <c r="T13" s="23">
        <v>4525.5789999999997</v>
      </c>
      <c r="U13" s="23">
        <v>4471.5140000000001</v>
      </c>
      <c r="V13" s="23">
        <v>4417.8900000000003</v>
      </c>
      <c r="W13" s="23">
        <v>4353.1970000000001</v>
      </c>
      <c r="X13" s="23">
        <v>4294.66</v>
      </c>
      <c r="Y13" s="23">
        <v>4227.7269999999999</v>
      </c>
      <c r="Z13" s="23">
        <v>4175.8459999999995</v>
      </c>
      <c r="AA13" s="23">
        <v>4142.8100000000004</v>
      </c>
      <c r="AB13" s="24">
        <v>4134.8360000000002</v>
      </c>
      <c r="AC13" s="24">
        <v>4122.9489999999996</v>
      </c>
      <c r="AD13" s="24">
        <v>4114.5119999999997</v>
      </c>
      <c r="AE13" s="24">
        <v>4110.2299999999996</v>
      </c>
      <c r="AF13" s="24">
        <v>4108.2489999999998</v>
      </c>
      <c r="AG13" s="24">
        <v>4107.0060000000003</v>
      </c>
      <c r="AH13" s="24">
        <v>4107.4709999999995</v>
      </c>
      <c r="AI13" s="24">
        <v>4110.451</v>
      </c>
      <c r="AJ13" s="24">
        <v>4116.8159999999998</v>
      </c>
      <c r="AK13" s="24">
        <v>4127.2929999999997</v>
      </c>
      <c r="AL13" s="24">
        <v>4141.71</v>
      </c>
      <c r="AM13" s="24">
        <v>4159.8890000000001</v>
      </c>
      <c r="AN13" s="24">
        <v>4182.0370000000003</v>
      </c>
      <c r="AO13" s="24">
        <v>4208.1109999999999</v>
      </c>
      <c r="AP13" s="24">
        <v>4237.6220000000003</v>
      </c>
      <c r="AQ13" s="24">
        <v>4269.8819999999996</v>
      </c>
      <c r="AR13" s="24">
        <v>4303.3140000000003</v>
      </c>
      <c r="AS13" s="24">
        <v>4336.0150000000003</v>
      </c>
      <c r="AT13" s="24">
        <v>4366.1899999999996</v>
      </c>
      <c r="AU13" s="24">
        <v>4392.2529999999997</v>
      </c>
      <c r="AV13" s="24">
        <v>4412.5320000000002</v>
      </c>
      <c r="AW13" s="24">
        <v>4426.8500000000004</v>
      </c>
      <c r="AX13" s="24">
        <v>4435.1409999999996</v>
      </c>
      <c r="AY13" s="24">
        <v>4437.3829999999998</v>
      </c>
      <c r="AZ13" s="24">
        <v>4433.8559999999998</v>
      </c>
      <c r="BA13" s="24">
        <v>4425.6319999999996</v>
      </c>
      <c r="BB13" s="24">
        <v>4413.4110000000001</v>
      </c>
      <c r="BC13" s="24">
        <v>4398.1170000000002</v>
      </c>
      <c r="BD13" s="24">
        <v>4380.8130000000001</v>
      </c>
      <c r="BE13" s="24">
        <v>4362.6319999999996</v>
      </c>
      <c r="BF13" s="24">
        <v>4344.6120000000001</v>
      </c>
      <c r="BG13" s="24">
        <v>4327.7060000000001</v>
      </c>
      <c r="BH13" s="24">
        <v>4312.7250000000004</v>
      </c>
      <c r="BI13" s="24">
        <v>4300.2160000000003</v>
      </c>
      <c r="BJ13" s="24">
        <v>4290.6270000000004</v>
      </c>
      <c r="BK13" s="24">
        <v>4284.2079999999996</v>
      </c>
      <c r="BL13" s="24">
        <v>4281.0339999999997</v>
      </c>
      <c r="BM13" s="24">
        <v>4281.0550000000003</v>
      </c>
      <c r="BN13" s="24">
        <v>4284.1080000000002</v>
      </c>
      <c r="BO13" s="24">
        <v>4289.9470000000001</v>
      </c>
      <c r="BP13" s="24">
        <v>4298.3239999999996</v>
      </c>
      <c r="BQ13" s="24">
        <v>4308.9279999999999</v>
      </c>
      <c r="BR13" s="24">
        <v>4321.3370000000004</v>
      </c>
      <c r="BS13" s="24">
        <v>4335.1989999999996</v>
      </c>
      <c r="BT13" s="24">
        <v>4350.1329999999998</v>
      </c>
      <c r="BU13" s="24">
        <v>4365.7650000000003</v>
      </c>
      <c r="BV13" s="24">
        <v>4381.6719999999996</v>
      </c>
      <c r="BW13" s="24">
        <v>4397.4350000000004</v>
      </c>
      <c r="BX13" s="24">
        <v>4412.6229999999996</v>
      </c>
      <c r="BY13" s="24">
        <v>4426.8450000000003</v>
      </c>
      <c r="BZ13" s="24">
        <v>4439.732</v>
      </c>
      <c r="CA13" s="24">
        <v>4450.9470000000001</v>
      </c>
      <c r="CB13" s="24">
        <v>4460.2150000000001</v>
      </c>
      <c r="CC13" s="24">
        <v>4467.3779999999997</v>
      </c>
      <c r="CD13" s="24">
        <v>4472.3549999999996</v>
      </c>
      <c r="CE13" s="24">
        <v>4475.1270000000004</v>
      </c>
      <c r="CF13" s="24">
        <v>4475.8239999999996</v>
      </c>
      <c r="CG13" s="24">
        <v>4474.6220000000003</v>
      </c>
      <c r="CH13" s="24">
        <v>4471.7929999999997</v>
      </c>
      <c r="CI13" s="24">
        <v>4467.6419999999998</v>
      </c>
      <c r="CJ13" s="24">
        <v>4462.5540000000001</v>
      </c>
      <c r="CK13" s="24">
        <v>4456.9089999999997</v>
      </c>
      <c r="CL13" s="24">
        <v>4451.1059999999998</v>
      </c>
      <c r="CM13" s="24">
        <v>4445.5309999999999</v>
      </c>
      <c r="CN13" s="24">
        <v>4440.5309999999999</v>
      </c>
      <c r="CO13" s="24">
        <v>4436.4189999999999</v>
      </c>
      <c r="CP13" s="24">
        <v>4433.4290000000001</v>
      </c>
      <c r="CQ13" s="24">
        <v>4431.7629999999999</v>
      </c>
      <c r="CR13" s="24">
        <v>4431.5320000000002</v>
      </c>
      <c r="CS13" s="24">
        <v>4432.79</v>
      </c>
      <c r="CT13" s="24">
        <v>4435.5379999999996</v>
      </c>
      <c r="CU13" s="24">
        <v>4439.7110000000002</v>
      </c>
      <c r="CV13" s="24">
        <v>4445.183</v>
      </c>
      <c r="CW13" s="24">
        <v>4451.8100000000004</v>
      </c>
      <c r="CX13" s="24">
        <v>4459.4260000000004</v>
      </c>
    </row>
    <row r="14" spans="1:102" s="20" customFormat="1" ht="13.8" x14ac:dyDescent="0.25">
      <c r="A14" s="21" t="s">
        <v>46</v>
      </c>
      <c r="B14" s="23">
        <v>4527.1750000000002</v>
      </c>
      <c r="C14" s="23">
        <v>4525.08</v>
      </c>
      <c r="D14" s="23">
        <v>4490.2110000000002</v>
      </c>
      <c r="E14" s="23">
        <v>4436.6379999999999</v>
      </c>
      <c r="F14" s="23">
        <v>4397.2280000000001</v>
      </c>
      <c r="G14" s="23">
        <v>4363.2259999999997</v>
      </c>
      <c r="H14" s="23">
        <v>4321.6260000000002</v>
      </c>
      <c r="I14" s="23">
        <v>4272.7349999999997</v>
      </c>
      <c r="J14" s="23">
        <v>4203.0309999999999</v>
      </c>
      <c r="K14" s="23">
        <v>4114.018</v>
      </c>
      <c r="L14" s="23">
        <v>4056.027</v>
      </c>
      <c r="M14" s="23">
        <v>4026.607</v>
      </c>
      <c r="N14" s="23">
        <v>4038.9459999999999</v>
      </c>
      <c r="O14" s="23">
        <v>4101.2430000000004</v>
      </c>
      <c r="P14" s="23">
        <v>4201.55</v>
      </c>
      <c r="Q14" s="23">
        <v>4319.05</v>
      </c>
      <c r="R14" s="23">
        <v>4410.9790000000003</v>
      </c>
      <c r="S14" s="23">
        <v>4499.8180000000002</v>
      </c>
      <c r="T14" s="23">
        <v>4575.6109999999999</v>
      </c>
      <c r="U14" s="23">
        <v>4648.4350000000004</v>
      </c>
      <c r="V14" s="23">
        <v>4669.7529999999997</v>
      </c>
      <c r="W14" s="23">
        <v>4680.1970000000001</v>
      </c>
      <c r="X14" s="23">
        <v>4676.2160000000003</v>
      </c>
      <c r="Y14" s="23">
        <v>4657.6400000000003</v>
      </c>
      <c r="Z14" s="23">
        <v>4603.7160000000003</v>
      </c>
      <c r="AA14" s="23">
        <v>4550.223</v>
      </c>
      <c r="AB14" s="24">
        <v>4485.6760000000004</v>
      </c>
      <c r="AC14" s="24">
        <v>4427.268</v>
      </c>
      <c r="AD14" s="24">
        <v>4360.473</v>
      </c>
      <c r="AE14" s="24">
        <v>4308.7110000000002</v>
      </c>
      <c r="AF14" s="24">
        <v>4275.768</v>
      </c>
      <c r="AG14" s="24">
        <v>4267.8540000000003</v>
      </c>
      <c r="AH14" s="24">
        <v>4256.0379999999996</v>
      </c>
      <c r="AI14" s="24">
        <v>4247.6580000000004</v>
      </c>
      <c r="AJ14" s="24">
        <v>4243.4350000000004</v>
      </c>
      <c r="AK14" s="24">
        <v>4241.509</v>
      </c>
      <c r="AL14" s="24">
        <v>4240.3180000000002</v>
      </c>
      <c r="AM14" s="24">
        <v>4240.83</v>
      </c>
      <c r="AN14" s="24">
        <v>4243.8580000000002</v>
      </c>
      <c r="AO14" s="24">
        <v>4250.2669999999998</v>
      </c>
      <c r="AP14" s="24">
        <v>4260.79</v>
      </c>
      <c r="AQ14" s="24">
        <v>4275.241</v>
      </c>
      <c r="AR14" s="24">
        <v>4293.4589999999998</v>
      </c>
      <c r="AS14" s="24">
        <v>4315.6369999999997</v>
      </c>
      <c r="AT14" s="24">
        <v>4341.7380000000003</v>
      </c>
      <c r="AU14" s="24">
        <v>4371.2700000000004</v>
      </c>
      <c r="AV14" s="24">
        <v>4403.5370000000003</v>
      </c>
      <c r="AW14" s="24">
        <v>4436.9949999999999</v>
      </c>
      <c r="AX14" s="24">
        <v>4469.7070000000003</v>
      </c>
      <c r="AY14" s="24">
        <v>4499.902</v>
      </c>
      <c r="AZ14" s="24">
        <v>4525.991</v>
      </c>
      <c r="BA14" s="24">
        <v>4546.3040000000001</v>
      </c>
      <c r="BB14" s="24">
        <v>4560.6540000000005</v>
      </c>
      <c r="BC14" s="24">
        <v>4568.9840000000004</v>
      </c>
      <c r="BD14" s="24">
        <v>4571.2719999999999</v>
      </c>
      <c r="BE14" s="24">
        <v>4567.7889999999998</v>
      </c>
      <c r="BF14" s="24">
        <v>4559.6139999999996</v>
      </c>
      <c r="BG14" s="24">
        <v>4547.442</v>
      </c>
      <c r="BH14" s="24">
        <v>4532.2</v>
      </c>
      <c r="BI14" s="24">
        <v>4514.9530000000004</v>
      </c>
      <c r="BJ14" s="24">
        <v>4496.8329999999996</v>
      </c>
      <c r="BK14" s="24">
        <v>4478.8770000000004</v>
      </c>
      <c r="BL14" s="24">
        <v>4462.0219999999999</v>
      </c>
      <c r="BM14" s="24">
        <v>4447.0870000000004</v>
      </c>
      <c r="BN14" s="24">
        <v>4434.6229999999996</v>
      </c>
      <c r="BO14" s="24">
        <v>4425.0749999999998</v>
      </c>
      <c r="BP14" s="24">
        <v>4418.7</v>
      </c>
      <c r="BQ14" s="24">
        <v>4415.5659999999998</v>
      </c>
      <c r="BR14" s="24">
        <v>4415.6229999999996</v>
      </c>
      <c r="BS14" s="24">
        <v>4418.7150000000001</v>
      </c>
      <c r="BT14" s="24">
        <v>4424.5789999999997</v>
      </c>
      <c r="BU14" s="24">
        <v>4432.9830000000002</v>
      </c>
      <c r="BV14" s="24">
        <v>4443.6090000000004</v>
      </c>
      <c r="BW14" s="24">
        <v>4456.0420000000004</v>
      </c>
      <c r="BX14" s="24">
        <v>4469.9369999999999</v>
      </c>
      <c r="BY14" s="24">
        <v>4484.8959999999997</v>
      </c>
      <c r="BZ14" s="24">
        <v>4500.5529999999999</v>
      </c>
      <c r="CA14" s="24">
        <v>4516.482</v>
      </c>
      <c r="CB14" s="24">
        <v>4532.2740000000003</v>
      </c>
      <c r="CC14" s="24">
        <v>4547.4859999999999</v>
      </c>
      <c r="CD14" s="24">
        <v>4561.732</v>
      </c>
      <c r="CE14" s="24">
        <v>4574.6369999999997</v>
      </c>
      <c r="CF14" s="24">
        <v>4585.88</v>
      </c>
      <c r="CG14" s="24">
        <v>4595.183</v>
      </c>
      <c r="CH14" s="24">
        <v>4602.37</v>
      </c>
      <c r="CI14" s="24">
        <v>4607.3789999999999</v>
      </c>
      <c r="CJ14" s="24">
        <v>4610.1809999999996</v>
      </c>
      <c r="CK14" s="24">
        <v>4610.9059999999999</v>
      </c>
      <c r="CL14" s="24">
        <v>4609.7330000000002</v>
      </c>
      <c r="CM14" s="24">
        <v>4606.9369999999999</v>
      </c>
      <c r="CN14" s="24">
        <v>4602.8220000000001</v>
      </c>
      <c r="CO14" s="24">
        <v>4597.7640000000001</v>
      </c>
      <c r="CP14" s="24">
        <v>4592.143</v>
      </c>
      <c r="CQ14" s="24">
        <v>4586.3710000000001</v>
      </c>
      <c r="CR14" s="24">
        <v>4580.8280000000004</v>
      </c>
      <c r="CS14" s="24">
        <v>4575.8530000000001</v>
      </c>
      <c r="CT14" s="24">
        <v>4571.7730000000001</v>
      </c>
      <c r="CU14" s="24">
        <v>4568.8109999999997</v>
      </c>
      <c r="CV14" s="24">
        <v>4567.165</v>
      </c>
      <c r="CW14" s="24">
        <v>4566.9560000000001</v>
      </c>
      <c r="CX14" s="24">
        <v>4568.24</v>
      </c>
    </row>
    <row r="15" spans="1:102" s="20" customFormat="1" ht="13.8" x14ac:dyDescent="0.25">
      <c r="A15" s="21" t="s">
        <v>47</v>
      </c>
      <c r="B15" s="23">
        <v>4463.357</v>
      </c>
      <c r="C15" s="23">
        <v>4505.2629999999999</v>
      </c>
      <c r="D15" s="23">
        <v>4535.2049999999999</v>
      </c>
      <c r="E15" s="23">
        <v>4581.4960000000001</v>
      </c>
      <c r="F15" s="23">
        <v>4617.598</v>
      </c>
      <c r="G15" s="23">
        <v>4603.567</v>
      </c>
      <c r="H15" s="23">
        <v>4593.8620000000001</v>
      </c>
      <c r="I15" s="23">
        <v>4551.3270000000002</v>
      </c>
      <c r="J15" s="23">
        <v>4492.2380000000003</v>
      </c>
      <c r="K15" s="23">
        <v>4448.5259999999998</v>
      </c>
      <c r="L15" s="23">
        <v>4411.4660000000003</v>
      </c>
      <c r="M15" s="23">
        <v>4368.5029999999997</v>
      </c>
      <c r="N15" s="23">
        <v>4319.8620000000001</v>
      </c>
      <c r="O15" s="23">
        <v>4250.4539999999997</v>
      </c>
      <c r="P15" s="23">
        <v>4161.7759999999998</v>
      </c>
      <c r="Q15" s="23">
        <v>4104.0559999999996</v>
      </c>
      <c r="R15" s="23">
        <v>4074.8589999999999</v>
      </c>
      <c r="S15" s="23">
        <v>4087.32</v>
      </c>
      <c r="T15" s="23">
        <v>4149.6450000000004</v>
      </c>
      <c r="U15" s="23">
        <v>4249.8779999999997</v>
      </c>
      <c r="V15" s="23">
        <v>4367.2709999999997</v>
      </c>
      <c r="W15" s="23">
        <v>4459.143</v>
      </c>
      <c r="X15" s="23">
        <v>4547.9089999999997</v>
      </c>
      <c r="Y15" s="23">
        <v>4623.6779999999999</v>
      </c>
      <c r="Z15" s="23">
        <v>4696.4870000000001</v>
      </c>
      <c r="AA15" s="23">
        <v>4717.8770000000004</v>
      </c>
      <c r="AB15" s="24">
        <v>4728.3900000000003</v>
      </c>
      <c r="AC15" s="24">
        <v>4724.5039999999999</v>
      </c>
      <c r="AD15" s="24">
        <v>4706.0609999999997</v>
      </c>
      <c r="AE15" s="24">
        <v>4652.3310000000001</v>
      </c>
      <c r="AF15" s="24">
        <v>4599.018</v>
      </c>
      <c r="AG15" s="24">
        <v>4534.6620000000003</v>
      </c>
      <c r="AH15" s="24">
        <v>4476.4359999999997</v>
      </c>
      <c r="AI15" s="24">
        <v>4409.8469999999998</v>
      </c>
      <c r="AJ15" s="24">
        <v>4358.2640000000001</v>
      </c>
      <c r="AK15" s="24">
        <v>4325.4690000000001</v>
      </c>
      <c r="AL15" s="24">
        <v>4317.6469999999999</v>
      </c>
      <c r="AM15" s="24">
        <v>4305.9319999999998</v>
      </c>
      <c r="AN15" s="24">
        <v>4297.6499999999996</v>
      </c>
      <c r="AO15" s="24">
        <v>4293.509</v>
      </c>
      <c r="AP15" s="24">
        <v>4291.6559999999999</v>
      </c>
      <c r="AQ15" s="24">
        <v>4290.5420000000004</v>
      </c>
      <c r="AR15" s="24">
        <v>4291.134</v>
      </c>
      <c r="AS15" s="24">
        <v>4294.2309999999998</v>
      </c>
      <c r="AT15" s="24">
        <v>4300.7110000000002</v>
      </c>
      <c r="AU15" s="24">
        <v>4311.2929999999997</v>
      </c>
      <c r="AV15" s="24">
        <v>4325.8040000000001</v>
      </c>
      <c r="AW15" s="24">
        <v>4344.07</v>
      </c>
      <c r="AX15" s="24">
        <v>4366.2950000000001</v>
      </c>
      <c r="AY15" s="24">
        <v>4392.4359999999997</v>
      </c>
      <c r="AZ15" s="24">
        <v>4422</v>
      </c>
      <c r="BA15" s="24">
        <v>4454.2939999999999</v>
      </c>
      <c r="BB15" s="24">
        <v>4487.7790000000005</v>
      </c>
      <c r="BC15" s="24">
        <v>4520.5169999999998</v>
      </c>
      <c r="BD15" s="24">
        <v>4550.7439999999997</v>
      </c>
      <c r="BE15" s="24">
        <v>4576.8729999999996</v>
      </c>
      <c r="BF15" s="24">
        <v>4597.2259999999997</v>
      </c>
      <c r="BG15" s="24">
        <v>4611.6279999999997</v>
      </c>
      <c r="BH15" s="24">
        <v>4620.018</v>
      </c>
      <c r="BI15" s="24">
        <v>4622.3689999999997</v>
      </c>
      <c r="BJ15" s="24">
        <v>4618.9480000000003</v>
      </c>
      <c r="BK15" s="24">
        <v>4610.8469999999998</v>
      </c>
      <c r="BL15" s="24">
        <v>4598.7510000000002</v>
      </c>
      <c r="BM15" s="24">
        <v>4583.5889999999999</v>
      </c>
      <c r="BN15" s="24">
        <v>4566.4250000000002</v>
      </c>
      <c r="BO15" s="24">
        <v>4548.3869999999997</v>
      </c>
      <c r="BP15" s="24">
        <v>4530.5069999999996</v>
      </c>
      <c r="BQ15" s="24">
        <v>4513.7290000000003</v>
      </c>
      <c r="BR15" s="24">
        <v>4498.87</v>
      </c>
      <c r="BS15" s="24">
        <v>4486.4769999999999</v>
      </c>
      <c r="BT15" s="24">
        <v>4477.0029999999997</v>
      </c>
      <c r="BU15" s="24">
        <v>4470.683</v>
      </c>
      <c r="BV15" s="24">
        <v>4467.6109999999999</v>
      </c>
      <c r="BW15" s="24">
        <v>4467.72</v>
      </c>
      <c r="BX15" s="24">
        <v>4470.8590000000004</v>
      </c>
      <c r="BY15" s="24">
        <v>4476.768</v>
      </c>
      <c r="BZ15" s="24">
        <v>4485.2219999999998</v>
      </c>
      <c r="CA15" s="24">
        <v>4495.8909999999996</v>
      </c>
      <c r="CB15" s="24">
        <v>4508.37</v>
      </c>
      <c r="CC15" s="24">
        <v>4522.3019999999997</v>
      </c>
      <c r="CD15" s="24">
        <v>4537.2979999999998</v>
      </c>
      <c r="CE15" s="24">
        <v>4552.9889999999996</v>
      </c>
      <c r="CF15" s="24">
        <v>4568.9530000000004</v>
      </c>
      <c r="CG15" s="24">
        <v>4584.7780000000002</v>
      </c>
      <c r="CH15" s="24">
        <v>4600.0230000000001</v>
      </c>
      <c r="CI15" s="24">
        <v>4614.3029999999999</v>
      </c>
      <c r="CJ15" s="24">
        <v>4627.2449999999999</v>
      </c>
      <c r="CK15" s="24">
        <v>4638.5240000000003</v>
      </c>
      <c r="CL15" s="24">
        <v>4647.8689999999997</v>
      </c>
      <c r="CM15" s="24">
        <v>4655.0969999999998</v>
      </c>
      <c r="CN15" s="24">
        <v>4660.1499999999996</v>
      </c>
      <c r="CO15" s="24">
        <v>4662.9989999999998</v>
      </c>
      <c r="CP15" s="24">
        <v>4663.7700000000004</v>
      </c>
      <c r="CQ15" s="24">
        <v>4662.6450000000004</v>
      </c>
      <c r="CR15" s="24">
        <v>4659.8940000000002</v>
      </c>
      <c r="CS15" s="24">
        <v>4655.82</v>
      </c>
      <c r="CT15" s="24">
        <v>4650.8019999999997</v>
      </c>
      <c r="CU15" s="24">
        <v>4645.2299999999996</v>
      </c>
      <c r="CV15" s="24">
        <v>4639.5079999999998</v>
      </c>
      <c r="CW15" s="24">
        <v>4634.01</v>
      </c>
      <c r="CX15" s="24">
        <v>4629.0820000000003</v>
      </c>
    </row>
    <row r="16" spans="1:102" s="20" customFormat="1" ht="13.8" x14ac:dyDescent="0.25">
      <c r="A16" s="21" t="s">
        <v>48</v>
      </c>
      <c r="B16" s="23">
        <v>4372.2340000000004</v>
      </c>
      <c r="C16" s="23">
        <v>4401.6189999999997</v>
      </c>
      <c r="D16" s="23">
        <v>4417.692</v>
      </c>
      <c r="E16" s="23">
        <v>4433.5889999999999</v>
      </c>
      <c r="F16" s="23">
        <v>4449.2290000000003</v>
      </c>
      <c r="G16" s="23">
        <v>4487.3320000000003</v>
      </c>
      <c r="H16" s="23">
        <v>4524.527</v>
      </c>
      <c r="I16" s="23">
        <v>4549.7190000000001</v>
      </c>
      <c r="J16" s="23">
        <v>4592.7650000000003</v>
      </c>
      <c r="K16" s="23">
        <v>4626.348</v>
      </c>
      <c r="L16" s="23">
        <v>4610.7110000000002</v>
      </c>
      <c r="M16" s="23">
        <v>4600.2950000000001</v>
      </c>
      <c r="N16" s="23">
        <v>4558.0630000000001</v>
      </c>
      <c r="O16" s="23">
        <v>4499.3580000000002</v>
      </c>
      <c r="P16" s="23">
        <v>4455.9840000000004</v>
      </c>
      <c r="Q16" s="23">
        <v>4419.2150000000001</v>
      </c>
      <c r="R16" s="23">
        <v>4376.5680000000002</v>
      </c>
      <c r="S16" s="23">
        <v>4328.2380000000003</v>
      </c>
      <c r="T16" s="23">
        <v>4259.2160000000003</v>
      </c>
      <c r="U16" s="23">
        <v>4170.9859999999999</v>
      </c>
      <c r="V16" s="23">
        <v>4113.63</v>
      </c>
      <c r="W16" s="23">
        <v>4084.72</v>
      </c>
      <c r="X16" s="23">
        <v>4097.3389999999999</v>
      </c>
      <c r="Y16" s="23">
        <v>4159.6570000000002</v>
      </c>
      <c r="Z16" s="23">
        <v>4259.759</v>
      </c>
      <c r="AA16" s="23">
        <v>4376.97</v>
      </c>
      <c r="AB16" s="24">
        <v>4468.7209999999995</v>
      </c>
      <c r="AC16" s="24">
        <v>4557.38</v>
      </c>
      <c r="AD16" s="24">
        <v>4633.0910000000003</v>
      </c>
      <c r="AE16" s="24">
        <v>4705.8509999999997</v>
      </c>
      <c r="AF16" s="24">
        <v>4727.3360000000002</v>
      </c>
      <c r="AG16" s="24">
        <v>4737.9530000000004</v>
      </c>
      <c r="AH16" s="24">
        <v>4734.2240000000002</v>
      </c>
      <c r="AI16" s="24">
        <v>4715.9930000000004</v>
      </c>
      <c r="AJ16" s="24">
        <v>4662.5649999999996</v>
      </c>
      <c r="AK16" s="24">
        <v>4609.5209999999997</v>
      </c>
      <c r="AL16" s="24">
        <v>4545.4620000000004</v>
      </c>
      <c r="AM16" s="24">
        <v>4487.5169999999998</v>
      </c>
      <c r="AN16" s="24">
        <v>4421.2520000000004</v>
      </c>
      <c r="AO16" s="24">
        <v>4369.9380000000001</v>
      </c>
      <c r="AP16" s="24">
        <v>4337.3519999999999</v>
      </c>
      <c r="AQ16" s="24">
        <v>4329.6750000000002</v>
      </c>
      <c r="AR16" s="24">
        <v>4318.1170000000002</v>
      </c>
      <c r="AS16" s="24">
        <v>4309.9759999999997</v>
      </c>
      <c r="AT16" s="24">
        <v>4305.9650000000001</v>
      </c>
      <c r="AU16" s="24">
        <v>4304.2370000000001</v>
      </c>
      <c r="AV16" s="24">
        <v>4303.2539999999999</v>
      </c>
      <c r="AW16" s="24">
        <v>4303.9579999999996</v>
      </c>
      <c r="AX16" s="24">
        <v>4307.1549999999997</v>
      </c>
      <c r="AY16" s="24">
        <v>4313.7460000000001</v>
      </c>
      <c r="AZ16" s="24">
        <v>4324.4219999999996</v>
      </c>
      <c r="BA16" s="24">
        <v>4339.0209999999997</v>
      </c>
      <c r="BB16" s="24">
        <v>4357.3599999999997</v>
      </c>
      <c r="BC16" s="24">
        <v>4379.6570000000002</v>
      </c>
      <c r="BD16" s="24">
        <v>4405.857</v>
      </c>
      <c r="BE16" s="24">
        <v>4435.4709999999995</v>
      </c>
      <c r="BF16" s="24">
        <v>4467.8069999999998</v>
      </c>
      <c r="BG16" s="24">
        <v>4501.3379999999997</v>
      </c>
      <c r="BH16" s="24">
        <v>4534.1229999999996</v>
      </c>
      <c r="BI16" s="24">
        <v>4564.3919999999998</v>
      </c>
      <c r="BJ16" s="24">
        <v>4590.585</v>
      </c>
      <c r="BK16" s="24">
        <v>4611.0010000000002</v>
      </c>
      <c r="BL16" s="24">
        <v>4625.4880000000003</v>
      </c>
      <c r="BM16" s="24">
        <v>4633.96</v>
      </c>
      <c r="BN16" s="24">
        <v>4636.4040000000005</v>
      </c>
      <c r="BO16" s="24">
        <v>4633.0950000000003</v>
      </c>
      <c r="BP16" s="24">
        <v>4625.1040000000003</v>
      </c>
      <c r="BQ16" s="24">
        <v>4613.1289999999999</v>
      </c>
      <c r="BR16" s="24">
        <v>4598.0929999999998</v>
      </c>
      <c r="BS16" s="24">
        <v>4581.0469999999996</v>
      </c>
      <c r="BT16" s="24">
        <v>4563.1260000000002</v>
      </c>
      <c r="BU16" s="24">
        <v>4545.3760000000002</v>
      </c>
      <c r="BV16" s="24">
        <v>4528.7219999999998</v>
      </c>
      <c r="BW16" s="24">
        <v>4513.9759999999997</v>
      </c>
      <c r="BX16" s="24">
        <v>4501.6930000000002</v>
      </c>
      <c r="BY16" s="24">
        <v>4492.3190000000004</v>
      </c>
      <c r="BZ16" s="24">
        <v>4486.0919999999996</v>
      </c>
      <c r="CA16" s="24">
        <v>4483.1120000000001</v>
      </c>
      <c r="CB16" s="24">
        <v>4483.3059999999996</v>
      </c>
      <c r="CC16" s="24">
        <v>4486.527</v>
      </c>
      <c r="CD16" s="24">
        <v>4492.5159999999996</v>
      </c>
      <c r="CE16" s="24">
        <v>4501.0349999999999</v>
      </c>
      <c r="CF16" s="24">
        <v>4511.7700000000004</v>
      </c>
      <c r="CG16" s="24">
        <v>4524.3050000000003</v>
      </c>
      <c r="CH16" s="24">
        <v>4538.3</v>
      </c>
      <c r="CI16" s="24">
        <v>4553.3469999999998</v>
      </c>
      <c r="CJ16" s="24">
        <v>4569.0950000000003</v>
      </c>
      <c r="CK16" s="24">
        <v>4585.1130000000003</v>
      </c>
      <c r="CL16" s="24">
        <v>4600.9930000000004</v>
      </c>
      <c r="CM16" s="24">
        <v>4616.2950000000001</v>
      </c>
      <c r="CN16" s="24">
        <v>4630.6270000000004</v>
      </c>
      <c r="CO16" s="24">
        <v>4643.6279999999997</v>
      </c>
      <c r="CP16" s="24">
        <v>4654.9709999999995</v>
      </c>
      <c r="CQ16" s="24">
        <v>4664.3739999999998</v>
      </c>
      <c r="CR16" s="24">
        <v>4671.6620000000003</v>
      </c>
      <c r="CS16" s="24">
        <v>4676.777</v>
      </c>
      <c r="CT16" s="24">
        <v>4679.6940000000004</v>
      </c>
      <c r="CU16" s="24">
        <v>4680.5290000000005</v>
      </c>
      <c r="CV16" s="24">
        <v>4679.473</v>
      </c>
      <c r="CW16" s="24">
        <v>4676.7920000000004</v>
      </c>
      <c r="CX16" s="24">
        <v>4672.7879999999996</v>
      </c>
    </row>
    <row r="17" spans="1:102" s="20" customFormat="1" ht="13.8" x14ac:dyDescent="0.25">
      <c r="A17" s="21" t="s">
        <v>49</v>
      </c>
      <c r="B17" s="23">
        <v>3993.3919999999998</v>
      </c>
      <c r="C17" s="23">
        <v>4021.462</v>
      </c>
      <c r="D17" s="23">
        <v>4098.5739999999996</v>
      </c>
      <c r="E17" s="23">
        <v>4190.0050000000001</v>
      </c>
      <c r="F17" s="23">
        <v>4290.0559999999996</v>
      </c>
      <c r="G17" s="23">
        <v>4378.5069999999996</v>
      </c>
      <c r="H17" s="23">
        <v>4404.6270000000004</v>
      </c>
      <c r="I17" s="23">
        <v>4417.4430000000002</v>
      </c>
      <c r="J17" s="23">
        <v>4431.2849999999999</v>
      </c>
      <c r="K17" s="23">
        <v>4445.384</v>
      </c>
      <c r="L17" s="23">
        <v>4482.3040000000001</v>
      </c>
      <c r="M17" s="23">
        <v>4518.9049999999997</v>
      </c>
      <c r="N17" s="23">
        <v>4544.1629999999996</v>
      </c>
      <c r="O17" s="23">
        <v>4587.1809999999996</v>
      </c>
      <c r="P17" s="23">
        <v>4620.7380000000003</v>
      </c>
      <c r="Q17" s="23">
        <v>4605.3540000000003</v>
      </c>
      <c r="R17" s="23">
        <v>4595.165</v>
      </c>
      <c r="S17" s="23">
        <v>4553.3490000000002</v>
      </c>
      <c r="T17" s="23">
        <v>4495.1940000000004</v>
      </c>
      <c r="U17" s="23">
        <v>4452.2879999999996</v>
      </c>
      <c r="V17" s="23">
        <v>4415.9250000000002</v>
      </c>
      <c r="W17" s="23">
        <v>4373.7330000000002</v>
      </c>
      <c r="X17" s="23">
        <v>4325.8530000000001</v>
      </c>
      <c r="Y17" s="23">
        <v>4257.3990000000003</v>
      </c>
      <c r="Z17" s="23">
        <v>4169.835</v>
      </c>
      <c r="AA17" s="23">
        <v>4113.0209999999997</v>
      </c>
      <c r="AB17" s="24">
        <v>4084.5450000000001</v>
      </c>
      <c r="AC17" s="24">
        <v>4097.3909999999996</v>
      </c>
      <c r="AD17" s="24">
        <v>4159.7039999999997</v>
      </c>
      <c r="AE17" s="24">
        <v>4259.5969999999998</v>
      </c>
      <c r="AF17" s="24">
        <v>4376.527</v>
      </c>
      <c r="AG17" s="24">
        <v>4468.1040000000003</v>
      </c>
      <c r="AH17" s="24">
        <v>4556.6019999999999</v>
      </c>
      <c r="AI17" s="24">
        <v>4632.2129999999997</v>
      </c>
      <c r="AJ17" s="24">
        <v>4704.9129999999996</v>
      </c>
      <c r="AK17" s="24">
        <v>4726.5529999999999</v>
      </c>
      <c r="AL17" s="24">
        <v>4737.3419999999996</v>
      </c>
      <c r="AM17" s="24">
        <v>4733.8370000000004</v>
      </c>
      <c r="AN17" s="24">
        <v>4715.9120000000003</v>
      </c>
      <c r="AO17" s="24">
        <v>4662.9359999999997</v>
      </c>
      <c r="AP17" s="24">
        <v>4610.3249999999998</v>
      </c>
      <c r="AQ17" s="24">
        <v>4546.7079999999996</v>
      </c>
      <c r="AR17" s="24">
        <v>4489.2020000000002</v>
      </c>
      <c r="AS17" s="24">
        <v>4423.4160000000002</v>
      </c>
      <c r="AT17" s="24">
        <v>4372.5140000000001</v>
      </c>
      <c r="AU17" s="24">
        <v>4340.2539999999999</v>
      </c>
      <c r="AV17" s="24">
        <v>4332.7879999999996</v>
      </c>
      <c r="AW17" s="24">
        <v>4321.4620000000004</v>
      </c>
      <c r="AX17" s="24">
        <v>4313.5439999999999</v>
      </c>
      <c r="AY17" s="24">
        <v>4309.7280000000001</v>
      </c>
      <c r="AZ17" s="24">
        <v>4308.1859999999997</v>
      </c>
      <c r="BA17" s="24">
        <v>4307.3900000000003</v>
      </c>
      <c r="BB17" s="24">
        <v>4308.2759999999998</v>
      </c>
      <c r="BC17" s="24">
        <v>4311.6440000000002</v>
      </c>
      <c r="BD17" s="24">
        <v>4318.393</v>
      </c>
      <c r="BE17" s="24">
        <v>4329.2129999999997</v>
      </c>
      <c r="BF17" s="24">
        <v>4343.942</v>
      </c>
      <c r="BG17" s="24">
        <v>4362.3890000000001</v>
      </c>
      <c r="BH17" s="24">
        <v>4384.7929999999997</v>
      </c>
      <c r="BI17" s="24">
        <v>4411.0860000000002</v>
      </c>
      <c r="BJ17" s="24">
        <v>4440.7740000000003</v>
      </c>
      <c r="BK17" s="24">
        <v>4473.1840000000002</v>
      </c>
      <c r="BL17" s="24">
        <v>4506.7740000000003</v>
      </c>
      <c r="BM17" s="24">
        <v>4539.6350000000002</v>
      </c>
      <c r="BN17" s="24">
        <v>4569.9799999999996</v>
      </c>
      <c r="BO17" s="24">
        <v>4596.2510000000002</v>
      </c>
      <c r="BP17" s="24">
        <v>4616.7700000000004</v>
      </c>
      <c r="BQ17" s="24">
        <v>4631.3760000000002</v>
      </c>
      <c r="BR17" s="24">
        <v>4639.9759999999997</v>
      </c>
      <c r="BS17" s="24">
        <v>4642.567</v>
      </c>
      <c r="BT17" s="24">
        <v>4639.4279999999999</v>
      </c>
      <c r="BU17" s="24">
        <v>4631.6080000000002</v>
      </c>
      <c r="BV17" s="24">
        <v>4619.8109999999997</v>
      </c>
      <c r="BW17" s="24">
        <v>4604.9650000000001</v>
      </c>
      <c r="BX17" s="24">
        <v>4588.1099999999997</v>
      </c>
      <c r="BY17" s="24">
        <v>4570.38</v>
      </c>
      <c r="BZ17" s="24">
        <v>4552.8159999999998</v>
      </c>
      <c r="CA17" s="24">
        <v>4536.3440000000001</v>
      </c>
      <c r="CB17" s="24">
        <v>4521.7669999999998</v>
      </c>
      <c r="CC17" s="24">
        <v>4509.6499999999996</v>
      </c>
      <c r="CD17" s="24">
        <v>4500.4269999999997</v>
      </c>
      <c r="CE17" s="24">
        <v>4494.357</v>
      </c>
      <c r="CF17" s="24">
        <v>4491.5150000000003</v>
      </c>
      <c r="CG17" s="24">
        <v>4491.8389999999999</v>
      </c>
      <c r="CH17" s="24">
        <v>4495.1790000000001</v>
      </c>
      <c r="CI17" s="24">
        <v>4501.2790000000005</v>
      </c>
      <c r="CJ17" s="24">
        <v>4509.8990000000003</v>
      </c>
      <c r="CK17" s="24">
        <v>4520.732</v>
      </c>
      <c r="CL17" s="24">
        <v>4533.3639999999996</v>
      </c>
      <c r="CM17" s="24">
        <v>4547.4579999999996</v>
      </c>
      <c r="CN17" s="24">
        <v>4562.5910000000003</v>
      </c>
      <c r="CO17" s="24">
        <v>4578.4179999999997</v>
      </c>
      <c r="CP17" s="24">
        <v>4594.5230000000001</v>
      </c>
      <c r="CQ17" s="24">
        <v>4610.4809999999998</v>
      </c>
      <c r="CR17" s="24">
        <v>4625.8670000000002</v>
      </c>
      <c r="CS17" s="24">
        <v>4640.2879999999996</v>
      </c>
      <c r="CT17" s="24">
        <v>4653.3739999999998</v>
      </c>
      <c r="CU17" s="24">
        <v>4664.8019999999997</v>
      </c>
      <c r="CV17" s="24">
        <v>4674.3069999999998</v>
      </c>
      <c r="CW17" s="24">
        <v>4681.6850000000004</v>
      </c>
      <c r="CX17" s="24">
        <v>4686.8980000000001</v>
      </c>
    </row>
    <row r="18" spans="1:102" s="20" customFormat="1" ht="13.8" x14ac:dyDescent="0.25">
      <c r="A18" s="21" t="s">
        <v>50</v>
      </c>
      <c r="B18" s="23">
        <v>4507.3999999999996</v>
      </c>
      <c r="C18" s="23">
        <v>4405.3459999999995</v>
      </c>
      <c r="D18" s="23">
        <v>4311.5429999999997</v>
      </c>
      <c r="E18" s="23">
        <v>4182.0479999999998</v>
      </c>
      <c r="F18" s="23">
        <v>4066.2510000000002</v>
      </c>
      <c r="G18" s="23">
        <v>3999.4810000000002</v>
      </c>
      <c r="H18" s="23">
        <v>4025.0079999999998</v>
      </c>
      <c r="I18" s="23">
        <v>4099.2749999999996</v>
      </c>
      <c r="J18" s="23">
        <v>4188.4560000000001</v>
      </c>
      <c r="K18" s="23">
        <v>4286.5529999999999</v>
      </c>
      <c r="L18" s="23">
        <v>4373.5429999999997</v>
      </c>
      <c r="M18" s="23">
        <v>4399.2579999999998</v>
      </c>
      <c r="N18" s="23">
        <v>4412.2749999999996</v>
      </c>
      <c r="O18" s="23">
        <v>4426.3249999999998</v>
      </c>
      <c r="P18" s="23">
        <v>4440.6180000000004</v>
      </c>
      <c r="Q18" s="23">
        <v>4477.5649999999996</v>
      </c>
      <c r="R18" s="23">
        <v>4514.1549999999997</v>
      </c>
      <c r="S18" s="23">
        <v>4539.5259999999998</v>
      </c>
      <c r="T18" s="23">
        <v>4582.5410000000002</v>
      </c>
      <c r="U18" s="23">
        <v>4616.12</v>
      </c>
      <c r="V18" s="23">
        <v>4601.1409999999996</v>
      </c>
      <c r="W18" s="23">
        <v>4591.3239999999996</v>
      </c>
      <c r="X18" s="23">
        <v>4550.1289999999999</v>
      </c>
      <c r="Y18" s="23">
        <v>4492.7669999999998</v>
      </c>
      <c r="Z18" s="23">
        <v>4450.5349999999999</v>
      </c>
      <c r="AA18" s="23">
        <v>4414.7690000000002</v>
      </c>
      <c r="AB18" s="24">
        <v>4373.2359999999999</v>
      </c>
      <c r="AC18" s="24">
        <v>4326.009</v>
      </c>
      <c r="AD18" s="24">
        <v>4258.3720000000003</v>
      </c>
      <c r="AE18" s="24">
        <v>4171.75</v>
      </c>
      <c r="AF18" s="24">
        <v>4115.6840000000002</v>
      </c>
      <c r="AG18" s="24">
        <v>4087.7890000000002</v>
      </c>
      <c r="AH18" s="24">
        <v>4100.9279999999999</v>
      </c>
      <c r="AI18" s="24">
        <v>4163.2209999999995</v>
      </c>
      <c r="AJ18" s="24">
        <v>4262.8209999999999</v>
      </c>
      <c r="AK18" s="24">
        <v>4379.3639999999996</v>
      </c>
      <c r="AL18" s="24">
        <v>4470.6869999999999</v>
      </c>
      <c r="AM18" s="24">
        <v>4558.97</v>
      </c>
      <c r="AN18" s="24">
        <v>4634.4549999999999</v>
      </c>
      <c r="AO18" s="24">
        <v>4707.0690000000004</v>
      </c>
      <c r="AP18" s="24">
        <v>4728.9030000000002</v>
      </c>
      <c r="AQ18" s="24">
        <v>4739.9409999999998</v>
      </c>
      <c r="AR18" s="24">
        <v>4736.7529999999997</v>
      </c>
      <c r="AS18" s="24">
        <v>4719.2640000000001</v>
      </c>
      <c r="AT18" s="24">
        <v>4666.9110000000001</v>
      </c>
      <c r="AU18" s="24">
        <v>4614.8969999999999</v>
      </c>
      <c r="AV18" s="24">
        <v>4551.9120000000003</v>
      </c>
      <c r="AW18" s="24">
        <v>4495.01</v>
      </c>
      <c r="AX18" s="24">
        <v>4429.8869999999997</v>
      </c>
      <c r="AY18" s="24">
        <v>4379.5479999999998</v>
      </c>
      <c r="AZ18" s="24">
        <v>4347.7430000000004</v>
      </c>
      <c r="BA18" s="24">
        <v>4340.57</v>
      </c>
      <c r="BB18" s="24">
        <v>4329.57</v>
      </c>
      <c r="BC18" s="24">
        <v>4321.9610000000002</v>
      </c>
      <c r="BD18" s="24">
        <v>4318.4250000000002</v>
      </c>
      <c r="BE18" s="24">
        <v>4317.1450000000004</v>
      </c>
      <c r="BF18" s="24">
        <v>4316.6019999999999</v>
      </c>
      <c r="BG18" s="24">
        <v>4317.7420000000002</v>
      </c>
      <c r="BH18" s="24">
        <v>4321.335</v>
      </c>
      <c r="BI18" s="24">
        <v>4328.308</v>
      </c>
      <c r="BJ18" s="24">
        <v>4339.3280000000004</v>
      </c>
      <c r="BK18" s="24">
        <v>4354.2359999999999</v>
      </c>
      <c r="BL18" s="24">
        <v>4372.8490000000002</v>
      </c>
      <c r="BM18" s="24">
        <v>4395.393</v>
      </c>
      <c r="BN18" s="24">
        <v>4421.8100000000004</v>
      </c>
      <c r="BO18" s="24">
        <v>4451.607</v>
      </c>
      <c r="BP18" s="24">
        <v>4484.1180000000004</v>
      </c>
      <c r="BQ18" s="24">
        <v>4517.7969999999996</v>
      </c>
      <c r="BR18" s="24">
        <v>4550.7479999999996</v>
      </c>
      <c r="BS18" s="24">
        <v>4581.1949999999997</v>
      </c>
      <c r="BT18" s="24">
        <v>4607.5870000000004</v>
      </c>
      <c r="BU18" s="24">
        <v>4628.2430000000004</v>
      </c>
      <c r="BV18" s="24">
        <v>4643.0190000000002</v>
      </c>
      <c r="BW18" s="24">
        <v>4651.808</v>
      </c>
      <c r="BX18" s="24">
        <v>4654.6049999999996</v>
      </c>
      <c r="BY18" s="24">
        <v>4651.6949999999997</v>
      </c>
      <c r="BZ18" s="24">
        <v>4644.1220000000003</v>
      </c>
      <c r="CA18" s="24">
        <v>4632.5749999999998</v>
      </c>
      <c r="CB18" s="24">
        <v>4617.991</v>
      </c>
      <c r="CC18" s="24">
        <v>4601.3990000000003</v>
      </c>
      <c r="CD18" s="24">
        <v>4583.9380000000001</v>
      </c>
      <c r="CE18" s="24">
        <v>4566.63</v>
      </c>
      <c r="CF18" s="24">
        <v>4550.4110000000001</v>
      </c>
      <c r="CG18" s="24">
        <v>4536.076</v>
      </c>
      <c r="CH18" s="24">
        <v>4524.1850000000004</v>
      </c>
      <c r="CI18" s="24">
        <v>4515.1859999999997</v>
      </c>
      <c r="CJ18" s="24">
        <v>4509.326</v>
      </c>
      <c r="CK18" s="24">
        <v>4506.6679999999997</v>
      </c>
      <c r="CL18" s="24">
        <v>4507.1689999999999</v>
      </c>
      <c r="CM18" s="24">
        <v>4510.6769999999997</v>
      </c>
      <c r="CN18" s="24">
        <v>4516.9380000000001</v>
      </c>
      <c r="CO18" s="24">
        <v>4525.7049999999999</v>
      </c>
      <c r="CP18" s="24">
        <v>4536.6769999999997</v>
      </c>
      <c r="CQ18" s="24">
        <v>4549.442</v>
      </c>
      <c r="CR18" s="24">
        <v>4563.665</v>
      </c>
      <c r="CS18" s="24">
        <v>4578.9210000000003</v>
      </c>
      <c r="CT18" s="24">
        <v>4594.8670000000002</v>
      </c>
      <c r="CU18" s="24">
        <v>4611.0910000000003</v>
      </c>
      <c r="CV18" s="24">
        <v>4627.165</v>
      </c>
      <c r="CW18" s="24">
        <v>4642.6670000000004</v>
      </c>
      <c r="CX18" s="24">
        <v>4657.2030000000004</v>
      </c>
    </row>
    <row r="19" spans="1:102" s="20" customFormat="1" ht="13.8" x14ac:dyDescent="0.25">
      <c r="A19" s="21" t="s">
        <v>51</v>
      </c>
      <c r="B19" s="23">
        <v>4674.2349999999997</v>
      </c>
      <c r="C19" s="23">
        <v>4661.5990000000002</v>
      </c>
      <c r="D19" s="23">
        <v>4617.991</v>
      </c>
      <c r="E19" s="23">
        <v>4603.8879999999999</v>
      </c>
      <c r="F19" s="23">
        <v>4560.5510000000004</v>
      </c>
      <c r="G19" s="23">
        <v>4493.2640000000001</v>
      </c>
      <c r="H19" s="23">
        <v>4390.6540000000005</v>
      </c>
      <c r="I19" s="23">
        <v>4296.4390000000003</v>
      </c>
      <c r="J19" s="23">
        <v>4167.5749999999998</v>
      </c>
      <c r="K19" s="23">
        <v>4052.5990000000002</v>
      </c>
      <c r="L19" s="23">
        <v>3986.4319999999998</v>
      </c>
      <c r="M19" s="23">
        <v>4011.9169999999999</v>
      </c>
      <c r="N19" s="23">
        <v>4086.0059999999999</v>
      </c>
      <c r="O19" s="23">
        <v>4174.7650000000003</v>
      </c>
      <c r="P19" s="23">
        <v>4272.2460000000001</v>
      </c>
      <c r="Q19" s="23">
        <v>4358.7179999999998</v>
      </c>
      <c r="R19" s="23">
        <v>4384.6419999999998</v>
      </c>
      <c r="S19" s="23">
        <v>4398.0720000000001</v>
      </c>
      <c r="T19" s="23">
        <v>4412.5150000000003</v>
      </c>
      <c r="U19" s="23">
        <v>4427.1769999999997</v>
      </c>
      <c r="V19" s="23">
        <v>4464.2669999999998</v>
      </c>
      <c r="W19" s="23">
        <v>4500.9530000000004</v>
      </c>
      <c r="X19" s="23">
        <v>4526.5680000000002</v>
      </c>
      <c r="Y19" s="23">
        <v>4569.674</v>
      </c>
      <c r="Z19" s="23">
        <v>4603.3729999999996</v>
      </c>
      <c r="AA19" s="23">
        <v>4588.99</v>
      </c>
      <c r="AB19" s="24">
        <v>4579.7280000000001</v>
      </c>
      <c r="AC19" s="24">
        <v>4539.3909999999996</v>
      </c>
      <c r="AD19" s="24">
        <v>4483.0780000000004</v>
      </c>
      <c r="AE19" s="24">
        <v>4441.7470000000003</v>
      </c>
      <c r="AF19" s="24">
        <v>4406.7820000000002</v>
      </c>
      <c r="AG19" s="24">
        <v>4366.1170000000002</v>
      </c>
      <c r="AH19" s="24">
        <v>4319.7460000000001</v>
      </c>
      <c r="AI19" s="24">
        <v>4253.1589999999997</v>
      </c>
      <c r="AJ19" s="24">
        <v>4167.7510000000002</v>
      </c>
      <c r="AK19" s="24">
        <v>4112.6499999999996</v>
      </c>
      <c r="AL19" s="24">
        <v>4085.5070000000001</v>
      </c>
      <c r="AM19" s="24">
        <v>4099.0240000000003</v>
      </c>
      <c r="AN19" s="24">
        <v>4161.2830000000004</v>
      </c>
      <c r="AO19" s="24">
        <v>4260.4960000000001</v>
      </c>
      <c r="AP19" s="24">
        <v>4376.5290000000005</v>
      </c>
      <c r="AQ19" s="24">
        <v>4467.5240000000003</v>
      </c>
      <c r="AR19" s="24">
        <v>4555.5129999999999</v>
      </c>
      <c r="AS19" s="24">
        <v>4630.826</v>
      </c>
      <c r="AT19" s="24">
        <v>4703.33</v>
      </c>
      <c r="AU19" s="24">
        <v>4725.43</v>
      </c>
      <c r="AV19" s="24">
        <v>4736.7759999999998</v>
      </c>
      <c r="AW19" s="24">
        <v>4733.9979999999996</v>
      </c>
      <c r="AX19" s="24">
        <v>4717.0619999999999</v>
      </c>
      <c r="AY19" s="24">
        <v>4665.5240000000003</v>
      </c>
      <c r="AZ19" s="24">
        <v>4614.2910000000002</v>
      </c>
      <c r="BA19" s="24">
        <v>4552.1350000000002</v>
      </c>
      <c r="BB19" s="24">
        <v>4496.018</v>
      </c>
      <c r="BC19" s="24">
        <v>4431.7569999999996</v>
      </c>
      <c r="BD19" s="24">
        <v>4382.1549999999997</v>
      </c>
      <c r="BE19" s="24">
        <v>4350.9489999999996</v>
      </c>
      <c r="BF19" s="24">
        <v>4344.1679999999997</v>
      </c>
      <c r="BG19" s="24">
        <v>4333.5919999999996</v>
      </c>
      <c r="BH19" s="24">
        <v>4326.3789999999999</v>
      </c>
      <c r="BI19" s="24">
        <v>4323.2030000000004</v>
      </c>
      <c r="BJ19" s="24">
        <v>4322.2619999999997</v>
      </c>
      <c r="BK19" s="24">
        <v>4322.0619999999999</v>
      </c>
      <c r="BL19" s="24">
        <v>4323.5249999999996</v>
      </c>
      <c r="BM19" s="24">
        <v>4327.4269999999997</v>
      </c>
      <c r="BN19" s="24">
        <v>4334.6850000000004</v>
      </c>
      <c r="BO19" s="24">
        <v>4345.9610000000002</v>
      </c>
      <c r="BP19" s="24">
        <v>4361.0940000000001</v>
      </c>
      <c r="BQ19" s="24">
        <v>4379.9160000000002</v>
      </c>
      <c r="BR19" s="24">
        <v>4402.6400000000003</v>
      </c>
      <c r="BS19" s="24">
        <v>4429.223</v>
      </c>
      <c r="BT19" s="24">
        <v>4459.1589999999997</v>
      </c>
      <c r="BU19" s="24">
        <v>4491.8</v>
      </c>
      <c r="BV19" s="24">
        <v>4525.5969999999998</v>
      </c>
      <c r="BW19" s="24">
        <v>4558.6670000000004</v>
      </c>
      <c r="BX19" s="24">
        <v>4589.2550000000001</v>
      </c>
      <c r="BY19" s="24">
        <v>4615.8029999999999</v>
      </c>
      <c r="BZ19" s="24">
        <v>4636.6459999999997</v>
      </c>
      <c r="CA19" s="24">
        <v>4651.625</v>
      </c>
      <c r="CB19" s="24">
        <v>4660.6580000000004</v>
      </c>
      <c r="CC19" s="24">
        <v>4663.7299999999996</v>
      </c>
      <c r="CD19" s="24">
        <v>4661.1139999999996</v>
      </c>
      <c r="CE19" s="24">
        <v>4653.8530000000001</v>
      </c>
      <c r="CF19" s="24">
        <v>4642.6390000000001</v>
      </c>
      <c r="CG19" s="24">
        <v>4628.3950000000004</v>
      </c>
      <c r="CH19" s="24">
        <v>4612.1530000000002</v>
      </c>
      <c r="CI19" s="24">
        <v>4595.0429999999997</v>
      </c>
      <c r="CJ19" s="24">
        <v>4578.0770000000002</v>
      </c>
      <c r="CK19" s="24">
        <v>4562.1890000000003</v>
      </c>
      <c r="CL19" s="24">
        <v>4548.1660000000002</v>
      </c>
      <c r="CM19" s="24">
        <v>4536.5780000000004</v>
      </c>
      <c r="CN19" s="24">
        <v>4527.8729999999996</v>
      </c>
      <c r="CO19" s="24">
        <v>4522.2780000000002</v>
      </c>
      <c r="CP19" s="24">
        <v>4519.8680000000004</v>
      </c>
      <c r="CQ19" s="24">
        <v>4520.6040000000003</v>
      </c>
      <c r="CR19" s="24">
        <v>4524.3249999999998</v>
      </c>
      <c r="CS19" s="24">
        <v>4530.7929999999997</v>
      </c>
      <c r="CT19" s="24">
        <v>4539.7550000000001</v>
      </c>
      <c r="CU19" s="24">
        <v>4550.9089999999997</v>
      </c>
      <c r="CV19" s="24">
        <v>4563.8509999999997</v>
      </c>
      <c r="CW19" s="24">
        <v>4578.2439999999997</v>
      </c>
      <c r="CX19" s="24">
        <v>4593.6559999999999</v>
      </c>
    </row>
    <row r="20" spans="1:102" s="20" customFormat="1" ht="13.8" x14ac:dyDescent="0.25">
      <c r="A20" s="21" t="s">
        <v>52</v>
      </c>
      <c r="B20" s="23">
        <v>4293.82</v>
      </c>
      <c r="C20" s="23">
        <v>4408.1049999999996</v>
      </c>
      <c r="D20" s="23">
        <v>4513.7</v>
      </c>
      <c r="E20" s="23">
        <v>4577.7790000000005</v>
      </c>
      <c r="F20" s="23">
        <v>4614.2650000000003</v>
      </c>
      <c r="G20" s="23">
        <v>4619.759</v>
      </c>
      <c r="H20" s="23">
        <v>4606.4780000000001</v>
      </c>
      <c r="I20" s="23">
        <v>4563.1949999999997</v>
      </c>
      <c r="J20" s="23">
        <v>4549.3310000000001</v>
      </c>
      <c r="K20" s="23">
        <v>4506.9470000000001</v>
      </c>
      <c r="L20" s="23">
        <v>4441.1379999999999</v>
      </c>
      <c r="M20" s="23">
        <v>4340.8609999999999</v>
      </c>
      <c r="N20" s="23">
        <v>4249.0469999999996</v>
      </c>
      <c r="O20" s="23">
        <v>4123.2780000000002</v>
      </c>
      <c r="P20" s="23">
        <v>4011.1559999999999</v>
      </c>
      <c r="Q20" s="23">
        <v>3947.0309999999999</v>
      </c>
      <c r="R20" s="23">
        <v>3973.1370000000002</v>
      </c>
      <c r="S20" s="23">
        <v>4047.1039999999998</v>
      </c>
      <c r="T20" s="23">
        <v>4135.3810000000003</v>
      </c>
      <c r="U20" s="23">
        <v>4232.076</v>
      </c>
      <c r="V20" s="23">
        <v>4317.8450000000003</v>
      </c>
      <c r="W20" s="23">
        <v>4344.0829999999996</v>
      </c>
      <c r="X20" s="23">
        <v>4358.1480000000001</v>
      </c>
      <c r="Y20" s="23">
        <v>4373.1959999999999</v>
      </c>
      <c r="Z20" s="23">
        <v>4388.4009999999998</v>
      </c>
      <c r="AA20" s="23">
        <v>4425.741</v>
      </c>
      <c r="AB20" s="24">
        <v>4462.5839999999998</v>
      </c>
      <c r="AC20" s="24">
        <v>4488.5709999999999</v>
      </c>
      <c r="AD20" s="24">
        <v>4531.8419999999996</v>
      </c>
      <c r="AE20" s="24">
        <v>4565.7089999999998</v>
      </c>
      <c r="AF20" s="24">
        <v>4552.1440000000002</v>
      </c>
      <c r="AG20" s="24">
        <v>4543.62</v>
      </c>
      <c r="AH20" s="24">
        <v>4504.4409999999998</v>
      </c>
      <c r="AI20" s="24">
        <v>4449.59</v>
      </c>
      <c r="AJ20" s="24">
        <v>4409.5119999999997</v>
      </c>
      <c r="AK20" s="24">
        <v>4375.6289999999999</v>
      </c>
      <c r="AL20" s="24">
        <v>4336.1409999999996</v>
      </c>
      <c r="AM20" s="24">
        <v>4290.9319999999998</v>
      </c>
      <c r="AN20" s="24">
        <v>4225.7700000000004</v>
      </c>
      <c r="AO20" s="24">
        <v>4142.0219999999999</v>
      </c>
      <c r="AP20" s="24">
        <v>4088.232</v>
      </c>
      <c r="AQ20" s="24">
        <v>4062.14</v>
      </c>
      <c r="AR20" s="24">
        <v>4076.194</v>
      </c>
      <c r="AS20" s="24">
        <v>4138.4189999999999</v>
      </c>
      <c r="AT20" s="24">
        <v>4237.1059999999998</v>
      </c>
      <c r="AU20" s="24">
        <v>4352.4399999999996</v>
      </c>
      <c r="AV20" s="24">
        <v>4442.9880000000003</v>
      </c>
      <c r="AW20" s="24">
        <v>4530.5559999999996</v>
      </c>
      <c r="AX20" s="24">
        <v>4605.6229999999996</v>
      </c>
      <c r="AY20" s="24">
        <v>4677.9530000000004</v>
      </c>
      <c r="AZ20" s="24">
        <v>4700.3980000000001</v>
      </c>
      <c r="BA20" s="24">
        <v>4712.1549999999997</v>
      </c>
      <c r="BB20" s="24">
        <v>4709.9250000000002</v>
      </c>
      <c r="BC20" s="24">
        <v>4693.7439999999997</v>
      </c>
      <c r="BD20" s="24">
        <v>4643.3289999999997</v>
      </c>
      <c r="BE20" s="24">
        <v>4593.152</v>
      </c>
      <c r="BF20" s="24">
        <v>4532.1009999999997</v>
      </c>
      <c r="BG20" s="24">
        <v>4477.0630000000001</v>
      </c>
      <c r="BH20" s="24">
        <v>4413.9979999999996</v>
      </c>
      <c r="BI20" s="24">
        <v>4365.4179999999997</v>
      </c>
      <c r="BJ20" s="24">
        <v>4335.0379999999996</v>
      </c>
      <c r="BK20" s="24">
        <v>4328.7929999999997</v>
      </c>
      <c r="BL20" s="24">
        <v>4318.8050000000003</v>
      </c>
      <c r="BM20" s="24">
        <v>4312.1350000000002</v>
      </c>
      <c r="BN20" s="24">
        <v>4309.4639999999999</v>
      </c>
      <c r="BO20" s="24">
        <v>4309.0010000000002</v>
      </c>
      <c r="BP20" s="24">
        <v>4309.2610000000004</v>
      </c>
      <c r="BQ20" s="24">
        <v>4311.1639999999998</v>
      </c>
      <c r="BR20" s="24">
        <v>4315.4840000000004</v>
      </c>
      <c r="BS20" s="24">
        <v>4323.1360000000004</v>
      </c>
      <c r="BT20" s="24">
        <v>4334.76</v>
      </c>
      <c r="BU20" s="24">
        <v>4350.21</v>
      </c>
      <c r="BV20" s="24">
        <v>4369.3140000000003</v>
      </c>
      <c r="BW20" s="24">
        <v>4392.2969999999996</v>
      </c>
      <c r="BX20" s="24">
        <v>4419.0959999999995</v>
      </c>
      <c r="BY20" s="24">
        <v>4449.2299999999996</v>
      </c>
      <c r="BZ20" s="24">
        <v>4482.0450000000001</v>
      </c>
      <c r="CA20" s="24">
        <v>4516.0029999999997</v>
      </c>
      <c r="CB20" s="24">
        <v>4549.2430000000004</v>
      </c>
      <c r="CC20" s="24">
        <v>4580.0039999999999</v>
      </c>
      <c r="CD20" s="24">
        <v>4606.7640000000001</v>
      </c>
      <c r="CE20" s="24">
        <v>4627.8549999999996</v>
      </c>
      <c r="CF20" s="24">
        <v>4643.1260000000002</v>
      </c>
      <c r="CG20" s="24">
        <v>4652.4949999999999</v>
      </c>
      <c r="CH20" s="24">
        <v>4655.9319999999998</v>
      </c>
      <c r="CI20" s="24">
        <v>4653.7160000000003</v>
      </c>
      <c r="CJ20" s="24">
        <v>4646.8909999999996</v>
      </c>
      <c r="CK20" s="24">
        <v>4636.1350000000002</v>
      </c>
      <c r="CL20" s="24">
        <v>4622.3670000000002</v>
      </c>
      <c r="CM20" s="24">
        <v>4606.6009999999997</v>
      </c>
      <c r="CN20" s="24">
        <v>4589.9610000000002</v>
      </c>
      <c r="CO20" s="24">
        <v>4573.4660000000003</v>
      </c>
      <c r="CP20" s="24">
        <v>4558.0370000000003</v>
      </c>
      <c r="CQ20" s="24">
        <v>4544.4470000000001</v>
      </c>
      <c r="CR20" s="24">
        <v>4533.2849999999999</v>
      </c>
      <c r="CS20" s="24">
        <v>4524.9740000000002</v>
      </c>
      <c r="CT20" s="24">
        <v>4519.7389999999996</v>
      </c>
      <c r="CU20" s="24">
        <v>4517.6840000000002</v>
      </c>
      <c r="CV20" s="24">
        <v>4518.7449999999999</v>
      </c>
      <c r="CW20" s="24">
        <v>4522.7669999999998</v>
      </c>
      <c r="CX20" s="24">
        <v>4529.5200000000004</v>
      </c>
    </row>
    <row r="21" spans="1:102" s="20" customFormat="1" ht="13.8" x14ac:dyDescent="0.25">
      <c r="A21" s="21" t="s">
        <v>53</v>
      </c>
      <c r="B21" s="23">
        <v>3673.1089999999999</v>
      </c>
      <c r="C21" s="23">
        <v>3758.4760000000001</v>
      </c>
      <c r="D21" s="23">
        <v>3862.2840000000001</v>
      </c>
      <c r="E21" s="23">
        <v>3974.7</v>
      </c>
      <c r="F21" s="23">
        <v>4090.26</v>
      </c>
      <c r="G21" s="23">
        <v>4197.799</v>
      </c>
      <c r="H21" s="23">
        <v>4308.4889999999996</v>
      </c>
      <c r="I21" s="23">
        <v>4411.33</v>
      </c>
      <c r="J21" s="23">
        <v>4474.13</v>
      </c>
      <c r="K21" s="23">
        <v>4510.3720000000003</v>
      </c>
      <c r="L21" s="23">
        <v>4516.6880000000001</v>
      </c>
      <c r="M21" s="23">
        <v>4505.0630000000001</v>
      </c>
      <c r="N21" s="23">
        <v>4464.4260000000004</v>
      </c>
      <c r="O21" s="23">
        <v>4452.51</v>
      </c>
      <c r="P21" s="23">
        <v>4412.6980000000003</v>
      </c>
      <c r="Q21" s="23">
        <v>4349.8379999999997</v>
      </c>
      <c r="R21" s="23">
        <v>4253.299</v>
      </c>
      <c r="S21" s="23">
        <v>4164.9390000000003</v>
      </c>
      <c r="T21" s="23">
        <v>4043.6559999999999</v>
      </c>
      <c r="U21" s="23">
        <v>3935.6529999999998</v>
      </c>
      <c r="V21" s="23">
        <v>3874.4659999999999</v>
      </c>
      <c r="W21" s="23">
        <v>3901.4430000000002</v>
      </c>
      <c r="X21" s="23">
        <v>3975.1790000000001</v>
      </c>
      <c r="Y21" s="23">
        <v>4062.67</v>
      </c>
      <c r="Z21" s="23">
        <v>4158.1459999999997</v>
      </c>
      <c r="AA21" s="23">
        <v>4242.84</v>
      </c>
      <c r="AB21" s="24">
        <v>4269.5150000000003</v>
      </c>
      <c r="AC21" s="24">
        <v>4284.4930000000004</v>
      </c>
      <c r="AD21" s="24">
        <v>4300.402</v>
      </c>
      <c r="AE21" s="24">
        <v>4316.3879999999999</v>
      </c>
      <c r="AF21" s="24">
        <v>4354.0690000000004</v>
      </c>
      <c r="AG21" s="24">
        <v>4391.1329999999998</v>
      </c>
      <c r="AH21" s="24">
        <v>4417.6760000000004</v>
      </c>
      <c r="AI21" s="24">
        <v>4461.1689999999999</v>
      </c>
      <c r="AJ21" s="24">
        <v>4495.2700000000004</v>
      </c>
      <c r="AK21" s="24">
        <v>4482.8950000000004</v>
      </c>
      <c r="AL21" s="24">
        <v>4475.45</v>
      </c>
      <c r="AM21" s="24">
        <v>4437.9650000000001</v>
      </c>
      <c r="AN21" s="24">
        <v>4385.2690000000002</v>
      </c>
      <c r="AO21" s="24">
        <v>4347.0209999999997</v>
      </c>
      <c r="AP21" s="24">
        <v>4314.7340000000004</v>
      </c>
      <c r="AQ21" s="24">
        <v>4276.9780000000001</v>
      </c>
      <c r="AR21" s="24">
        <v>4233.46</v>
      </c>
      <c r="AS21" s="24">
        <v>4170.3980000000001</v>
      </c>
      <c r="AT21" s="24">
        <v>4089.0810000000001</v>
      </c>
      <c r="AU21" s="24">
        <v>4037.2310000000002</v>
      </c>
      <c r="AV21" s="24">
        <v>4012.6930000000002</v>
      </c>
      <c r="AW21" s="24">
        <v>4027.5459999999998</v>
      </c>
      <c r="AX21" s="24">
        <v>4089.7139999999999</v>
      </c>
      <c r="AY21" s="24">
        <v>4187.6059999999998</v>
      </c>
      <c r="AZ21" s="24">
        <v>4301.8900000000003</v>
      </c>
      <c r="BA21" s="24">
        <v>4391.7389999999996</v>
      </c>
      <c r="BB21" s="24">
        <v>4478.6629999999996</v>
      </c>
      <c r="BC21" s="24">
        <v>4553.37</v>
      </c>
      <c r="BD21" s="24">
        <v>4625.43</v>
      </c>
      <c r="BE21" s="24">
        <v>4648.38</v>
      </c>
      <c r="BF21" s="24">
        <v>4660.7209999999995</v>
      </c>
      <c r="BG21" s="24">
        <v>4659.3010000000004</v>
      </c>
      <c r="BH21" s="24">
        <v>4644.2299999999996</v>
      </c>
      <c r="BI21" s="24">
        <v>4595.4740000000002</v>
      </c>
      <c r="BJ21" s="24">
        <v>4546.8459999999995</v>
      </c>
      <c r="BK21" s="24">
        <v>4487.4359999999997</v>
      </c>
      <c r="BL21" s="24">
        <v>4433.9979999999996</v>
      </c>
      <c r="BM21" s="24">
        <v>4372.6930000000002</v>
      </c>
      <c r="BN21" s="24">
        <v>4325.6390000000001</v>
      </c>
      <c r="BO21" s="24">
        <v>4296.4740000000002</v>
      </c>
      <c r="BP21" s="24">
        <v>4291.0320000000002</v>
      </c>
      <c r="BQ21" s="24">
        <v>4281.9170000000004</v>
      </c>
      <c r="BR21" s="24">
        <v>4276.0640000000003</v>
      </c>
      <c r="BS21" s="24">
        <v>4274.1270000000004</v>
      </c>
      <c r="BT21" s="24">
        <v>4274.3620000000001</v>
      </c>
      <c r="BU21" s="24">
        <v>4275.3050000000003</v>
      </c>
      <c r="BV21" s="24">
        <v>4277.8630000000003</v>
      </c>
      <c r="BW21" s="24">
        <v>4282.7960000000003</v>
      </c>
      <c r="BX21" s="24">
        <v>4291.018</v>
      </c>
      <c r="BY21" s="24">
        <v>4303.1580000000004</v>
      </c>
      <c r="BZ21" s="24">
        <v>4319.0780000000004</v>
      </c>
      <c r="CA21" s="24">
        <v>4338.6090000000004</v>
      </c>
      <c r="CB21" s="24">
        <v>4361.9570000000003</v>
      </c>
      <c r="CC21" s="24">
        <v>4389.0860000000002</v>
      </c>
      <c r="CD21" s="24">
        <v>4419.5110000000004</v>
      </c>
      <c r="CE21" s="24">
        <v>4452.5829999999996</v>
      </c>
      <c r="CF21" s="24">
        <v>4486.7740000000003</v>
      </c>
      <c r="CG21" s="24">
        <v>4520.2479999999996</v>
      </c>
      <c r="CH21" s="24">
        <v>4551.2730000000001</v>
      </c>
      <c r="CI21" s="24">
        <v>4578.348</v>
      </c>
      <c r="CJ21" s="24">
        <v>4599.808</v>
      </c>
      <c r="CK21" s="24">
        <v>4615.5119999999997</v>
      </c>
      <c r="CL21" s="24">
        <v>4625.3670000000002</v>
      </c>
      <c r="CM21" s="24">
        <v>4629.3509999999997</v>
      </c>
      <c r="CN21" s="24">
        <v>4627.7359999999999</v>
      </c>
      <c r="CO21" s="24">
        <v>4621.55</v>
      </c>
      <c r="CP21" s="24">
        <v>4611.4719999999998</v>
      </c>
      <c r="CQ21" s="24">
        <v>4598.3980000000001</v>
      </c>
      <c r="CR21" s="24">
        <v>4583.3440000000001</v>
      </c>
      <c r="CS21" s="24">
        <v>4567.415</v>
      </c>
      <c r="CT21" s="24">
        <v>4551.6289999999999</v>
      </c>
      <c r="CU21" s="24">
        <v>4536.8779999999997</v>
      </c>
      <c r="CV21" s="24">
        <v>4523.9440000000004</v>
      </c>
      <c r="CW21" s="24">
        <v>4513.4070000000002</v>
      </c>
      <c r="CX21" s="24">
        <v>4505.6840000000002</v>
      </c>
    </row>
    <row r="22" spans="1:102" s="20" customFormat="1" ht="13.8" x14ac:dyDescent="0.25">
      <c r="A22" s="21" t="s">
        <v>54</v>
      </c>
      <c r="B22" s="23">
        <v>3396.4349999999999</v>
      </c>
      <c r="C22" s="23">
        <v>3371.3159999999998</v>
      </c>
      <c r="D22" s="23">
        <v>3362.7550000000001</v>
      </c>
      <c r="E22" s="23">
        <v>3394.9670000000001</v>
      </c>
      <c r="F22" s="23">
        <v>3459.1480000000001</v>
      </c>
      <c r="G22" s="23">
        <v>3533.05</v>
      </c>
      <c r="H22" s="23">
        <v>3614.6669999999999</v>
      </c>
      <c r="I22" s="23">
        <v>3714.7159999999999</v>
      </c>
      <c r="J22" s="23">
        <v>3823.4810000000002</v>
      </c>
      <c r="K22" s="23">
        <v>3935.6390000000001</v>
      </c>
      <c r="L22" s="23">
        <v>4040.4340000000002</v>
      </c>
      <c r="M22" s="23">
        <v>4148.4799999999996</v>
      </c>
      <c r="N22" s="23">
        <v>4249.1210000000001</v>
      </c>
      <c r="O22" s="23">
        <v>4311.3720000000003</v>
      </c>
      <c r="P22" s="23">
        <v>4348.1949999999997</v>
      </c>
      <c r="Q22" s="23">
        <v>4356.2709999999997</v>
      </c>
      <c r="R22" s="23">
        <v>4347.2330000000002</v>
      </c>
      <c r="S22" s="23">
        <v>4310.2529999999997</v>
      </c>
      <c r="T22" s="23">
        <v>4300.9979999999996</v>
      </c>
      <c r="U22" s="23">
        <v>4264.7510000000002</v>
      </c>
      <c r="V22" s="23">
        <v>4206.0240000000003</v>
      </c>
      <c r="W22" s="23">
        <v>4114.76</v>
      </c>
      <c r="X22" s="23">
        <v>4031.2510000000002</v>
      </c>
      <c r="Y22" s="23">
        <v>3916.306</v>
      </c>
      <c r="Z22" s="23">
        <v>3814.0990000000002</v>
      </c>
      <c r="AA22" s="23">
        <v>3757.03</v>
      </c>
      <c r="AB22" s="24">
        <v>3785.1529999999998</v>
      </c>
      <c r="AC22" s="24">
        <v>3858.4609999999998</v>
      </c>
      <c r="AD22" s="24">
        <v>3944.7860000000001</v>
      </c>
      <c r="AE22" s="24">
        <v>4038.4810000000002</v>
      </c>
      <c r="AF22" s="24">
        <v>4121.6109999999999</v>
      </c>
      <c r="AG22" s="24">
        <v>4148.8689999999997</v>
      </c>
      <c r="AH22" s="24">
        <v>4165.0940000000001</v>
      </c>
      <c r="AI22" s="24">
        <v>4182.2060000000001</v>
      </c>
      <c r="AJ22" s="24">
        <v>4199.2759999999998</v>
      </c>
      <c r="AK22" s="24">
        <v>4237.4120000000003</v>
      </c>
      <c r="AL22" s="24">
        <v>4274.7740000000003</v>
      </c>
      <c r="AM22" s="24">
        <v>4302.0559999999996</v>
      </c>
      <c r="AN22" s="24">
        <v>4345.8270000000002</v>
      </c>
      <c r="AO22" s="24">
        <v>4380.2439999999997</v>
      </c>
      <c r="AP22" s="24">
        <v>4369.5789999999997</v>
      </c>
      <c r="AQ22" s="24">
        <v>4363.6620000000003</v>
      </c>
      <c r="AR22" s="24">
        <v>4328.6030000000001</v>
      </c>
      <c r="AS22" s="24">
        <v>4278.9740000000002</v>
      </c>
      <c r="AT22" s="24">
        <v>4243.33</v>
      </c>
      <c r="AU22" s="24">
        <v>4213.3180000000002</v>
      </c>
      <c r="AV22" s="24">
        <v>4178.0429999999997</v>
      </c>
      <c r="AW22" s="24">
        <v>4136.9449999999997</v>
      </c>
      <c r="AX22" s="24">
        <v>4076.8910000000001</v>
      </c>
      <c r="AY22" s="24">
        <v>3999.0650000000001</v>
      </c>
      <c r="AZ22" s="24">
        <v>3949.9989999999998</v>
      </c>
      <c r="BA22" s="24">
        <v>3927.6610000000001</v>
      </c>
      <c r="BB22" s="24">
        <v>3943.6309999999999</v>
      </c>
      <c r="BC22" s="24">
        <v>4005.6729999999998</v>
      </c>
      <c r="BD22" s="24">
        <v>4102.3860000000004</v>
      </c>
      <c r="BE22" s="24">
        <v>4215.1120000000001</v>
      </c>
      <c r="BF22" s="24">
        <v>4303.95</v>
      </c>
      <c r="BG22" s="24">
        <v>4389.9269999999997</v>
      </c>
      <c r="BH22" s="24">
        <v>4464.0829999999996</v>
      </c>
      <c r="BI22" s="24">
        <v>4535.7330000000002</v>
      </c>
      <c r="BJ22" s="24">
        <v>4559.393</v>
      </c>
      <c r="BK22" s="24">
        <v>4572.5720000000001</v>
      </c>
      <c r="BL22" s="24">
        <v>4572.3100000000004</v>
      </c>
      <c r="BM22" s="24">
        <v>4558.8469999999998</v>
      </c>
      <c r="BN22" s="24">
        <v>4512.4669999999996</v>
      </c>
      <c r="BO22" s="24">
        <v>4466.08</v>
      </c>
      <c r="BP22" s="24">
        <v>4409.0370000000003</v>
      </c>
      <c r="BQ22" s="24">
        <v>4357.8959999999997</v>
      </c>
      <c r="BR22" s="24">
        <v>4299.1419999999998</v>
      </c>
      <c r="BS22" s="24">
        <v>4254.2820000000002</v>
      </c>
      <c r="BT22" s="24">
        <v>4226.8779999999997</v>
      </c>
      <c r="BU22" s="24">
        <v>4222.5889999999999</v>
      </c>
      <c r="BV22" s="24">
        <v>4214.7169999999996</v>
      </c>
      <c r="BW22" s="24">
        <v>4210.0309999999999</v>
      </c>
      <c r="BX22" s="24">
        <v>4209.1639999999998</v>
      </c>
      <c r="BY22" s="24">
        <v>4210.3950000000004</v>
      </c>
      <c r="BZ22" s="24">
        <v>4212.3130000000001</v>
      </c>
      <c r="CA22" s="24">
        <v>4215.808</v>
      </c>
      <c r="CB22" s="24">
        <v>4221.6369999999997</v>
      </c>
      <c r="CC22" s="24">
        <v>4230.6869999999999</v>
      </c>
      <c r="CD22" s="24">
        <v>4243.5649999999996</v>
      </c>
      <c r="CE22" s="24">
        <v>4260.1509999999998</v>
      </c>
      <c r="CF22" s="24">
        <v>4280.2849999999999</v>
      </c>
      <c r="CG22" s="24">
        <v>4304.165</v>
      </c>
      <c r="CH22" s="24">
        <v>4331.7619999999997</v>
      </c>
      <c r="CI22" s="24">
        <v>4362.5829999999996</v>
      </c>
      <c r="CJ22" s="24">
        <v>4396.018</v>
      </c>
      <c r="CK22" s="24">
        <v>4430.5469999999996</v>
      </c>
      <c r="CL22" s="24">
        <v>4464.3630000000003</v>
      </c>
      <c r="CM22" s="24">
        <v>4495.7700000000004</v>
      </c>
      <c r="CN22" s="24">
        <v>4523.2820000000002</v>
      </c>
      <c r="CO22" s="24">
        <v>4545.2700000000004</v>
      </c>
      <c r="CP22" s="24">
        <v>4561.6019999999999</v>
      </c>
      <c r="CQ22" s="24">
        <v>4572.165</v>
      </c>
      <c r="CR22" s="24">
        <v>4576.9430000000002</v>
      </c>
      <c r="CS22" s="24">
        <v>4576.201</v>
      </c>
      <c r="CT22" s="24">
        <v>4570.9480000000003</v>
      </c>
      <c r="CU22" s="24">
        <v>4561.8429999999998</v>
      </c>
      <c r="CV22" s="24">
        <v>4549.7870000000003</v>
      </c>
      <c r="CW22" s="24">
        <v>4535.7629999999999</v>
      </c>
      <c r="CX22" s="24">
        <v>4520.8630000000003</v>
      </c>
    </row>
    <row r="23" spans="1:102" s="20" customFormat="1" ht="13.8" x14ac:dyDescent="0.25">
      <c r="A23" s="21" t="s">
        <v>55</v>
      </c>
      <c r="B23" s="23">
        <v>3251.596</v>
      </c>
      <c r="C23" s="23">
        <v>3319.9059999999999</v>
      </c>
      <c r="D23" s="23">
        <v>3368.8989999999999</v>
      </c>
      <c r="E23" s="23">
        <v>3388.2539999999999</v>
      </c>
      <c r="F23" s="23">
        <v>3240.6129999999998</v>
      </c>
      <c r="G23" s="23">
        <v>3172.5309999999999</v>
      </c>
      <c r="H23" s="23">
        <v>3150.335</v>
      </c>
      <c r="I23" s="23">
        <v>3144.3240000000001</v>
      </c>
      <c r="J23" s="23">
        <v>3176.3820000000001</v>
      </c>
      <c r="K23" s="23">
        <v>3238.36</v>
      </c>
      <c r="L23" s="23">
        <v>3309.971</v>
      </c>
      <c r="M23" s="23">
        <v>3388.9450000000002</v>
      </c>
      <c r="N23" s="23">
        <v>3485.0639999999999</v>
      </c>
      <c r="O23" s="23">
        <v>3589.7280000000001</v>
      </c>
      <c r="P23" s="23">
        <v>3697.83</v>
      </c>
      <c r="Q23" s="23">
        <v>3799.1889999999999</v>
      </c>
      <c r="R23" s="23">
        <v>3903.5740000000001</v>
      </c>
      <c r="S23" s="23">
        <v>4000.8380000000002</v>
      </c>
      <c r="T23" s="23">
        <v>4062.056</v>
      </c>
      <c r="U23" s="23">
        <v>4099.4740000000002</v>
      </c>
      <c r="V23" s="23">
        <v>4109.8339999999998</v>
      </c>
      <c r="W23" s="23">
        <v>4104.2939999999999</v>
      </c>
      <c r="X23" s="23">
        <v>4072.3620000000001</v>
      </c>
      <c r="Y23" s="23">
        <v>4066.7359999999999</v>
      </c>
      <c r="Z23" s="23">
        <v>4035.4430000000002</v>
      </c>
      <c r="AA23" s="23">
        <v>3982.4690000000001</v>
      </c>
      <c r="AB23" s="24">
        <v>3898.6089999999999</v>
      </c>
      <c r="AC23" s="24">
        <v>3821.9169999999999</v>
      </c>
      <c r="AD23" s="24">
        <v>3715.9690000000001</v>
      </c>
      <c r="AE23" s="24">
        <v>3622.0160000000001</v>
      </c>
      <c r="AF23" s="24">
        <v>3570.7939999999999</v>
      </c>
      <c r="AG23" s="24">
        <v>3600.4969999999998</v>
      </c>
      <c r="AH23" s="24">
        <v>3673.13</v>
      </c>
      <c r="AI23" s="24">
        <v>3757.6819999999998</v>
      </c>
      <c r="AJ23" s="24">
        <v>3848.6729999999998</v>
      </c>
      <c r="AK23" s="24">
        <v>3929.3829999999998</v>
      </c>
      <c r="AL23" s="24">
        <v>3957.3539999999998</v>
      </c>
      <c r="AM23" s="24">
        <v>3975.3119999999999</v>
      </c>
      <c r="AN23" s="24">
        <v>3994.0740000000001</v>
      </c>
      <c r="AO23" s="24">
        <v>4012.625</v>
      </c>
      <c r="AP23" s="24">
        <v>4051.326</v>
      </c>
      <c r="AQ23" s="24">
        <v>4089.0120000000002</v>
      </c>
      <c r="AR23" s="24">
        <v>4117.3</v>
      </c>
      <c r="AS23" s="24">
        <v>4161.4040000000005</v>
      </c>
      <c r="AT23" s="24">
        <v>4196.1980000000003</v>
      </c>
      <c r="AU23" s="24">
        <v>4187.9189999999999</v>
      </c>
      <c r="AV23" s="24">
        <v>4184.1229999999996</v>
      </c>
      <c r="AW23" s="24">
        <v>4152.5010000000002</v>
      </c>
      <c r="AX23" s="24">
        <v>4107.2730000000001</v>
      </c>
      <c r="AY23" s="24">
        <v>4075.3829999999998</v>
      </c>
      <c r="AZ23" s="24">
        <v>4048.6120000000001</v>
      </c>
      <c r="BA23" s="24">
        <v>4016.88</v>
      </c>
      <c r="BB23" s="24">
        <v>3979.2339999999999</v>
      </c>
      <c r="BC23" s="24">
        <v>3923.4960000000001</v>
      </c>
      <c r="BD23" s="24">
        <v>3850.7040000000002</v>
      </c>
      <c r="BE23" s="24">
        <v>3805.6390000000001</v>
      </c>
      <c r="BF23" s="24">
        <v>3786.4870000000001</v>
      </c>
      <c r="BG23" s="24">
        <v>3804.0479999999998</v>
      </c>
      <c r="BH23" s="24">
        <v>3865.884</v>
      </c>
      <c r="BI23" s="24">
        <v>3960.8270000000002</v>
      </c>
      <c r="BJ23" s="24">
        <v>4071.2420000000002</v>
      </c>
      <c r="BK23" s="24">
        <v>4158.5240000000003</v>
      </c>
      <c r="BL23" s="24">
        <v>4243.0379999999996</v>
      </c>
      <c r="BM23" s="24">
        <v>4316.33</v>
      </c>
      <c r="BN23" s="24">
        <v>4387.3249999999998</v>
      </c>
      <c r="BO23" s="24">
        <v>4411.973</v>
      </c>
      <c r="BP23" s="24">
        <v>4426.3029999999999</v>
      </c>
      <c r="BQ23" s="24">
        <v>4427.6660000000002</v>
      </c>
      <c r="BR23" s="24">
        <v>4416.4960000000001</v>
      </c>
      <c r="BS23" s="24">
        <v>4373.57</v>
      </c>
      <c r="BT23" s="24">
        <v>4330.4229999999998</v>
      </c>
      <c r="BU23" s="24">
        <v>4276.7979999999998</v>
      </c>
      <c r="BV23" s="24">
        <v>4228.9849999999997</v>
      </c>
      <c r="BW23" s="24">
        <v>4173.9489999999996</v>
      </c>
      <c r="BX23" s="24">
        <v>4132.2860000000001</v>
      </c>
      <c r="BY23" s="24">
        <v>4107.4380000000001</v>
      </c>
      <c r="BZ23" s="24">
        <v>4104.8069999999998</v>
      </c>
      <c r="CA23" s="24">
        <v>4098.7389999999996</v>
      </c>
      <c r="CB23" s="24">
        <v>4095.7310000000002</v>
      </c>
      <c r="CC23" s="24">
        <v>4096.3869999999997</v>
      </c>
      <c r="CD23" s="24">
        <v>4099.0640000000003</v>
      </c>
      <c r="CE23" s="24">
        <v>4102.3959999999997</v>
      </c>
      <c r="CF23" s="24">
        <v>4107.2470000000003</v>
      </c>
      <c r="CG23" s="24">
        <v>4114.3630000000003</v>
      </c>
      <c r="CH23" s="24">
        <v>4124.5959999999995</v>
      </c>
      <c r="CI23" s="24">
        <v>4138.5429999999997</v>
      </c>
      <c r="CJ23" s="24">
        <v>4156.0950000000003</v>
      </c>
      <c r="CK23" s="24">
        <v>4177.0879999999997</v>
      </c>
      <c r="CL23" s="24">
        <v>4201.7269999999999</v>
      </c>
      <c r="CM23" s="24">
        <v>4229.9740000000002</v>
      </c>
      <c r="CN23" s="24">
        <v>4261.3739999999998</v>
      </c>
      <c r="CO23" s="24">
        <v>4295.3050000000003</v>
      </c>
      <c r="CP23" s="24">
        <v>4330.2979999999998</v>
      </c>
      <c r="CQ23" s="24">
        <v>4364.5929999999998</v>
      </c>
      <c r="CR23" s="24">
        <v>4396.5389999999998</v>
      </c>
      <c r="CS23" s="24">
        <v>4424.6859999999997</v>
      </c>
      <c r="CT23" s="24">
        <v>4447.4390000000003</v>
      </c>
      <c r="CU23" s="24">
        <v>4464.6570000000002</v>
      </c>
      <c r="CV23" s="24">
        <v>4476.2430000000004</v>
      </c>
      <c r="CW23" s="24">
        <v>4482.1639999999998</v>
      </c>
      <c r="CX23" s="24">
        <v>4482.6970000000001</v>
      </c>
    </row>
    <row r="24" spans="1:102" s="20" customFormat="1" ht="13.8" x14ac:dyDescent="0.25">
      <c r="A24" s="21" t="s">
        <v>56</v>
      </c>
      <c r="B24" s="23">
        <v>2235.5709999999999</v>
      </c>
      <c r="C24" s="23">
        <v>2326.5479999999998</v>
      </c>
      <c r="D24" s="23">
        <v>2412.183</v>
      </c>
      <c r="E24" s="23">
        <v>2527.2280000000001</v>
      </c>
      <c r="F24" s="23">
        <v>2763.306</v>
      </c>
      <c r="G24" s="23">
        <v>2891.8009999999999</v>
      </c>
      <c r="H24" s="23">
        <v>2952.6970000000001</v>
      </c>
      <c r="I24" s="23">
        <v>2996.6930000000002</v>
      </c>
      <c r="J24" s="23">
        <v>3013.6790000000001</v>
      </c>
      <c r="K24" s="23">
        <v>2887.826</v>
      </c>
      <c r="L24" s="23">
        <v>2832.107</v>
      </c>
      <c r="M24" s="23">
        <v>2816.7449999999999</v>
      </c>
      <c r="N24" s="23">
        <v>2815.2469999999998</v>
      </c>
      <c r="O24" s="23">
        <v>2847.739</v>
      </c>
      <c r="P24" s="23">
        <v>2906.9659999999999</v>
      </c>
      <c r="Q24" s="23">
        <v>2975.4290000000001</v>
      </c>
      <c r="R24" s="23">
        <v>3050.453</v>
      </c>
      <c r="S24" s="23">
        <v>3140.471</v>
      </c>
      <c r="T24" s="23">
        <v>3238.7179999999998</v>
      </c>
      <c r="U24" s="23">
        <v>3340.4169999999999</v>
      </c>
      <c r="V24" s="23">
        <v>3436.2809999999999</v>
      </c>
      <c r="W24" s="23">
        <v>3534.8180000000002</v>
      </c>
      <c r="X24" s="23">
        <v>3626.6260000000002</v>
      </c>
      <c r="Y24" s="23">
        <v>3685.84</v>
      </c>
      <c r="Z24" s="23">
        <v>3723.6489999999999</v>
      </c>
      <c r="AA24" s="23">
        <v>3736.91</v>
      </c>
      <c r="AB24" s="24">
        <v>3736.0990000000002</v>
      </c>
      <c r="AC24" s="24">
        <v>3711.1979999999999</v>
      </c>
      <c r="AD24" s="24">
        <v>3710.5650000000001</v>
      </c>
      <c r="AE24" s="24">
        <v>3686.2069999999999</v>
      </c>
      <c r="AF24" s="24">
        <v>3641.3890000000001</v>
      </c>
      <c r="AG24" s="24">
        <v>3568.1610000000001</v>
      </c>
      <c r="AH24" s="24">
        <v>3501.2649999999999</v>
      </c>
      <c r="AI24" s="24">
        <v>3408.42</v>
      </c>
      <c r="AJ24" s="24">
        <v>3326.4760000000001</v>
      </c>
      <c r="AK24" s="24">
        <v>3283.7269999999999</v>
      </c>
      <c r="AL24" s="24">
        <v>3315.5909999999999</v>
      </c>
      <c r="AM24" s="24">
        <v>3387.011</v>
      </c>
      <c r="AN24" s="24">
        <v>3468.6750000000002</v>
      </c>
      <c r="AO24" s="24">
        <v>3555.3310000000001</v>
      </c>
      <c r="AP24" s="24">
        <v>3632.1329999999998</v>
      </c>
      <c r="AQ24" s="24">
        <v>3660.8969999999999</v>
      </c>
      <c r="AR24" s="24">
        <v>3681.2089999999998</v>
      </c>
      <c r="AS24" s="24">
        <v>3702.2139999999999</v>
      </c>
      <c r="AT24" s="24">
        <v>3722.7570000000001</v>
      </c>
      <c r="AU24" s="24">
        <v>3762.1170000000002</v>
      </c>
      <c r="AV24" s="24">
        <v>3800.0819999999999</v>
      </c>
      <c r="AW24" s="24">
        <v>3829.681</v>
      </c>
      <c r="AX24" s="24">
        <v>3874.0970000000002</v>
      </c>
      <c r="AY24" s="24">
        <v>3909.2649999999999</v>
      </c>
      <c r="AZ24" s="24">
        <v>3904.3829999999998</v>
      </c>
      <c r="BA24" s="24">
        <v>3903.596</v>
      </c>
      <c r="BB24" s="24">
        <v>3876.9409999999998</v>
      </c>
      <c r="BC24" s="24">
        <v>3838.1970000000001</v>
      </c>
      <c r="BD24" s="24">
        <v>3811.8220000000001</v>
      </c>
      <c r="BE24" s="24">
        <v>3789.7809999999999</v>
      </c>
      <c r="BF24" s="24">
        <v>3763.2460000000001</v>
      </c>
      <c r="BG24" s="24">
        <v>3730.652</v>
      </c>
      <c r="BH24" s="24">
        <v>3681.2429999999999</v>
      </c>
      <c r="BI24" s="24">
        <v>3615.9160000000002</v>
      </c>
      <c r="BJ24" s="24">
        <v>3576.7759999999998</v>
      </c>
      <c r="BK24" s="24">
        <v>3562.348</v>
      </c>
      <c r="BL24" s="24">
        <v>3582.2060000000001</v>
      </c>
      <c r="BM24" s="24">
        <v>3643.6179999999999</v>
      </c>
      <c r="BN24" s="24">
        <v>3735.7350000000001</v>
      </c>
      <c r="BO24" s="24">
        <v>3842.4810000000002</v>
      </c>
      <c r="BP24" s="24">
        <v>3927.2510000000002</v>
      </c>
      <c r="BQ24" s="24">
        <v>4009.3789999999999</v>
      </c>
      <c r="BR24" s="24">
        <v>4081.21</v>
      </c>
      <c r="BS24" s="24">
        <v>4151.0450000000001</v>
      </c>
      <c r="BT24" s="24">
        <v>4177.0460000000003</v>
      </c>
      <c r="BU24" s="24">
        <v>4192.9709999999995</v>
      </c>
      <c r="BV24" s="24">
        <v>4196.6710000000003</v>
      </c>
      <c r="BW24" s="24">
        <v>4188.8819999999996</v>
      </c>
      <c r="BX24" s="24">
        <v>4151.12</v>
      </c>
      <c r="BY24" s="24">
        <v>4112.7950000000001</v>
      </c>
      <c r="BZ24" s="24">
        <v>4064.2469999999998</v>
      </c>
      <c r="CA24" s="24">
        <v>4021.4250000000002</v>
      </c>
      <c r="CB24" s="24">
        <v>3971.98</v>
      </c>
      <c r="CC24" s="24">
        <v>3935.1390000000001</v>
      </c>
      <c r="CD24" s="24">
        <v>3914.1210000000001</v>
      </c>
      <c r="CE24" s="24">
        <v>3913.9340000000002</v>
      </c>
      <c r="CF24" s="24">
        <v>3910.5410000000002</v>
      </c>
      <c r="CG24" s="24">
        <v>3910.027</v>
      </c>
      <c r="CH24" s="24">
        <v>3912.9430000000002</v>
      </c>
      <c r="CI24" s="24">
        <v>3917.7530000000002</v>
      </c>
      <c r="CJ24" s="24">
        <v>3923.165</v>
      </c>
      <c r="CK24" s="24">
        <v>3930.0259999999998</v>
      </c>
      <c r="CL24" s="24">
        <v>3939.0390000000002</v>
      </c>
      <c r="CM24" s="24">
        <v>3951.0210000000002</v>
      </c>
      <c r="CN24" s="24">
        <v>3966.5439999999999</v>
      </c>
      <c r="CO24" s="24">
        <v>3985.5030000000002</v>
      </c>
      <c r="CP24" s="24">
        <v>4007.7469999999998</v>
      </c>
      <c r="CQ24" s="24">
        <v>4033.4749999999999</v>
      </c>
      <c r="CR24" s="24">
        <v>4062.6669999999999</v>
      </c>
      <c r="CS24" s="24">
        <v>4094.8820000000001</v>
      </c>
      <c r="CT24" s="24">
        <v>4129.5280000000002</v>
      </c>
      <c r="CU24" s="24">
        <v>4165.1779999999999</v>
      </c>
      <c r="CV24" s="24">
        <v>4200.143</v>
      </c>
      <c r="CW24" s="24">
        <v>4232.8509999999997</v>
      </c>
      <c r="CX24" s="24">
        <v>4261.8940000000002</v>
      </c>
    </row>
    <row r="25" spans="1:102" s="20" customFormat="1" ht="13.8" x14ac:dyDescent="0.25">
      <c r="A25" s="21" t="s">
        <v>57</v>
      </c>
      <c r="B25" s="23">
        <v>1673.463</v>
      </c>
      <c r="C25" s="23">
        <v>1716.154</v>
      </c>
      <c r="D25" s="23">
        <v>1737.847</v>
      </c>
      <c r="E25" s="23">
        <v>1733.09</v>
      </c>
      <c r="F25" s="23">
        <v>1756.0450000000001</v>
      </c>
      <c r="G25" s="23">
        <v>1811.742</v>
      </c>
      <c r="H25" s="23">
        <v>1889.558</v>
      </c>
      <c r="I25" s="23">
        <v>1963.4749999999999</v>
      </c>
      <c r="J25" s="23">
        <v>2058.902</v>
      </c>
      <c r="K25" s="23">
        <v>2258.8359999999998</v>
      </c>
      <c r="L25" s="23">
        <v>2368.2159999999999</v>
      </c>
      <c r="M25" s="23">
        <v>2420.7260000000001</v>
      </c>
      <c r="N25" s="23">
        <v>2457.1880000000001</v>
      </c>
      <c r="O25" s="23">
        <v>2470.5210000000002</v>
      </c>
      <c r="P25" s="23">
        <v>2374.848</v>
      </c>
      <c r="Q25" s="23">
        <v>2336.0259999999998</v>
      </c>
      <c r="R25" s="23">
        <v>2329.6990000000001</v>
      </c>
      <c r="S25" s="23">
        <v>2333.9540000000002</v>
      </c>
      <c r="T25" s="23">
        <v>2366.377</v>
      </c>
      <c r="U25" s="23">
        <v>2420.9690000000001</v>
      </c>
      <c r="V25" s="23">
        <v>2484.0990000000002</v>
      </c>
      <c r="W25" s="23">
        <v>2552.5610000000001</v>
      </c>
      <c r="X25" s="23">
        <v>2632.8560000000002</v>
      </c>
      <c r="Y25" s="23">
        <v>2720.8180000000002</v>
      </c>
      <c r="Z25" s="23">
        <v>2812.2020000000002</v>
      </c>
      <c r="AA25" s="23">
        <v>2899.0070000000001</v>
      </c>
      <c r="AB25" s="24">
        <v>2987.9769999999999</v>
      </c>
      <c r="AC25" s="24">
        <v>3070.817</v>
      </c>
      <c r="AD25" s="24">
        <v>3126.0990000000002</v>
      </c>
      <c r="AE25" s="24">
        <v>3163.5340000000001</v>
      </c>
      <c r="AF25" s="24">
        <v>3180.116</v>
      </c>
      <c r="AG25" s="24">
        <v>3185.3429999999998</v>
      </c>
      <c r="AH25" s="24">
        <v>3169.9189999999999</v>
      </c>
      <c r="AI25" s="24">
        <v>3175.7950000000001</v>
      </c>
      <c r="AJ25" s="24">
        <v>3160.8310000000001</v>
      </c>
      <c r="AK25" s="24">
        <v>3127.31</v>
      </c>
      <c r="AL25" s="24">
        <v>3069.1089999999999</v>
      </c>
      <c r="AM25" s="24">
        <v>3016.0659999999998</v>
      </c>
      <c r="AN25" s="24">
        <v>2942.0059999999999</v>
      </c>
      <c r="AO25" s="24">
        <v>2877.2640000000001</v>
      </c>
      <c r="AP25" s="24">
        <v>2846.4740000000002</v>
      </c>
      <c r="AQ25" s="24">
        <v>2880.9050000000002</v>
      </c>
      <c r="AR25" s="24">
        <v>2949.8510000000001</v>
      </c>
      <c r="AS25" s="24">
        <v>3026.5459999999998</v>
      </c>
      <c r="AT25" s="24">
        <v>3106.058</v>
      </c>
      <c r="AU25" s="24">
        <v>3176.395</v>
      </c>
      <c r="AV25" s="24">
        <v>3205.7339999999999</v>
      </c>
      <c r="AW25" s="24">
        <v>3229.0140000000001</v>
      </c>
      <c r="AX25" s="24">
        <v>3252.8409999999999</v>
      </c>
      <c r="AY25" s="24">
        <v>3275.8380000000002</v>
      </c>
      <c r="AZ25" s="24">
        <v>3315.6680000000001</v>
      </c>
      <c r="BA25" s="24">
        <v>3353.5410000000002</v>
      </c>
      <c r="BB25" s="24">
        <v>3384.64</v>
      </c>
      <c r="BC25" s="24">
        <v>3429.047</v>
      </c>
      <c r="BD25" s="24">
        <v>3464.328</v>
      </c>
      <c r="BE25" s="24">
        <v>3464.1579999999999</v>
      </c>
      <c r="BF25" s="24">
        <v>3467.5030000000002</v>
      </c>
      <c r="BG25" s="24">
        <v>3447.953</v>
      </c>
      <c r="BH25" s="24">
        <v>3418.6390000000001</v>
      </c>
      <c r="BI25" s="24">
        <v>3400.2840000000001</v>
      </c>
      <c r="BJ25" s="24">
        <v>3385.06</v>
      </c>
      <c r="BK25" s="24">
        <v>3366.038</v>
      </c>
      <c r="BL25" s="24">
        <v>3340.7440000000001</v>
      </c>
      <c r="BM25" s="24">
        <v>3300.6179999999999</v>
      </c>
      <c r="BN25" s="24">
        <v>3246.3319999999999</v>
      </c>
      <c r="BO25" s="24">
        <v>3215.893</v>
      </c>
      <c r="BP25" s="24">
        <v>3208.3440000000001</v>
      </c>
      <c r="BQ25" s="24">
        <v>3231.3620000000001</v>
      </c>
      <c r="BR25" s="24">
        <v>3291.7649999999999</v>
      </c>
      <c r="BS25" s="24">
        <v>3379.1460000000002</v>
      </c>
      <c r="BT25" s="24">
        <v>3479.86</v>
      </c>
      <c r="BU25" s="24">
        <v>3560.3670000000002</v>
      </c>
      <c r="BV25" s="24">
        <v>3638.41</v>
      </c>
      <c r="BW25" s="24">
        <v>3707.605</v>
      </c>
      <c r="BX25" s="24">
        <v>3775.2820000000002</v>
      </c>
      <c r="BY25" s="24">
        <v>3803.0279999999998</v>
      </c>
      <c r="BZ25" s="24">
        <v>3821.0610000000001</v>
      </c>
      <c r="CA25" s="24">
        <v>3828.038</v>
      </c>
      <c r="CB25" s="24">
        <v>3825.1610000000001</v>
      </c>
      <c r="CC25" s="24">
        <v>3795.134</v>
      </c>
      <c r="CD25" s="24">
        <v>3764.018</v>
      </c>
      <c r="CE25" s="24">
        <v>3723.0920000000001</v>
      </c>
      <c r="CF25" s="24">
        <v>3687.7629999999999</v>
      </c>
      <c r="CG25" s="24">
        <v>3646.8009999999999</v>
      </c>
      <c r="CH25" s="24">
        <v>3617.252</v>
      </c>
      <c r="CI25" s="24">
        <v>3601.9760000000001</v>
      </c>
      <c r="CJ25" s="24">
        <v>3605.3649999999998</v>
      </c>
      <c r="CK25" s="24">
        <v>3605.9319999999998</v>
      </c>
      <c r="CL25" s="24">
        <v>3609.0909999999999</v>
      </c>
      <c r="CM25" s="24">
        <v>3615.33</v>
      </c>
      <c r="CN25" s="24">
        <v>3623.252</v>
      </c>
      <c r="CO25" s="24">
        <v>3631.73</v>
      </c>
      <c r="CP25" s="24">
        <v>3641.5230000000001</v>
      </c>
      <c r="CQ25" s="24">
        <v>3653.32</v>
      </c>
      <c r="CR25" s="24">
        <v>3667.8510000000001</v>
      </c>
      <c r="CS25" s="24">
        <v>3685.652</v>
      </c>
      <c r="CT25" s="24">
        <v>3706.62</v>
      </c>
      <c r="CU25" s="24">
        <v>3730.6439999999998</v>
      </c>
      <c r="CV25" s="24">
        <v>3757.9059999999999</v>
      </c>
      <c r="CW25" s="24">
        <v>3788.3919999999998</v>
      </c>
      <c r="CX25" s="24">
        <v>3821.7109999999998</v>
      </c>
    </row>
    <row r="26" spans="1:102" s="20" customFormat="1" ht="13.8" x14ac:dyDescent="0.25">
      <c r="A26" s="21" t="s">
        <v>58</v>
      </c>
      <c r="B26" s="23">
        <v>1024.4680000000001</v>
      </c>
      <c r="C26" s="23">
        <v>1041.0229999999999</v>
      </c>
      <c r="D26" s="23">
        <v>1058.423</v>
      </c>
      <c r="E26" s="23">
        <v>1078.1500000000001</v>
      </c>
      <c r="F26" s="23">
        <v>1102.7840000000001</v>
      </c>
      <c r="G26" s="23">
        <v>1134.4549999999999</v>
      </c>
      <c r="H26" s="23">
        <v>1164.1400000000001</v>
      </c>
      <c r="I26" s="23">
        <v>1181.7950000000001</v>
      </c>
      <c r="J26" s="23">
        <v>1180.193</v>
      </c>
      <c r="K26" s="23">
        <v>1200.325</v>
      </c>
      <c r="L26" s="23">
        <v>1245.665</v>
      </c>
      <c r="M26" s="23">
        <v>1306.6610000000001</v>
      </c>
      <c r="N26" s="23">
        <v>1362.585</v>
      </c>
      <c r="O26" s="23">
        <v>1430.4659999999999</v>
      </c>
      <c r="P26" s="23">
        <v>1579.193</v>
      </c>
      <c r="Q26" s="23">
        <v>1660.317</v>
      </c>
      <c r="R26" s="23">
        <v>1699.2</v>
      </c>
      <c r="S26" s="23">
        <v>1724.2349999999999</v>
      </c>
      <c r="T26" s="23">
        <v>1732.2729999999999</v>
      </c>
      <c r="U26" s="23">
        <v>1674.25</v>
      </c>
      <c r="V26" s="23">
        <v>1655.692</v>
      </c>
      <c r="W26" s="23">
        <v>1659.3150000000001</v>
      </c>
      <c r="X26" s="23">
        <v>1669.4069999999999</v>
      </c>
      <c r="Y26" s="23">
        <v>1699.8130000000001</v>
      </c>
      <c r="Z26" s="23">
        <v>1746.1890000000001</v>
      </c>
      <c r="AA26" s="23">
        <v>1799.819</v>
      </c>
      <c r="AB26" s="24">
        <v>1857.037</v>
      </c>
      <c r="AC26" s="24">
        <v>1921.8789999999999</v>
      </c>
      <c r="AD26" s="24">
        <v>1993.373</v>
      </c>
      <c r="AE26" s="24">
        <v>2068.1019999999999</v>
      </c>
      <c r="AF26" s="24">
        <v>2139.9070000000002</v>
      </c>
      <c r="AG26" s="24">
        <v>2213.1770000000001</v>
      </c>
      <c r="AH26" s="24">
        <v>2281.3209999999999</v>
      </c>
      <c r="AI26" s="24">
        <v>2328.9650000000001</v>
      </c>
      <c r="AJ26" s="24">
        <v>2363.7759999999998</v>
      </c>
      <c r="AK26" s="24">
        <v>2383.0250000000001</v>
      </c>
      <c r="AL26" s="24">
        <v>2394.6999999999998</v>
      </c>
      <c r="AM26" s="24">
        <v>2390.66</v>
      </c>
      <c r="AN26" s="24">
        <v>2403.6979999999999</v>
      </c>
      <c r="AO26" s="24">
        <v>2400.0830000000001</v>
      </c>
      <c r="AP26" s="24">
        <v>2380.94</v>
      </c>
      <c r="AQ26" s="24">
        <v>2342.6129999999998</v>
      </c>
      <c r="AR26" s="24">
        <v>2308.0030000000002</v>
      </c>
      <c r="AS26" s="24">
        <v>2259.3049999999998</v>
      </c>
      <c r="AT26" s="24">
        <v>2217.6439999999998</v>
      </c>
      <c r="AU26" s="24">
        <v>2202.3850000000002</v>
      </c>
      <c r="AV26" s="24">
        <v>2238.7139999999999</v>
      </c>
      <c r="AW26" s="24">
        <v>2302.1129999999998</v>
      </c>
      <c r="AX26" s="24">
        <v>2369.7530000000002</v>
      </c>
      <c r="AY26" s="24">
        <v>2437.2979999999998</v>
      </c>
      <c r="AZ26" s="24">
        <v>2496.857</v>
      </c>
      <c r="BA26" s="24">
        <v>2525.6579999999999</v>
      </c>
      <c r="BB26" s="24">
        <v>2551.761</v>
      </c>
      <c r="BC26" s="24">
        <v>2578.2049999999999</v>
      </c>
      <c r="BD26" s="24">
        <v>2603.3969999999999</v>
      </c>
      <c r="BE26" s="24">
        <v>2642.49</v>
      </c>
      <c r="BF26" s="24">
        <v>2678.973</v>
      </c>
      <c r="BG26" s="24">
        <v>2710.94</v>
      </c>
      <c r="BH26" s="24">
        <v>2753.9569999999999</v>
      </c>
      <c r="BI26" s="24">
        <v>2788.2689999999998</v>
      </c>
      <c r="BJ26" s="24">
        <v>2793.9850000000001</v>
      </c>
      <c r="BK26" s="24">
        <v>2802.43</v>
      </c>
      <c r="BL26" s="24">
        <v>2792.4290000000001</v>
      </c>
      <c r="BM26" s="24">
        <v>2776.076</v>
      </c>
      <c r="BN26" s="24">
        <v>2768.6579999999999</v>
      </c>
      <c r="BO26" s="24">
        <v>2762.634</v>
      </c>
      <c r="BP26" s="24">
        <v>2753.8359999999998</v>
      </c>
      <c r="BQ26" s="24">
        <v>2738.6030000000001</v>
      </c>
      <c r="BR26" s="24">
        <v>2711.5070000000001</v>
      </c>
      <c r="BS26" s="24">
        <v>2672.9920000000002</v>
      </c>
      <c r="BT26" s="24">
        <v>2654.7730000000001</v>
      </c>
      <c r="BU26" s="24">
        <v>2656.6080000000002</v>
      </c>
      <c r="BV26" s="24">
        <v>2683.35</v>
      </c>
      <c r="BW26" s="24">
        <v>2741.1060000000002</v>
      </c>
      <c r="BX26" s="24">
        <v>2820.1680000000001</v>
      </c>
      <c r="BY26" s="24">
        <v>2910.5520000000001</v>
      </c>
      <c r="BZ26" s="24">
        <v>2983.4810000000002</v>
      </c>
      <c r="CA26" s="24">
        <v>3054.2460000000001</v>
      </c>
      <c r="CB26" s="24">
        <v>3118.4119999999998</v>
      </c>
      <c r="CC26" s="24">
        <v>3181.7350000000001</v>
      </c>
      <c r="CD26" s="24">
        <v>3211.1990000000001</v>
      </c>
      <c r="CE26" s="24">
        <v>3231.5909999999999</v>
      </c>
      <c r="CF26" s="24">
        <v>3242.83</v>
      </c>
      <c r="CG26" s="24">
        <v>3246.7370000000001</v>
      </c>
      <c r="CH26" s="24">
        <v>3227.9229999999998</v>
      </c>
      <c r="CI26" s="24">
        <v>3207.252</v>
      </c>
      <c r="CJ26" s="24">
        <v>3177.5039999999999</v>
      </c>
      <c r="CK26" s="24">
        <v>3153.1860000000001</v>
      </c>
      <c r="CL26" s="24">
        <v>3124.7820000000002</v>
      </c>
      <c r="CM26" s="24">
        <v>3105.953</v>
      </c>
      <c r="CN26" s="24">
        <v>3099.0039999999999</v>
      </c>
      <c r="CO26" s="24">
        <v>3107.3690000000001</v>
      </c>
      <c r="CP26" s="24">
        <v>3113.5149999999999</v>
      </c>
      <c r="CQ26" s="24">
        <v>3121.8319999999999</v>
      </c>
      <c r="CR26" s="24">
        <v>3132.6860000000001</v>
      </c>
      <c r="CS26" s="24">
        <v>3144.915</v>
      </c>
      <c r="CT26" s="24">
        <v>3157.623</v>
      </c>
      <c r="CU26" s="24">
        <v>3171.4870000000001</v>
      </c>
      <c r="CV26" s="24">
        <v>3187.0949999999998</v>
      </c>
      <c r="CW26" s="24">
        <v>3205.085</v>
      </c>
      <c r="CX26" s="24">
        <v>3225.9389999999999</v>
      </c>
    </row>
    <row r="27" spans="1:102" s="20" customFormat="1" ht="13.8" x14ac:dyDescent="0.25">
      <c r="A27" s="21" t="s">
        <v>59</v>
      </c>
      <c r="B27" s="23">
        <v>448.04300000000001</v>
      </c>
      <c r="C27" s="23">
        <v>458.58199999999999</v>
      </c>
      <c r="D27" s="23">
        <v>469.39499999999998</v>
      </c>
      <c r="E27" s="23">
        <v>480.738</v>
      </c>
      <c r="F27" s="23">
        <v>491.13</v>
      </c>
      <c r="G27" s="23">
        <v>499.096</v>
      </c>
      <c r="H27" s="23">
        <v>506.81</v>
      </c>
      <c r="I27" s="23">
        <v>518.60799999999995</v>
      </c>
      <c r="J27" s="23">
        <v>531.98900000000003</v>
      </c>
      <c r="K27" s="23">
        <v>547.69000000000005</v>
      </c>
      <c r="L27" s="23">
        <v>566.34199999999998</v>
      </c>
      <c r="M27" s="23">
        <v>583.39400000000001</v>
      </c>
      <c r="N27" s="23">
        <v>594.20100000000002</v>
      </c>
      <c r="O27" s="23">
        <v>594.28300000000002</v>
      </c>
      <c r="P27" s="23">
        <v>608.16300000000001</v>
      </c>
      <c r="Q27" s="23">
        <v>637.30200000000002</v>
      </c>
      <c r="R27" s="23">
        <v>674.66</v>
      </c>
      <c r="S27" s="23">
        <v>707.07</v>
      </c>
      <c r="T27" s="23">
        <v>743.48599999999999</v>
      </c>
      <c r="U27" s="23">
        <v>830.005</v>
      </c>
      <c r="V27" s="23">
        <v>876.16800000000001</v>
      </c>
      <c r="W27" s="23">
        <v>897.70899999999995</v>
      </c>
      <c r="X27" s="23">
        <v>910.26400000000001</v>
      </c>
      <c r="Y27" s="23">
        <v>913.923</v>
      </c>
      <c r="Z27" s="23">
        <v>891.50699999999995</v>
      </c>
      <c r="AA27" s="23">
        <v>889.95399999999995</v>
      </c>
      <c r="AB27" s="24">
        <v>899.67499999999995</v>
      </c>
      <c r="AC27" s="24">
        <v>911.91099999999994</v>
      </c>
      <c r="AD27" s="24">
        <v>935.54499999999996</v>
      </c>
      <c r="AE27" s="24">
        <v>968.13099999999997</v>
      </c>
      <c r="AF27" s="24">
        <v>1005.7190000000001</v>
      </c>
      <c r="AG27" s="24">
        <v>1045.029</v>
      </c>
      <c r="AH27" s="24">
        <v>1087.7809999999999</v>
      </c>
      <c r="AI27" s="24">
        <v>1135.4670000000001</v>
      </c>
      <c r="AJ27" s="24">
        <v>1185.7860000000001</v>
      </c>
      <c r="AK27" s="24">
        <v>1234.8330000000001</v>
      </c>
      <c r="AL27" s="24">
        <v>1284.6679999999999</v>
      </c>
      <c r="AM27" s="24">
        <v>1330.9970000000001</v>
      </c>
      <c r="AN27" s="24">
        <v>1365.318</v>
      </c>
      <c r="AO27" s="24">
        <v>1392.6590000000001</v>
      </c>
      <c r="AP27" s="24">
        <v>1410.904</v>
      </c>
      <c r="AQ27" s="24">
        <v>1425.759</v>
      </c>
      <c r="AR27" s="24">
        <v>1431.009</v>
      </c>
      <c r="AS27" s="24">
        <v>1447.8579999999999</v>
      </c>
      <c r="AT27" s="24">
        <v>1453.5719999999999</v>
      </c>
      <c r="AU27" s="24">
        <v>1448.355</v>
      </c>
      <c r="AV27" s="24">
        <v>1431.107</v>
      </c>
      <c r="AW27" s="24">
        <v>1416.1579999999999</v>
      </c>
      <c r="AX27" s="24">
        <v>1394.797</v>
      </c>
      <c r="AY27" s="24">
        <v>1377.6759999999999</v>
      </c>
      <c r="AZ27" s="24">
        <v>1377.4449999999999</v>
      </c>
      <c r="BA27" s="24">
        <v>1411.116</v>
      </c>
      <c r="BB27" s="24">
        <v>1462.17</v>
      </c>
      <c r="BC27" s="24">
        <v>1513.7139999999999</v>
      </c>
      <c r="BD27" s="24">
        <v>1562.5239999999999</v>
      </c>
      <c r="BE27" s="24">
        <v>1605.424</v>
      </c>
      <c r="BF27" s="24">
        <v>1630.268</v>
      </c>
      <c r="BG27" s="24">
        <v>1655.992</v>
      </c>
      <c r="BH27" s="24">
        <v>1681.8630000000001</v>
      </c>
      <c r="BI27" s="24">
        <v>1706.223</v>
      </c>
      <c r="BJ27" s="24">
        <v>1740.5029999999999</v>
      </c>
      <c r="BK27" s="24">
        <v>1771.817</v>
      </c>
      <c r="BL27" s="24">
        <v>1801.2850000000001</v>
      </c>
      <c r="BM27" s="24">
        <v>1838.6949999999999</v>
      </c>
      <c r="BN27" s="24">
        <v>1868.652</v>
      </c>
      <c r="BO27" s="24">
        <v>1879.241</v>
      </c>
      <c r="BP27" s="24">
        <v>1891.633</v>
      </c>
      <c r="BQ27" s="24">
        <v>1891.6130000000001</v>
      </c>
      <c r="BR27" s="24">
        <v>1889.4010000000001</v>
      </c>
      <c r="BS27" s="24">
        <v>1893.4690000000001</v>
      </c>
      <c r="BT27" s="24">
        <v>1896.9960000000001</v>
      </c>
      <c r="BU27" s="24">
        <v>1899.0519999999999</v>
      </c>
      <c r="BV27" s="24">
        <v>1894.9680000000001</v>
      </c>
      <c r="BW27" s="24">
        <v>1883.076</v>
      </c>
      <c r="BX27" s="24">
        <v>1863.62</v>
      </c>
      <c r="BY27" s="24">
        <v>1859.385</v>
      </c>
      <c r="BZ27" s="24">
        <v>1870.9390000000001</v>
      </c>
      <c r="CA27" s="24">
        <v>1899.568</v>
      </c>
      <c r="CB27" s="24">
        <v>1950.2639999999999</v>
      </c>
      <c r="CC27" s="24">
        <v>2014.558</v>
      </c>
      <c r="CD27" s="24">
        <v>2087.2379999999998</v>
      </c>
      <c r="CE27" s="24">
        <v>2146.558</v>
      </c>
      <c r="CF27" s="24">
        <v>2204.174</v>
      </c>
      <c r="CG27" s="24">
        <v>2258.252</v>
      </c>
      <c r="CH27" s="24">
        <v>2312.3330000000001</v>
      </c>
      <c r="CI27" s="24">
        <v>2341.462</v>
      </c>
      <c r="CJ27" s="24">
        <v>2362.6959999999999</v>
      </c>
      <c r="CK27" s="24">
        <v>2377.6089999999999</v>
      </c>
      <c r="CL27" s="24">
        <v>2388.6860000000001</v>
      </c>
      <c r="CM27" s="24">
        <v>2383.5839999999998</v>
      </c>
      <c r="CN27" s="24">
        <v>2375.7640000000001</v>
      </c>
      <c r="CO27" s="24">
        <v>2360.1439999999998</v>
      </c>
      <c r="CP27" s="24">
        <v>2349.6770000000001</v>
      </c>
      <c r="CQ27" s="24">
        <v>2337.39</v>
      </c>
      <c r="CR27" s="24">
        <v>2332.078</v>
      </c>
      <c r="CS27" s="24">
        <v>2335.181</v>
      </c>
      <c r="CT27" s="24">
        <v>2348.7739999999999</v>
      </c>
      <c r="CU27" s="24">
        <v>2361.0639999999999</v>
      </c>
      <c r="CV27" s="24">
        <v>2374.9589999999998</v>
      </c>
      <c r="CW27" s="24">
        <v>2390.6390000000001</v>
      </c>
      <c r="CX27" s="24">
        <v>2407.2669999999998</v>
      </c>
    </row>
    <row r="28" spans="1:102" s="20" customFormat="1" ht="13.8" x14ac:dyDescent="0.25">
      <c r="A28" s="21" t="s">
        <v>60</v>
      </c>
      <c r="B28" s="23">
        <v>122.816</v>
      </c>
      <c r="C28" s="23">
        <v>127.895</v>
      </c>
      <c r="D28" s="23">
        <v>127.56699999999999</v>
      </c>
      <c r="E28" s="23">
        <v>128.346</v>
      </c>
      <c r="F28" s="23">
        <v>129.37700000000001</v>
      </c>
      <c r="G28" s="23">
        <v>130.39099999999999</v>
      </c>
      <c r="H28" s="23">
        <v>132.58699999999999</v>
      </c>
      <c r="I28" s="23">
        <v>136.327</v>
      </c>
      <c r="J28" s="23">
        <v>140.30799999999999</v>
      </c>
      <c r="K28" s="23">
        <v>143.91200000000001</v>
      </c>
      <c r="L28" s="23">
        <v>146.65299999999999</v>
      </c>
      <c r="M28" s="23">
        <v>149.65100000000001</v>
      </c>
      <c r="N28" s="23">
        <v>154.511</v>
      </c>
      <c r="O28" s="23">
        <v>159.946</v>
      </c>
      <c r="P28" s="23">
        <v>166.00399999999999</v>
      </c>
      <c r="Q28" s="23">
        <v>172.76900000000001</v>
      </c>
      <c r="R28" s="23">
        <v>178.80799999999999</v>
      </c>
      <c r="S28" s="23">
        <v>182.83600000000001</v>
      </c>
      <c r="T28" s="23">
        <v>183.10300000000001</v>
      </c>
      <c r="U28" s="23">
        <v>189.22200000000001</v>
      </c>
      <c r="V28" s="23">
        <v>201.286</v>
      </c>
      <c r="W28" s="23">
        <v>215.91499999999999</v>
      </c>
      <c r="X28" s="23">
        <v>227.733</v>
      </c>
      <c r="Y28" s="23">
        <v>240.10900000000001</v>
      </c>
      <c r="Z28" s="23">
        <v>273.18700000000001</v>
      </c>
      <c r="AA28" s="23">
        <v>289.875</v>
      </c>
      <c r="AB28" s="24">
        <v>297.23500000000001</v>
      </c>
      <c r="AC28" s="24">
        <v>301.255</v>
      </c>
      <c r="AD28" s="24">
        <v>302.767</v>
      </c>
      <c r="AE28" s="24">
        <v>299.49799999999999</v>
      </c>
      <c r="AF28" s="24">
        <v>303.23200000000003</v>
      </c>
      <c r="AG28" s="24">
        <v>310.40300000000002</v>
      </c>
      <c r="AH28" s="24">
        <v>317.846</v>
      </c>
      <c r="AI28" s="24">
        <v>329.55599999999998</v>
      </c>
      <c r="AJ28" s="24">
        <v>344.61900000000003</v>
      </c>
      <c r="AK28" s="24">
        <v>361.97800000000001</v>
      </c>
      <c r="AL28" s="24">
        <v>379.75799999999998</v>
      </c>
      <c r="AM28" s="24">
        <v>398.41500000000002</v>
      </c>
      <c r="AN28" s="24">
        <v>419.64499999999998</v>
      </c>
      <c r="AO28" s="24">
        <v>442.31900000000002</v>
      </c>
      <c r="AP28" s="24">
        <v>464.69799999999998</v>
      </c>
      <c r="AQ28" s="24">
        <v>487.36200000000002</v>
      </c>
      <c r="AR28" s="24">
        <v>508.42599999999999</v>
      </c>
      <c r="AS28" s="24">
        <v>524.82799999999997</v>
      </c>
      <c r="AT28" s="24">
        <v>538.95600000000002</v>
      </c>
      <c r="AU28" s="24">
        <v>549.649</v>
      </c>
      <c r="AV28" s="24">
        <v>559.80899999999997</v>
      </c>
      <c r="AW28" s="24">
        <v>565.98500000000001</v>
      </c>
      <c r="AX28" s="24">
        <v>577.94399999999996</v>
      </c>
      <c r="AY28" s="24">
        <v>584.53200000000004</v>
      </c>
      <c r="AZ28" s="24">
        <v>585.73400000000004</v>
      </c>
      <c r="BA28" s="24">
        <v>581.92399999999998</v>
      </c>
      <c r="BB28" s="24">
        <v>579.44500000000005</v>
      </c>
      <c r="BC28" s="24">
        <v>575.87800000000004</v>
      </c>
      <c r="BD28" s="24">
        <v>574.00400000000002</v>
      </c>
      <c r="BE28" s="24">
        <v>579.75099999999998</v>
      </c>
      <c r="BF28" s="24">
        <v>601.33600000000001</v>
      </c>
      <c r="BG28" s="24">
        <v>630.43899999999996</v>
      </c>
      <c r="BH28" s="24">
        <v>657.846</v>
      </c>
      <c r="BI28" s="24">
        <v>682.12099999999998</v>
      </c>
      <c r="BJ28" s="24">
        <v>703.48800000000006</v>
      </c>
      <c r="BK28" s="24">
        <v>718.24199999999996</v>
      </c>
      <c r="BL28" s="24">
        <v>735.54600000000005</v>
      </c>
      <c r="BM28" s="24">
        <v>752.79300000000001</v>
      </c>
      <c r="BN28" s="24">
        <v>768.81200000000001</v>
      </c>
      <c r="BO28" s="24">
        <v>790.17399999999998</v>
      </c>
      <c r="BP28" s="24">
        <v>809.17399999999998</v>
      </c>
      <c r="BQ28" s="24">
        <v>828.28099999999995</v>
      </c>
      <c r="BR28" s="24">
        <v>851.66700000000003</v>
      </c>
      <c r="BS28" s="24">
        <v>870.202</v>
      </c>
      <c r="BT28" s="24">
        <v>879.36800000000005</v>
      </c>
      <c r="BU28" s="24">
        <v>889.67899999999997</v>
      </c>
      <c r="BV28" s="24">
        <v>894.19</v>
      </c>
      <c r="BW28" s="24">
        <v>899.625</v>
      </c>
      <c r="BX28" s="24">
        <v>908.34</v>
      </c>
      <c r="BY28" s="24">
        <v>915.42399999999998</v>
      </c>
      <c r="BZ28" s="24">
        <v>922.25300000000004</v>
      </c>
      <c r="CA28" s="24">
        <v>924.62</v>
      </c>
      <c r="CB28" s="24">
        <v>923.66300000000001</v>
      </c>
      <c r="CC28" s="24">
        <v>919.42399999999998</v>
      </c>
      <c r="CD28" s="24">
        <v>924.09400000000005</v>
      </c>
      <c r="CE28" s="24">
        <v>938.37199999999996</v>
      </c>
      <c r="CF28" s="24">
        <v>960.74900000000002</v>
      </c>
      <c r="CG28" s="24">
        <v>994.48900000000003</v>
      </c>
      <c r="CH28" s="24">
        <v>1033.625</v>
      </c>
      <c r="CI28" s="24">
        <v>1077.4259999999999</v>
      </c>
      <c r="CJ28" s="24">
        <v>1113.2190000000001</v>
      </c>
      <c r="CK28" s="24">
        <v>1148.115</v>
      </c>
      <c r="CL28" s="24">
        <v>1182.5429999999999</v>
      </c>
      <c r="CM28" s="24">
        <v>1217.6410000000001</v>
      </c>
      <c r="CN28" s="24">
        <v>1238.8219999999999</v>
      </c>
      <c r="CO28" s="24">
        <v>1254.585</v>
      </c>
      <c r="CP28" s="24">
        <v>1267.7190000000001</v>
      </c>
      <c r="CQ28" s="24">
        <v>1280.645</v>
      </c>
      <c r="CR28" s="24">
        <v>1285.27</v>
      </c>
      <c r="CS28" s="24">
        <v>1286.9849999999999</v>
      </c>
      <c r="CT28" s="24">
        <v>1283.451</v>
      </c>
      <c r="CU28" s="24">
        <v>1284.412</v>
      </c>
      <c r="CV28" s="24">
        <v>1285.81</v>
      </c>
      <c r="CW28" s="24">
        <v>1290.875</v>
      </c>
      <c r="CX28" s="24">
        <v>1300.08</v>
      </c>
    </row>
    <row r="29" spans="1:102" s="20" customFormat="1" ht="13.8" x14ac:dyDescent="0.25">
      <c r="A29" s="21" t="s">
        <v>61</v>
      </c>
      <c r="B29" s="23">
        <v>13.164999999999999</v>
      </c>
      <c r="C29" s="23">
        <v>13.016</v>
      </c>
      <c r="D29" s="23">
        <v>15.384</v>
      </c>
      <c r="E29" s="23">
        <v>16.715</v>
      </c>
      <c r="F29" s="23">
        <v>17.305</v>
      </c>
      <c r="G29" s="23">
        <v>17.536000000000001</v>
      </c>
      <c r="H29" s="23">
        <v>17.664000000000001</v>
      </c>
      <c r="I29" s="23">
        <v>17.744</v>
      </c>
      <c r="J29" s="23">
        <v>17.901</v>
      </c>
      <c r="K29" s="23">
        <v>18.027000000000001</v>
      </c>
      <c r="L29" s="23">
        <v>18.146000000000001</v>
      </c>
      <c r="M29" s="23">
        <v>18.5</v>
      </c>
      <c r="N29" s="23">
        <v>19.126999999999999</v>
      </c>
      <c r="O29" s="23">
        <v>19.783000000000001</v>
      </c>
      <c r="P29" s="23">
        <v>20.355</v>
      </c>
      <c r="Q29" s="23">
        <v>20.783000000000001</v>
      </c>
      <c r="R29" s="23">
        <v>21.332999999999998</v>
      </c>
      <c r="S29" s="23">
        <v>22.277999999999999</v>
      </c>
      <c r="T29" s="23">
        <v>23.297999999999998</v>
      </c>
      <c r="U29" s="23">
        <v>24.376000000000001</v>
      </c>
      <c r="V29" s="23">
        <v>25.535</v>
      </c>
      <c r="W29" s="23">
        <v>26.562000000000001</v>
      </c>
      <c r="X29" s="23">
        <v>27.303999999999998</v>
      </c>
      <c r="Y29" s="23">
        <v>27.428000000000001</v>
      </c>
      <c r="Z29" s="23">
        <v>28.805</v>
      </c>
      <c r="AA29" s="23">
        <v>31.288</v>
      </c>
      <c r="AB29" s="24">
        <v>34.091000000000001</v>
      </c>
      <c r="AC29" s="24">
        <v>36.171999999999997</v>
      </c>
      <c r="AD29" s="24">
        <v>38.247999999999998</v>
      </c>
      <c r="AE29" s="24">
        <v>44.712000000000003</v>
      </c>
      <c r="AF29" s="24">
        <v>47.652999999999999</v>
      </c>
      <c r="AG29" s="24">
        <v>48.844000000000001</v>
      </c>
      <c r="AH29" s="24">
        <v>49.527000000000001</v>
      </c>
      <c r="AI29" s="24">
        <v>50.017000000000003</v>
      </c>
      <c r="AJ29" s="24">
        <v>50.71</v>
      </c>
      <c r="AK29" s="24">
        <v>52.313000000000002</v>
      </c>
      <c r="AL29" s="24">
        <v>54.295000000000002</v>
      </c>
      <c r="AM29" s="24">
        <v>56.161000000000001</v>
      </c>
      <c r="AN29" s="24">
        <v>58.893000000000001</v>
      </c>
      <c r="AO29" s="24">
        <v>62.296999999999997</v>
      </c>
      <c r="AP29" s="24">
        <v>66.268000000000001</v>
      </c>
      <c r="AQ29" s="24">
        <v>70.257999999999996</v>
      </c>
      <c r="AR29" s="24">
        <v>74.325999999999993</v>
      </c>
      <c r="AS29" s="24">
        <v>79.141999999999996</v>
      </c>
      <c r="AT29" s="24">
        <v>84.367999999999995</v>
      </c>
      <c r="AU29" s="24">
        <v>89.587000000000003</v>
      </c>
      <c r="AV29" s="24">
        <v>94.863</v>
      </c>
      <c r="AW29" s="24">
        <v>99.781000000000006</v>
      </c>
      <c r="AX29" s="24">
        <v>103.843</v>
      </c>
      <c r="AY29" s="24">
        <v>107.64</v>
      </c>
      <c r="AZ29" s="24">
        <v>110.80800000000001</v>
      </c>
      <c r="BA29" s="24">
        <v>114.133</v>
      </c>
      <c r="BB29" s="24">
        <v>116.55200000000001</v>
      </c>
      <c r="BC29" s="24">
        <v>120.512</v>
      </c>
      <c r="BD29" s="24">
        <v>123.009</v>
      </c>
      <c r="BE29" s="24">
        <v>124.11199999999999</v>
      </c>
      <c r="BF29" s="24">
        <v>124.258</v>
      </c>
      <c r="BG29" s="24">
        <v>124.879</v>
      </c>
      <c r="BH29" s="24">
        <v>125.84699999999999</v>
      </c>
      <c r="BI29" s="24">
        <v>126.979</v>
      </c>
      <c r="BJ29" s="24">
        <v>129.875</v>
      </c>
      <c r="BK29" s="24">
        <v>136.70400000000001</v>
      </c>
      <c r="BL29" s="24">
        <v>145.13999999999999</v>
      </c>
      <c r="BM29" s="24">
        <v>152.46799999999999</v>
      </c>
      <c r="BN29" s="24">
        <v>158.554</v>
      </c>
      <c r="BO29" s="24">
        <v>164.209</v>
      </c>
      <c r="BP29" s="24">
        <v>169.15199999999999</v>
      </c>
      <c r="BQ29" s="24">
        <v>175.517</v>
      </c>
      <c r="BR29" s="24">
        <v>181.59899999999999</v>
      </c>
      <c r="BS29" s="24">
        <v>187.08500000000001</v>
      </c>
      <c r="BT29" s="24">
        <v>194.20500000000001</v>
      </c>
      <c r="BU29" s="24">
        <v>200.32499999999999</v>
      </c>
      <c r="BV29" s="24">
        <v>206.98400000000001</v>
      </c>
      <c r="BW29" s="24">
        <v>214.93199999999999</v>
      </c>
      <c r="BX29" s="24">
        <v>221.10400000000001</v>
      </c>
      <c r="BY29" s="24">
        <v>224.982</v>
      </c>
      <c r="BZ29" s="24">
        <v>229.334</v>
      </c>
      <c r="CA29" s="24">
        <v>232.34899999999999</v>
      </c>
      <c r="CB29" s="24">
        <v>236.51499999999999</v>
      </c>
      <c r="CC29" s="24">
        <v>241.416</v>
      </c>
      <c r="CD29" s="24">
        <v>245.124</v>
      </c>
      <c r="CE29" s="24">
        <v>249.09</v>
      </c>
      <c r="CF29" s="24">
        <v>251.24799999999999</v>
      </c>
      <c r="CG29" s="24">
        <v>252.994</v>
      </c>
      <c r="CH29" s="24">
        <v>254.16</v>
      </c>
      <c r="CI29" s="24">
        <v>258.267</v>
      </c>
      <c r="CJ29" s="24">
        <v>265.66899999999998</v>
      </c>
      <c r="CK29" s="24">
        <v>274.72000000000003</v>
      </c>
      <c r="CL29" s="24">
        <v>286.92700000000002</v>
      </c>
      <c r="CM29" s="24">
        <v>299.87700000000001</v>
      </c>
      <c r="CN29" s="24">
        <v>314.68400000000003</v>
      </c>
      <c r="CO29" s="24">
        <v>326.97000000000003</v>
      </c>
      <c r="CP29" s="24">
        <v>339.25599999999997</v>
      </c>
      <c r="CQ29" s="24">
        <v>352.41199999999998</v>
      </c>
      <c r="CR29" s="24">
        <v>366.072</v>
      </c>
      <c r="CS29" s="24">
        <v>375.30200000000002</v>
      </c>
      <c r="CT29" s="24">
        <v>382.2</v>
      </c>
      <c r="CU29" s="24">
        <v>388.99700000000001</v>
      </c>
      <c r="CV29" s="24">
        <v>396.85599999999999</v>
      </c>
      <c r="CW29" s="24">
        <v>402.32799999999997</v>
      </c>
      <c r="CX29" s="24">
        <v>405.69499999999999</v>
      </c>
    </row>
    <row r="30" spans="1:102" s="20" customFormat="1" ht="13.8" x14ac:dyDescent="0.25">
      <c r="A30" s="21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</row>
    <row r="31" spans="1:102" s="20" customFormat="1" ht="13.8" x14ac:dyDescent="0.25">
      <c r="A31" s="21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</row>
    <row r="32" spans="1:102" s="20" customFormat="1" ht="13.8" x14ac:dyDescent="0.25">
      <c r="A32" s="1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 spans="1:102" s="20" customFormat="1" ht="13.8" x14ac:dyDescent="0.25">
      <c r="A33" s="21" t="s">
        <v>62</v>
      </c>
      <c r="B33" s="23">
        <v>66435.55</v>
      </c>
      <c r="C33" s="23">
        <v>66832.812000000005</v>
      </c>
      <c r="D33" s="23">
        <v>67195.769</v>
      </c>
      <c r="E33" s="23">
        <v>67530.759000000005</v>
      </c>
      <c r="F33" s="23">
        <v>67844.183000000005</v>
      </c>
      <c r="G33" s="23">
        <v>68138.263000000006</v>
      </c>
      <c r="H33" s="23">
        <v>68413.827000000005</v>
      </c>
      <c r="I33" s="23">
        <v>68671.301999999996</v>
      </c>
      <c r="J33" s="23">
        <v>68921.236999999994</v>
      </c>
      <c r="K33" s="23">
        <v>69163.320000000007</v>
      </c>
      <c r="L33" s="23">
        <v>69397.438999999998</v>
      </c>
      <c r="M33" s="23">
        <v>69624.054999999993</v>
      </c>
      <c r="N33" s="23">
        <v>69843.741999999998</v>
      </c>
      <c r="O33" s="23">
        <v>70057.115000000005</v>
      </c>
      <c r="P33" s="23">
        <v>70264.986000000004</v>
      </c>
      <c r="Q33" s="23">
        <v>70468.281000000003</v>
      </c>
      <c r="R33" s="23">
        <v>70667.683999999994</v>
      </c>
      <c r="S33" s="23">
        <v>70864.051000000007</v>
      </c>
      <c r="T33" s="23">
        <v>71058.596000000005</v>
      </c>
      <c r="U33" s="23">
        <v>71252.551999999996</v>
      </c>
      <c r="V33" s="23">
        <v>71446.812999999995</v>
      </c>
      <c r="W33" s="23">
        <v>71641.712</v>
      </c>
      <c r="X33" s="23">
        <v>71836.820999999996</v>
      </c>
      <c r="Y33" s="23">
        <v>72031.626000000004</v>
      </c>
      <c r="Z33" s="23">
        <v>72225.603000000003</v>
      </c>
      <c r="AA33" s="23">
        <v>72417.95</v>
      </c>
      <c r="AB33" s="24">
        <v>72607.024999999994</v>
      </c>
      <c r="AC33" s="24">
        <v>72791.745999999999</v>
      </c>
      <c r="AD33" s="24">
        <v>72971.038</v>
      </c>
      <c r="AE33" s="24">
        <v>73143.851999999999</v>
      </c>
      <c r="AF33" s="24">
        <v>73309.225000000006</v>
      </c>
      <c r="AG33" s="24">
        <v>73466.346999999994</v>
      </c>
      <c r="AH33" s="24">
        <v>73614.759000000005</v>
      </c>
      <c r="AI33" s="24">
        <v>73754.384000000005</v>
      </c>
      <c r="AJ33" s="24">
        <v>73885.478000000003</v>
      </c>
      <c r="AK33" s="24">
        <v>74008.516000000003</v>
      </c>
      <c r="AL33" s="24">
        <v>74124.255000000005</v>
      </c>
      <c r="AM33" s="24">
        <v>74233.748000000007</v>
      </c>
      <c r="AN33" s="24">
        <v>74338.297000000006</v>
      </c>
      <c r="AO33" s="24">
        <v>74439.273000000001</v>
      </c>
      <c r="AP33" s="24">
        <v>74538.088000000003</v>
      </c>
      <c r="AQ33" s="24">
        <v>74636.11</v>
      </c>
      <c r="AR33" s="24">
        <v>74734.688999999998</v>
      </c>
      <c r="AS33" s="24">
        <v>74835.085000000006</v>
      </c>
      <c r="AT33" s="24">
        <v>74938.345000000001</v>
      </c>
      <c r="AU33" s="24">
        <v>75045.282000000007</v>
      </c>
      <c r="AV33" s="24">
        <v>75156.532000000007</v>
      </c>
      <c r="AW33" s="24">
        <v>75272.495999999999</v>
      </c>
      <c r="AX33" s="24">
        <v>75393.402000000002</v>
      </c>
      <c r="AY33" s="24">
        <v>75519.28</v>
      </c>
      <c r="AZ33" s="24">
        <v>75649.873000000007</v>
      </c>
      <c r="BA33" s="24">
        <v>75784.748999999996</v>
      </c>
      <c r="BB33" s="24">
        <v>75923.31</v>
      </c>
      <c r="BC33" s="24">
        <v>76064.824999999997</v>
      </c>
      <c r="BD33" s="24">
        <v>76208.396999999997</v>
      </c>
      <c r="BE33" s="24">
        <v>76353.142999999996</v>
      </c>
      <c r="BF33" s="24">
        <v>76498.225000000006</v>
      </c>
      <c r="BG33" s="24">
        <v>76642.857000000004</v>
      </c>
      <c r="BH33" s="24">
        <v>76786.326000000001</v>
      </c>
      <c r="BI33" s="24">
        <v>76928.077000000005</v>
      </c>
      <c r="BJ33" s="24">
        <v>77067.713000000003</v>
      </c>
      <c r="BK33" s="24">
        <v>77205.005999999994</v>
      </c>
      <c r="BL33" s="24">
        <v>77339.926000000007</v>
      </c>
      <c r="BM33" s="24">
        <v>77472.521999999997</v>
      </c>
      <c r="BN33" s="24">
        <v>77603.024999999994</v>
      </c>
      <c r="BO33" s="24">
        <v>77731.680999999997</v>
      </c>
      <c r="BP33" s="24">
        <v>77858.898000000001</v>
      </c>
      <c r="BQ33" s="24">
        <v>77985.130999999994</v>
      </c>
      <c r="BR33" s="24">
        <v>78110.819000000003</v>
      </c>
      <c r="BS33" s="24">
        <v>78236.479000000007</v>
      </c>
      <c r="BT33" s="24">
        <v>78362.596000000005</v>
      </c>
      <c r="BU33" s="24">
        <v>78489.592000000004</v>
      </c>
      <c r="BV33" s="24">
        <v>78617.864000000001</v>
      </c>
      <c r="BW33" s="24">
        <v>78747.751999999993</v>
      </c>
      <c r="BX33" s="24">
        <v>78879.505000000005</v>
      </c>
      <c r="BY33" s="24">
        <v>79013.271999999997</v>
      </c>
      <c r="BZ33" s="24">
        <v>79149.104000000007</v>
      </c>
      <c r="CA33" s="24">
        <v>79286.846000000005</v>
      </c>
      <c r="CB33" s="24">
        <v>79426.293000000005</v>
      </c>
      <c r="CC33" s="24">
        <v>79567.062999999995</v>
      </c>
      <c r="CD33" s="24">
        <v>79708.698000000004</v>
      </c>
      <c r="CE33" s="24">
        <v>79850.648000000001</v>
      </c>
      <c r="CF33" s="24">
        <v>79992.414999999994</v>
      </c>
      <c r="CG33" s="24">
        <v>80133.506999999998</v>
      </c>
      <c r="CH33" s="24">
        <v>80273.460999999996</v>
      </c>
      <c r="CI33" s="24">
        <v>80411.955000000002</v>
      </c>
      <c r="CJ33" s="24">
        <v>80548.804999999993</v>
      </c>
      <c r="CK33" s="24">
        <v>80683.967999999993</v>
      </c>
      <c r="CL33" s="24">
        <v>80817.600999999995</v>
      </c>
      <c r="CM33" s="24">
        <v>80950.044999999998</v>
      </c>
      <c r="CN33" s="24">
        <v>81081.760999999999</v>
      </c>
      <c r="CO33" s="24">
        <v>81213.244000000006</v>
      </c>
      <c r="CP33" s="24">
        <v>81345.11</v>
      </c>
      <c r="CQ33" s="24">
        <v>81477.907000000007</v>
      </c>
      <c r="CR33" s="24">
        <v>81612.198000000004</v>
      </c>
      <c r="CS33" s="24">
        <v>81748.347999999998</v>
      </c>
      <c r="CT33" s="24">
        <v>81886.596000000005</v>
      </c>
      <c r="CU33" s="24">
        <v>82027.14</v>
      </c>
      <c r="CV33" s="24">
        <v>82169.955000000002</v>
      </c>
      <c r="CW33" s="24">
        <v>82314.930999999997</v>
      </c>
      <c r="CX33" s="24">
        <v>82461.846000000005</v>
      </c>
    </row>
    <row r="34" spans="1:102" ht="14.4" thickBot="1" x14ac:dyDescent="0.3">
      <c r="A34" s="27"/>
      <c r="B34" s="27" t="s">
        <v>63</v>
      </c>
      <c r="C34" s="27" t="s">
        <v>63</v>
      </c>
      <c r="D34" s="27" t="s">
        <v>63</v>
      </c>
      <c r="E34" s="27" t="s">
        <v>63</v>
      </c>
      <c r="F34" s="27" t="s">
        <v>63</v>
      </c>
      <c r="G34" s="27" t="s">
        <v>63</v>
      </c>
      <c r="H34" s="27" t="s">
        <v>63</v>
      </c>
      <c r="I34" s="27" t="s">
        <v>63</v>
      </c>
      <c r="J34" s="27" t="s">
        <v>63</v>
      </c>
      <c r="K34" s="27" t="s">
        <v>63</v>
      </c>
      <c r="L34" s="27" t="s">
        <v>63</v>
      </c>
      <c r="M34" s="27" t="s">
        <v>63</v>
      </c>
      <c r="N34" s="27" t="s">
        <v>63</v>
      </c>
      <c r="O34" s="27" t="s">
        <v>63</v>
      </c>
      <c r="P34" s="27" t="s">
        <v>63</v>
      </c>
      <c r="Q34" s="27" t="s">
        <v>63</v>
      </c>
      <c r="R34" s="27" t="s">
        <v>63</v>
      </c>
      <c r="S34" s="27" t="s">
        <v>63</v>
      </c>
      <c r="T34" s="27" t="s">
        <v>63</v>
      </c>
      <c r="U34" s="27" t="s">
        <v>63</v>
      </c>
      <c r="V34" s="27" t="s">
        <v>63</v>
      </c>
      <c r="W34" s="27" t="s">
        <v>63</v>
      </c>
      <c r="X34" s="27" t="s">
        <v>63</v>
      </c>
      <c r="Y34" s="27" t="s">
        <v>63</v>
      </c>
      <c r="Z34" s="27" t="s">
        <v>63</v>
      </c>
      <c r="AA34" s="27" t="s">
        <v>63</v>
      </c>
      <c r="AB34" s="27" t="s">
        <v>63</v>
      </c>
      <c r="AC34" s="27" t="s">
        <v>63</v>
      </c>
      <c r="AD34" s="27" t="s">
        <v>63</v>
      </c>
      <c r="AE34" s="27" t="s">
        <v>63</v>
      </c>
      <c r="AF34" s="27" t="s">
        <v>63</v>
      </c>
      <c r="AG34" s="27" t="s">
        <v>63</v>
      </c>
      <c r="AH34" s="27" t="s">
        <v>63</v>
      </c>
      <c r="AI34" s="27" t="s">
        <v>63</v>
      </c>
      <c r="AJ34" s="27" t="s">
        <v>63</v>
      </c>
      <c r="AK34" s="27" t="s">
        <v>63</v>
      </c>
      <c r="AL34" s="27" t="s">
        <v>63</v>
      </c>
      <c r="AM34" s="27" t="s">
        <v>63</v>
      </c>
      <c r="AN34" s="27" t="s">
        <v>63</v>
      </c>
      <c r="AO34" s="27" t="s">
        <v>63</v>
      </c>
      <c r="AP34" s="27" t="s">
        <v>63</v>
      </c>
      <c r="AQ34" s="27" t="s">
        <v>63</v>
      </c>
      <c r="AR34" s="27" t="s">
        <v>63</v>
      </c>
      <c r="AS34" s="27" t="s">
        <v>63</v>
      </c>
      <c r="AT34" s="27" t="s">
        <v>63</v>
      </c>
      <c r="AU34" s="27" t="s">
        <v>63</v>
      </c>
      <c r="AV34" s="27" t="s">
        <v>63</v>
      </c>
      <c r="AW34" s="27" t="s">
        <v>63</v>
      </c>
      <c r="AX34" s="27" t="s">
        <v>63</v>
      </c>
      <c r="AY34" s="27" t="s">
        <v>63</v>
      </c>
      <c r="AZ34" s="27" t="s">
        <v>63</v>
      </c>
      <c r="BA34" s="27" t="s">
        <v>63</v>
      </c>
      <c r="BB34" s="27" t="s">
        <v>63</v>
      </c>
      <c r="BC34" s="27" t="s">
        <v>63</v>
      </c>
      <c r="BD34" s="27" t="s">
        <v>63</v>
      </c>
      <c r="BE34" s="27" t="s">
        <v>63</v>
      </c>
      <c r="BF34" s="27" t="s">
        <v>63</v>
      </c>
      <c r="BG34" s="27" t="s">
        <v>63</v>
      </c>
      <c r="BH34" s="27" t="s">
        <v>63</v>
      </c>
      <c r="BI34" s="27" t="s">
        <v>63</v>
      </c>
      <c r="BJ34" s="27" t="s">
        <v>63</v>
      </c>
      <c r="BK34" s="27" t="s">
        <v>63</v>
      </c>
      <c r="BL34" s="27" t="s">
        <v>63</v>
      </c>
      <c r="BM34" s="27" t="s">
        <v>63</v>
      </c>
      <c r="BN34" s="27" t="s">
        <v>63</v>
      </c>
      <c r="BO34" s="27" t="s">
        <v>63</v>
      </c>
      <c r="BP34" s="27" t="s">
        <v>63</v>
      </c>
      <c r="BQ34" s="27" t="s">
        <v>63</v>
      </c>
      <c r="BR34" s="27" t="s">
        <v>63</v>
      </c>
      <c r="BS34" s="27" t="s">
        <v>63</v>
      </c>
      <c r="BT34" s="27" t="s">
        <v>63</v>
      </c>
      <c r="BU34" s="27" t="s">
        <v>63</v>
      </c>
      <c r="BV34" s="27" t="s">
        <v>63</v>
      </c>
      <c r="BW34" s="27" t="s">
        <v>63</v>
      </c>
      <c r="BX34" s="27" t="s">
        <v>63</v>
      </c>
      <c r="BY34" s="27" t="s">
        <v>63</v>
      </c>
      <c r="BZ34" s="27" t="s">
        <v>63</v>
      </c>
      <c r="CA34" s="27" t="s">
        <v>63</v>
      </c>
      <c r="CB34" s="27" t="s">
        <v>63</v>
      </c>
      <c r="CC34" s="27" t="s">
        <v>63</v>
      </c>
      <c r="CD34" s="27" t="s">
        <v>63</v>
      </c>
      <c r="CE34" s="27" t="s">
        <v>63</v>
      </c>
      <c r="CF34" s="27" t="s">
        <v>63</v>
      </c>
      <c r="CG34" s="27" t="s">
        <v>63</v>
      </c>
      <c r="CH34" s="27" t="s">
        <v>63</v>
      </c>
      <c r="CI34" s="27" t="s">
        <v>63</v>
      </c>
      <c r="CJ34" s="27" t="s">
        <v>63</v>
      </c>
      <c r="CK34" s="27" t="s">
        <v>63</v>
      </c>
      <c r="CL34" s="27" t="s">
        <v>63</v>
      </c>
      <c r="CM34" s="27" t="s">
        <v>63</v>
      </c>
      <c r="CN34" s="27" t="s">
        <v>63</v>
      </c>
      <c r="CO34" s="27" t="s">
        <v>63</v>
      </c>
      <c r="CP34" s="27" t="s">
        <v>63</v>
      </c>
      <c r="CQ34" s="27" t="s">
        <v>63</v>
      </c>
      <c r="CR34" s="27" t="s">
        <v>63</v>
      </c>
      <c r="CS34" s="27" t="s">
        <v>63</v>
      </c>
      <c r="CT34" s="27" t="s">
        <v>63</v>
      </c>
      <c r="CU34" s="27" t="s">
        <v>63</v>
      </c>
      <c r="CV34" s="27" t="s">
        <v>63</v>
      </c>
      <c r="CW34" s="27" t="s">
        <v>63</v>
      </c>
      <c r="CX34" s="27" t="s">
        <v>63</v>
      </c>
    </row>
  </sheetData>
  <pageMargins left="0.7" right="0.7" top="0.75" bottom="0.75" header="0.3" footer="0.3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Graph</vt:lpstr>
      <vt:lpstr>Marketing Strategy</vt:lpstr>
      <vt:lpstr>Financial Projection</vt:lpstr>
      <vt:lpstr>Sales Projection</vt:lpstr>
      <vt:lpstr>PERSONS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Diwakar Sharma</dc:creator>
  <cp:lastModifiedBy>Diwakar Sharma</cp:lastModifiedBy>
  <dcterms:created xsi:type="dcterms:W3CDTF">2021-01-03T10:43:21Z</dcterms:created>
  <dcterms:modified xsi:type="dcterms:W3CDTF">2021-01-24T22:31:46Z</dcterms:modified>
</cp:coreProperties>
</file>