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o\Box Sync\Spring 20 Class Mats\ECE 524\Final Project\"/>
    </mc:Choice>
  </mc:AlternateContent>
  <xr:revisionPtr revIDLastSave="0" documentId="8_{A5E0BA1B-E43E-479A-A48B-E1E14BFAA402}" xr6:coauthVersionLast="44" xr6:coauthVersionMax="44" xr10:uidLastSave="{00000000-0000-0000-0000-000000000000}"/>
  <bookViews>
    <workbookView xWindow="-98" yWindow="-98" windowWidth="22695" windowHeight="14595" xr2:uid="{6E8044D7-0E0A-49BE-BCB8-6602F99E7D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3" i="1"/>
  <c r="C2" i="1"/>
  <c r="B3" i="1"/>
  <c r="D2" i="1"/>
  <c r="D3" i="1"/>
  <c r="C4" i="1"/>
  <c r="B4" i="1"/>
  <c r="E2" i="1"/>
  <c r="E3" i="1"/>
  <c r="E4" i="1"/>
  <c r="D5" i="1"/>
  <c r="C5" i="1"/>
  <c r="B5" i="1"/>
  <c r="F3" i="1"/>
  <c r="F2" i="1"/>
  <c r="F4" i="1"/>
  <c r="F5" i="1"/>
  <c r="E6" i="1"/>
  <c r="D6" i="1"/>
  <c r="C6" i="1"/>
  <c r="B6" i="1"/>
  <c r="G2" i="1"/>
  <c r="G3" i="1"/>
  <c r="G4" i="1"/>
  <c r="G5" i="1"/>
  <c r="G6" i="1"/>
  <c r="F7" i="1"/>
  <c r="E7" i="1"/>
  <c r="D7" i="1"/>
  <c r="C7" i="1"/>
  <c r="B7" i="1"/>
  <c r="H7" i="1"/>
  <c r="H6" i="1"/>
  <c r="H5" i="1"/>
  <c r="H4" i="1"/>
  <c r="H3" i="1"/>
  <c r="H2" i="1"/>
  <c r="G8" i="1"/>
  <c r="F8" i="1"/>
  <c r="E8" i="1"/>
  <c r="D8" i="1"/>
  <c r="C8" i="1"/>
  <c r="B8" i="1"/>
  <c r="I8" i="1"/>
  <c r="I7" i="1"/>
  <c r="F9" i="1"/>
  <c r="I5" i="1"/>
  <c r="I4" i="1"/>
  <c r="I3" i="1"/>
  <c r="I2" i="1"/>
  <c r="H9" i="1"/>
  <c r="G9" i="1"/>
  <c r="I6" i="1"/>
  <c r="E9" i="1"/>
  <c r="D9" i="1"/>
  <c r="C9" i="1"/>
  <c r="B9" i="1"/>
  <c r="J9" i="1"/>
  <c r="J8" i="1"/>
  <c r="J7" i="1"/>
  <c r="J6" i="1"/>
  <c r="J5" i="1"/>
  <c r="J4" i="1"/>
  <c r="J3" i="1"/>
  <c r="J2" i="1"/>
  <c r="I10" i="1"/>
  <c r="H10" i="1"/>
  <c r="G10" i="1"/>
  <c r="F10" i="1"/>
  <c r="E10" i="1"/>
  <c r="D10" i="1"/>
  <c r="C10" i="1"/>
  <c r="B10" i="1"/>
  <c r="K10" i="1"/>
  <c r="K9" i="1"/>
  <c r="K8" i="1"/>
  <c r="K7" i="1"/>
  <c r="K6" i="1"/>
  <c r="K5" i="1"/>
  <c r="K4" i="1"/>
  <c r="K3" i="1"/>
  <c r="K2" i="1"/>
  <c r="J11" i="1"/>
  <c r="I11" i="1"/>
  <c r="H11" i="1"/>
  <c r="G11" i="1"/>
  <c r="F11" i="1"/>
  <c r="E11" i="1"/>
  <c r="D11" i="1"/>
  <c r="C11" i="1"/>
  <c r="B11" i="1"/>
  <c r="L11" i="1"/>
  <c r="L10" i="1"/>
  <c r="L9" i="1"/>
  <c r="L8" i="1"/>
  <c r="L7" i="1"/>
  <c r="L6" i="1"/>
  <c r="L5" i="1"/>
  <c r="L4" i="1"/>
  <c r="L3" i="1"/>
  <c r="L2" i="1"/>
  <c r="K12" i="1"/>
  <c r="J12" i="1"/>
  <c r="I12" i="1"/>
  <c r="H12" i="1"/>
  <c r="G12" i="1"/>
  <c r="F12" i="1"/>
  <c r="E12" i="1"/>
  <c r="D12" i="1"/>
  <c r="C12" i="1"/>
  <c r="B12" i="1"/>
  <c r="M12" i="1"/>
  <c r="M11" i="1"/>
  <c r="M10" i="1"/>
  <c r="M9" i="1"/>
  <c r="M8" i="1"/>
  <c r="M7" i="1"/>
  <c r="M6" i="1"/>
  <c r="M5" i="1"/>
  <c r="M3" i="1"/>
  <c r="M2" i="1"/>
  <c r="L13" i="1"/>
  <c r="K13" i="1"/>
  <c r="J13" i="1"/>
  <c r="I13" i="1"/>
  <c r="H13" i="1"/>
  <c r="G13" i="1"/>
  <c r="F13" i="1"/>
  <c r="E13" i="1"/>
  <c r="C13" i="1"/>
  <c r="B13" i="1"/>
  <c r="N2" i="1"/>
  <c r="N3" i="1"/>
  <c r="N4" i="1"/>
  <c r="N5" i="1"/>
  <c r="N6" i="1"/>
  <c r="N7" i="1"/>
  <c r="N8" i="1"/>
  <c r="N9" i="1"/>
  <c r="N10" i="1"/>
  <c r="N11" i="1"/>
  <c r="N12" i="1"/>
  <c r="N13" i="1"/>
  <c r="M14" i="1"/>
  <c r="L14" i="1"/>
  <c r="K14" i="1"/>
  <c r="J14" i="1"/>
  <c r="I14" i="1"/>
  <c r="H14" i="1"/>
  <c r="G14" i="1"/>
  <c r="F14" i="1"/>
  <c r="E14" i="1"/>
  <c r="D14" i="1"/>
  <c r="C14" i="1"/>
  <c r="B14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5" i="1"/>
  <c r="M15" i="1"/>
  <c r="D15" i="1"/>
  <c r="L15" i="1"/>
  <c r="K15" i="1"/>
  <c r="J15" i="1"/>
  <c r="I15" i="1"/>
  <c r="H15" i="1"/>
  <c r="G15" i="1"/>
  <c r="F15" i="1"/>
  <c r="E15" i="1"/>
  <c r="C15" i="1"/>
  <c r="B15" i="1"/>
</calcChain>
</file>

<file path=xl/sharedStrings.xml><?xml version="1.0" encoding="utf-8"?>
<sst xmlns="http://schemas.openxmlformats.org/spreadsheetml/2006/main" count="58" uniqueCount="17">
  <si>
    <t>Illinois</t>
  </si>
  <si>
    <t>Indiana</t>
  </si>
  <si>
    <t>Iowa</t>
  </si>
  <si>
    <t>Maryland</t>
  </si>
  <si>
    <t>Michigan</t>
  </si>
  <si>
    <t>Michigan St.</t>
  </si>
  <si>
    <t>Minnesota</t>
  </si>
  <si>
    <t>Nebraska</t>
  </si>
  <si>
    <t>Northwestern</t>
  </si>
  <si>
    <t>Ohio St.</t>
  </si>
  <si>
    <t>Penn St.</t>
  </si>
  <si>
    <t xml:space="preserve">Purdue </t>
  </si>
  <si>
    <t>Rutgers</t>
  </si>
  <si>
    <t>Wisconsin</t>
  </si>
  <si>
    <t>Purdue</t>
  </si>
  <si>
    <t>(hours to/from)</t>
  </si>
  <si>
    <t>Price (round-trip)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</si>
</sst>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9699-4B43-4E14-9375-2587C93BDAC5}">
  <dimension ref="A1:O36"/>
  <sheetViews>
    <sheetView tabSelected="1" topLeftCell="A11" zoomScaleNormal="100" workbookViewId="0">
      <selection activeCell="A23" sqref="A23"/>
    </sheetView>
  </sheetViews>
  <sheetFormatPr defaultRowHeight="14.25" x14ac:dyDescent="0.45"/>
  <cols>
    <col min="1" max="1" width="14.3984375" bestFit="1" customWidth="1"/>
    <col min="2" max="2" width="5.796875" bestFit="1" customWidth="1"/>
    <col min="3" max="4" width="6.53125" bestFit="1" customWidth="1"/>
    <col min="5" max="5" width="8.265625" bestFit="1" customWidth="1"/>
    <col min="6" max="6" width="8" bestFit="1" customWidth="1"/>
    <col min="7" max="7" width="10.46484375" bestFit="1" customWidth="1"/>
    <col min="8" max="8" width="9.1328125" bestFit="1" customWidth="1"/>
    <col min="9" max="9" width="8.06640625" bestFit="1" customWidth="1"/>
    <col min="10" max="10" width="11.6640625" bestFit="1" customWidth="1"/>
    <col min="11" max="11" width="6.9296875" bestFit="1" customWidth="1"/>
    <col min="12" max="12" width="7.1328125" bestFit="1" customWidth="1"/>
    <col min="13" max="13" width="6.33203125" bestFit="1" customWidth="1"/>
    <col min="14" max="14" width="6.73046875" bestFit="1" customWidth="1"/>
    <col min="15" max="15" width="8.6640625" bestFit="1" customWidth="1"/>
  </cols>
  <sheetData>
    <row r="1" spans="1:15" x14ac:dyDescent="0.4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14</v>
      </c>
      <c r="N1" t="s">
        <v>12</v>
      </c>
      <c r="O1" t="s">
        <v>13</v>
      </c>
    </row>
    <row r="2" spans="1:15" x14ac:dyDescent="0.45">
      <c r="A2" t="s">
        <v>0</v>
      </c>
      <c r="B2">
        <v>0</v>
      </c>
      <c r="C2">
        <f>40/60</f>
        <v>0.66666666666666663</v>
      </c>
      <c r="D2">
        <f>52/60</f>
        <v>0.8666666666666667</v>
      </c>
      <c r="E2">
        <f>(60+50)/60</f>
        <v>1.8333333333333333</v>
      </c>
      <c r="F2">
        <f>63/60</f>
        <v>1.05</v>
      </c>
      <c r="G2">
        <f>61/60</f>
        <v>1.0166666666666666</v>
      </c>
      <c r="H2">
        <f>(60+24)/60</f>
        <v>1.4</v>
      </c>
      <c r="I2">
        <f>(60+27)/60</f>
        <v>1.45</v>
      </c>
      <c r="J2">
        <f>41/60</f>
        <v>0.68333333333333335</v>
      </c>
      <c r="K2">
        <f>63/60</f>
        <v>1.05</v>
      </c>
      <c r="L2">
        <f>110/60</f>
        <v>1.8333333333333333</v>
      </c>
      <c r="M2">
        <f>34/60</f>
        <v>0.56666666666666665</v>
      </c>
      <c r="N2">
        <f>(60+47)/60</f>
        <v>1.7833333333333334</v>
      </c>
      <c r="O2">
        <f>54/60</f>
        <v>0.9</v>
      </c>
    </row>
    <row r="3" spans="1:15" x14ac:dyDescent="0.45">
      <c r="A3" t="s">
        <v>1</v>
      </c>
      <c r="B3">
        <f>40/60</f>
        <v>0.66666666666666663</v>
      </c>
      <c r="C3">
        <v>0</v>
      </c>
      <c r="D3">
        <f>68/60</f>
        <v>1.1333333333333333</v>
      </c>
      <c r="E3">
        <f>(60+37)/60</f>
        <v>1.6166666666666667</v>
      </c>
      <c r="F3">
        <f>60/60</f>
        <v>1</v>
      </c>
      <c r="G3">
        <f>61/60</f>
        <v>1.0166666666666666</v>
      </c>
      <c r="H3">
        <f>(60+39)/60</f>
        <v>1.65</v>
      </c>
      <c r="I3">
        <f>(60+42)/60</f>
        <v>1.7</v>
      </c>
      <c r="J3">
        <f>51/60</f>
        <v>0.85</v>
      </c>
      <c r="K3">
        <f>51/60</f>
        <v>0.85</v>
      </c>
      <c r="L3">
        <f>91/60</f>
        <v>1.5166666666666666</v>
      </c>
      <c r="M3">
        <f>36/60</f>
        <v>0.6</v>
      </c>
      <c r="N3">
        <f>(60+38)/60</f>
        <v>1.6333333333333333</v>
      </c>
      <c r="O3">
        <f>67/60</f>
        <v>1.1166666666666667</v>
      </c>
    </row>
    <row r="4" spans="1:15" x14ac:dyDescent="0.45">
      <c r="A4" t="s">
        <v>2</v>
      </c>
      <c r="B4">
        <f>52/60</f>
        <v>0.8666666666666667</v>
      </c>
      <c r="C4">
        <f>68/60</f>
        <v>1.1333333333333333</v>
      </c>
      <c r="D4">
        <v>0</v>
      </c>
      <c r="E4">
        <f>(60+55)/60</f>
        <v>1.9166666666666667</v>
      </c>
      <c r="F4">
        <f>(60+21)/60</f>
        <v>1.35</v>
      </c>
      <c r="G4">
        <f>(60+15)/60</f>
        <v>1.25</v>
      </c>
      <c r="H4">
        <f>58/60</f>
        <v>0.96666666666666667</v>
      </c>
      <c r="I4">
        <f>63/60</f>
        <v>1.05</v>
      </c>
      <c r="J4">
        <f>52/60</f>
        <v>0.8666666666666667</v>
      </c>
      <c r="K4">
        <f>89/60</f>
        <v>1.4833333333333334</v>
      </c>
      <c r="L4">
        <f>106/60</f>
        <v>1.7666666666666666</v>
      </c>
      <c r="M4">
        <v>1</v>
      </c>
      <c r="N4">
        <f>(126/60)</f>
        <v>2.1</v>
      </c>
      <c r="O4">
        <f>44/60</f>
        <v>0.73333333333333328</v>
      </c>
    </row>
    <row r="5" spans="1:15" x14ac:dyDescent="0.45">
      <c r="A5" t="s">
        <v>3</v>
      </c>
      <c r="B5">
        <f>(60+50)/60</f>
        <v>1.8333333333333333</v>
      </c>
      <c r="C5">
        <f>(60+37)/60</f>
        <v>1.6166666666666667</v>
      </c>
      <c r="D5">
        <f>(60+55)/60</f>
        <v>1.9166666666666667</v>
      </c>
      <c r="E5">
        <v>0</v>
      </c>
      <c r="F5">
        <f>(60+24)/60</f>
        <v>1.4</v>
      </c>
      <c r="G5">
        <f>91/60</f>
        <v>1.5166666666666666</v>
      </c>
      <c r="H5">
        <f>(120+11)/60</f>
        <v>2.1833333333333331</v>
      </c>
      <c r="I5">
        <f>(120+25)/60</f>
        <v>2.4166666666666665</v>
      </c>
      <c r="J5">
        <f>(108)/60</f>
        <v>1.8</v>
      </c>
      <c r="K5">
        <f>71/60</f>
        <v>1.1833333333333333</v>
      </c>
      <c r="L5">
        <f>43/60</f>
        <v>0.71666666666666667</v>
      </c>
      <c r="M5">
        <f>(60+40)/60</f>
        <v>1.6666666666666667</v>
      </c>
      <c r="N5">
        <f>47/60</f>
        <v>0.78333333333333333</v>
      </c>
      <c r="O5">
        <f>(60+45)/60</f>
        <v>1.75</v>
      </c>
    </row>
    <row r="6" spans="1:15" x14ac:dyDescent="0.45">
      <c r="A6" t="s">
        <v>4</v>
      </c>
      <c r="B6">
        <f>63/60</f>
        <v>1.05</v>
      </c>
      <c r="C6">
        <f>60/60</f>
        <v>1</v>
      </c>
      <c r="D6">
        <f>(60+21)/60</f>
        <v>1.35</v>
      </c>
      <c r="E6">
        <f>(60+24)/60</f>
        <v>1.4</v>
      </c>
      <c r="F6">
        <v>0</v>
      </c>
      <c r="G6">
        <f>31/60</f>
        <v>0.51666666666666672</v>
      </c>
      <c r="H6">
        <f>(60+38)/60</f>
        <v>1.6333333333333333</v>
      </c>
      <c r="I6">
        <f>(60+42)/60</f>
        <v>1.7</v>
      </c>
      <c r="J6">
        <f>52/60</f>
        <v>0.8666666666666667</v>
      </c>
      <c r="K6">
        <f>47/60</f>
        <v>0.78333333333333333</v>
      </c>
      <c r="L6">
        <f>69/60</f>
        <v>1.1499999999999999</v>
      </c>
      <c r="M6">
        <f>53/60</f>
        <v>0.8833333333333333</v>
      </c>
      <c r="N6">
        <f>(60+34)/60</f>
        <v>1.5666666666666667</v>
      </c>
      <c r="O6">
        <f>65/60</f>
        <v>1.0833333333333333</v>
      </c>
    </row>
    <row r="7" spans="1:15" x14ac:dyDescent="0.45">
      <c r="A7" t="s">
        <v>5</v>
      </c>
      <c r="B7">
        <f>61/60</f>
        <v>1.0166666666666666</v>
      </c>
      <c r="C7">
        <f>61/60</f>
        <v>1.0166666666666666</v>
      </c>
      <c r="D7">
        <f>(60+15)/60</f>
        <v>1.25</v>
      </c>
      <c r="E7">
        <f>91/60</f>
        <v>1.5166666666666666</v>
      </c>
      <c r="F7">
        <f>31/60</f>
        <v>0.51666666666666672</v>
      </c>
      <c r="G7">
        <v>0</v>
      </c>
      <c r="H7">
        <f>(60+29)/60</f>
        <v>1.4833333333333334</v>
      </c>
      <c r="I7">
        <f>(60+37)/120</f>
        <v>0.80833333333333335</v>
      </c>
      <c r="J7">
        <f>47/60</f>
        <v>0.78333333333333333</v>
      </c>
      <c r="K7">
        <f>53/60</f>
        <v>0.8833333333333333</v>
      </c>
      <c r="L7">
        <f>76/60</f>
        <v>1.2666666666666666</v>
      </c>
      <c r="M7">
        <f>52/60</f>
        <v>0.8666666666666667</v>
      </c>
      <c r="N7">
        <f>(60+41)/60</f>
        <v>1.6833333333333333</v>
      </c>
      <c r="O7">
        <f>59/60</f>
        <v>0.98333333333333328</v>
      </c>
    </row>
    <row r="8" spans="1:15" x14ac:dyDescent="0.45">
      <c r="A8" t="s">
        <v>6</v>
      </c>
      <c r="B8">
        <f>(60+24)/60</f>
        <v>1.4</v>
      </c>
      <c r="C8">
        <f>(60+39)/60</f>
        <v>1.65</v>
      </c>
      <c r="D8">
        <f>58/60</f>
        <v>0.96666666666666667</v>
      </c>
      <c r="E8">
        <f>(120+11)/60</f>
        <v>2.1833333333333331</v>
      </c>
      <c r="F8">
        <f>(60+38)/60</f>
        <v>1.6333333333333333</v>
      </c>
      <c r="G8">
        <f>(60+29)/60</f>
        <v>1.4833333333333334</v>
      </c>
      <c r="H8">
        <v>0</v>
      </c>
      <c r="I8">
        <f>71/60</f>
        <v>1.1833333333333333</v>
      </c>
      <c r="J8">
        <f>74/60</f>
        <v>1.2333333333333334</v>
      </c>
      <c r="K8">
        <f>93/60</f>
        <v>1.55</v>
      </c>
      <c r="L8">
        <f>120/60</f>
        <v>2</v>
      </c>
      <c r="M8">
        <f>(60+28)/60</f>
        <v>1.4666666666666666</v>
      </c>
      <c r="N8">
        <f>(120+19)/60</f>
        <v>2.3166666666666669</v>
      </c>
      <c r="O8">
        <f>57/60</f>
        <v>0.95</v>
      </c>
    </row>
    <row r="9" spans="1:15" x14ac:dyDescent="0.45">
      <c r="A9" t="s">
        <v>7</v>
      </c>
      <c r="B9">
        <f>(60+27)/60</f>
        <v>1.45</v>
      </c>
      <c r="C9">
        <f>(60+42)/60</f>
        <v>1.7</v>
      </c>
      <c r="D9">
        <f>63/60</f>
        <v>1.05</v>
      </c>
      <c r="E9">
        <f>(120+25)/60</f>
        <v>2.4166666666666665</v>
      </c>
      <c r="F9">
        <f>(60+42)/60</f>
        <v>1.7</v>
      </c>
      <c r="G9">
        <f>(60+37)/120</f>
        <v>0.80833333333333335</v>
      </c>
      <c r="H9">
        <f>71/60</f>
        <v>1.1833333333333333</v>
      </c>
      <c r="I9">
        <v>0</v>
      </c>
      <c r="J9">
        <f>91/60</f>
        <v>1.5166666666666666</v>
      </c>
      <c r="K9">
        <f>107/60</f>
        <v>1.7833333333333334</v>
      </c>
      <c r="L9">
        <f>(120+17)/60</f>
        <v>2.2833333333333332</v>
      </c>
      <c r="M9">
        <f>(60+37)/60</f>
        <v>1.6166666666666667</v>
      </c>
      <c r="N9">
        <f>(120+38)/60</f>
        <v>2.6333333333333333</v>
      </c>
      <c r="O9">
        <f>(60+21)/60</f>
        <v>1.35</v>
      </c>
    </row>
    <row r="10" spans="1:15" x14ac:dyDescent="0.45">
      <c r="A10" t="s">
        <v>8</v>
      </c>
      <c r="B10">
        <f>41/60</f>
        <v>0.68333333333333335</v>
      </c>
      <c r="C10">
        <f>51/60</f>
        <v>0.85</v>
      </c>
      <c r="D10">
        <f>52/60</f>
        <v>0.8666666666666667</v>
      </c>
      <c r="E10">
        <f>(108)/60</f>
        <v>1.8</v>
      </c>
      <c r="F10">
        <f>52/60</f>
        <v>0.8666666666666667</v>
      </c>
      <c r="G10">
        <f>47/60</f>
        <v>0.78333333333333333</v>
      </c>
      <c r="H10">
        <f>74/60</f>
        <v>1.2333333333333334</v>
      </c>
      <c r="I10">
        <f>91/60</f>
        <v>1.5166666666666666</v>
      </c>
      <c r="J10">
        <v>0</v>
      </c>
      <c r="K10">
        <f>63/60</f>
        <v>1.05</v>
      </c>
      <c r="L10">
        <f>96/60</f>
        <v>1.6</v>
      </c>
      <c r="M10">
        <f>39/60</f>
        <v>0.65</v>
      </c>
      <c r="N10">
        <f>(60+43)/60</f>
        <v>1.7166666666666666</v>
      </c>
      <c r="O10">
        <f>41/60</f>
        <v>0.68333333333333335</v>
      </c>
    </row>
    <row r="11" spans="1:15" x14ac:dyDescent="0.45">
      <c r="A11" t="s">
        <v>9</v>
      </c>
      <c r="B11">
        <f>63/60</f>
        <v>1.05</v>
      </c>
      <c r="C11">
        <f>51/60</f>
        <v>0.85</v>
      </c>
      <c r="D11">
        <f>89/60</f>
        <v>1.4833333333333334</v>
      </c>
      <c r="E11">
        <f>71/60</f>
        <v>1.1833333333333333</v>
      </c>
      <c r="F11">
        <f>47/60</f>
        <v>0.78333333333333333</v>
      </c>
      <c r="G11">
        <f>53/60</f>
        <v>0.8833333333333333</v>
      </c>
      <c r="H11">
        <f>93/60</f>
        <v>1.55</v>
      </c>
      <c r="I11">
        <f>107/60</f>
        <v>1.7833333333333334</v>
      </c>
      <c r="J11">
        <f>63/60</f>
        <v>1.05</v>
      </c>
      <c r="K11">
        <v>0</v>
      </c>
      <c r="L11">
        <f>63/60</f>
        <v>1.05</v>
      </c>
      <c r="M11">
        <f>53/60</f>
        <v>0.8833333333333333</v>
      </c>
      <c r="N11">
        <f>(60+28)/60</f>
        <v>1.4666666666666666</v>
      </c>
      <c r="O11">
        <f>(60+20)/60</f>
        <v>1.3333333333333333</v>
      </c>
    </row>
    <row r="12" spans="1:15" x14ac:dyDescent="0.45">
      <c r="A12" t="s">
        <v>10</v>
      </c>
      <c r="B12">
        <f>110/60</f>
        <v>1.8333333333333333</v>
      </c>
      <c r="C12">
        <f>91/60</f>
        <v>1.5166666666666666</v>
      </c>
      <c r="D12">
        <f>106/60</f>
        <v>1.7666666666666666</v>
      </c>
      <c r="E12">
        <f>43/60</f>
        <v>0.71666666666666667</v>
      </c>
      <c r="F12">
        <f>69/60</f>
        <v>1.1499999999999999</v>
      </c>
      <c r="G12">
        <f>76/60</f>
        <v>1.2666666666666666</v>
      </c>
      <c r="H12">
        <f>120/60</f>
        <v>2</v>
      </c>
      <c r="I12">
        <f>(120+17)/60</f>
        <v>2.2833333333333332</v>
      </c>
      <c r="J12">
        <f>96/60</f>
        <v>1.6</v>
      </c>
      <c r="K12">
        <f>63/60</f>
        <v>1.05</v>
      </c>
      <c r="L12">
        <v>0</v>
      </c>
      <c r="M12">
        <f>(60+31)/60</f>
        <v>1.5166666666666666</v>
      </c>
      <c r="N12">
        <f>49/60</f>
        <v>0.81666666666666665</v>
      </c>
      <c r="O12">
        <f>(60+51)/60</f>
        <v>1.85</v>
      </c>
    </row>
    <row r="13" spans="1:15" x14ac:dyDescent="0.45">
      <c r="A13" t="s">
        <v>11</v>
      </c>
      <c r="B13">
        <f>34/60</f>
        <v>0.56666666666666665</v>
      </c>
      <c r="C13">
        <f>36/60</f>
        <v>0.6</v>
      </c>
      <c r="D13">
        <v>1</v>
      </c>
      <c r="E13">
        <f>(60+40)/60</f>
        <v>1.6666666666666667</v>
      </c>
      <c r="F13">
        <f>53/60</f>
        <v>0.8833333333333333</v>
      </c>
      <c r="G13">
        <f>52/60</f>
        <v>0.8666666666666667</v>
      </c>
      <c r="H13">
        <f>(60+28)/60</f>
        <v>1.4666666666666666</v>
      </c>
      <c r="I13">
        <f>(60+37)/60</f>
        <v>1.6166666666666667</v>
      </c>
      <c r="J13">
        <f>39/60</f>
        <v>0.65</v>
      </c>
      <c r="K13">
        <f>53/60</f>
        <v>0.8833333333333333</v>
      </c>
      <c r="L13">
        <f>(60+31)/60</f>
        <v>1.5166666666666666</v>
      </c>
      <c r="M13">
        <v>0</v>
      </c>
      <c r="N13">
        <f>(60+39)/60</f>
        <v>1.65</v>
      </c>
      <c r="O13">
        <f>55/60</f>
        <v>0.91666666666666663</v>
      </c>
    </row>
    <row r="14" spans="1:15" x14ac:dyDescent="0.45">
      <c r="A14" t="s">
        <v>12</v>
      </c>
      <c r="B14">
        <f>(60+47)/60</f>
        <v>1.7833333333333334</v>
      </c>
      <c r="C14">
        <f>(60+38)/60</f>
        <v>1.6333333333333333</v>
      </c>
      <c r="D14">
        <f>(126/60)</f>
        <v>2.1</v>
      </c>
      <c r="E14">
        <f>47/60</f>
        <v>0.78333333333333333</v>
      </c>
      <c r="F14">
        <f>(60+34)/60</f>
        <v>1.5666666666666667</v>
      </c>
      <c r="G14">
        <f>(60+41)/60</f>
        <v>1.6833333333333333</v>
      </c>
      <c r="H14">
        <f>(120+19)/60</f>
        <v>2.3166666666666669</v>
      </c>
      <c r="I14">
        <f>(120+38)/60</f>
        <v>2.6333333333333333</v>
      </c>
      <c r="J14">
        <f>(60+43)/60</f>
        <v>1.7166666666666666</v>
      </c>
      <c r="K14">
        <f>(60+28)/60</f>
        <v>1.4666666666666666</v>
      </c>
      <c r="L14">
        <f>49/60</f>
        <v>0.81666666666666665</v>
      </c>
      <c r="M14">
        <f>(60+39)/60</f>
        <v>1.65</v>
      </c>
      <c r="N14">
        <v>0</v>
      </c>
      <c r="O14">
        <f>(60+55)/60</f>
        <v>1.9166666666666667</v>
      </c>
    </row>
    <row r="15" spans="1:15" x14ac:dyDescent="0.45">
      <c r="A15" t="s">
        <v>13</v>
      </c>
      <c r="B15">
        <f>54/60</f>
        <v>0.9</v>
      </c>
      <c r="C15">
        <f>67/60</f>
        <v>1.1166666666666667</v>
      </c>
      <c r="D15">
        <f>44/60</f>
        <v>0.73333333333333328</v>
      </c>
      <c r="E15">
        <f>(60+45)/60</f>
        <v>1.75</v>
      </c>
      <c r="F15">
        <f>65/60</f>
        <v>1.0833333333333333</v>
      </c>
      <c r="G15">
        <f>59/60</f>
        <v>0.98333333333333328</v>
      </c>
      <c r="H15">
        <f>57/60</f>
        <v>0.95</v>
      </c>
      <c r="I15">
        <f>(60+21)/60</f>
        <v>1.35</v>
      </c>
      <c r="J15">
        <f>41/60</f>
        <v>0.68333333333333335</v>
      </c>
      <c r="K15">
        <f>(60+20)/60</f>
        <v>1.3333333333333333</v>
      </c>
      <c r="L15">
        <f>(60+51)/60</f>
        <v>1.85</v>
      </c>
      <c r="M15">
        <f>55/60</f>
        <v>0.91666666666666663</v>
      </c>
      <c r="N15">
        <f>(60+55)/60</f>
        <v>1.9166666666666667</v>
      </c>
      <c r="O15">
        <v>0</v>
      </c>
    </row>
    <row r="22" spans="1:15" x14ac:dyDescent="0.45">
      <c r="A22" t="s">
        <v>16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10</v>
      </c>
      <c r="M22" t="s">
        <v>14</v>
      </c>
      <c r="N22" t="s">
        <v>12</v>
      </c>
      <c r="O22" t="s">
        <v>13</v>
      </c>
    </row>
    <row r="23" spans="1:15" x14ac:dyDescent="0.45">
      <c r="A23" t="s">
        <v>0</v>
      </c>
      <c r="B23">
        <f>2*10000*B2</f>
        <v>0</v>
      </c>
      <c r="C23">
        <f t="shared" ref="C23:O23" si="0">2*10000*C2</f>
        <v>13333.333333333332</v>
      </c>
      <c r="D23">
        <f t="shared" si="0"/>
        <v>17333.333333333332</v>
      </c>
      <c r="E23">
        <f t="shared" si="0"/>
        <v>36666.666666666664</v>
      </c>
      <c r="F23">
        <f t="shared" si="0"/>
        <v>21000</v>
      </c>
      <c r="G23">
        <f t="shared" si="0"/>
        <v>20333.333333333332</v>
      </c>
      <c r="H23">
        <f t="shared" si="0"/>
        <v>28000</v>
      </c>
      <c r="I23">
        <f t="shared" si="0"/>
        <v>29000</v>
      </c>
      <c r="J23">
        <f t="shared" si="0"/>
        <v>13666.666666666666</v>
      </c>
      <c r="K23">
        <f t="shared" si="0"/>
        <v>21000</v>
      </c>
      <c r="L23">
        <f t="shared" si="0"/>
        <v>36666.666666666664</v>
      </c>
      <c r="M23">
        <f t="shared" si="0"/>
        <v>11333.333333333334</v>
      </c>
      <c r="N23">
        <f t="shared" si="0"/>
        <v>35666.666666666672</v>
      </c>
      <c r="O23">
        <f t="shared" si="0"/>
        <v>18000</v>
      </c>
    </row>
    <row r="24" spans="1:15" x14ac:dyDescent="0.45">
      <c r="A24" t="s">
        <v>1</v>
      </c>
      <c r="B24">
        <f t="shared" ref="B24:O24" si="1">2*10000*B3</f>
        <v>13333.333333333332</v>
      </c>
      <c r="C24">
        <f t="shared" si="1"/>
        <v>0</v>
      </c>
      <c r="D24">
        <f t="shared" si="1"/>
        <v>22666.666666666668</v>
      </c>
      <c r="E24">
        <f t="shared" si="1"/>
        <v>32333.333333333332</v>
      </c>
      <c r="F24">
        <f t="shared" si="1"/>
        <v>20000</v>
      </c>
      <c r="G24">
        <f t="shared" si="1"/>
        <v>20333.333333333332</v>
      </c>
      <c r="H24">
        <f t="shared" si="1"/>
        <v>33000</v>
      </c>
      <c r="I24">
        <f t="shared" si="1"/>
        <v>34000</v>
      </c>
      <c r="J24">
        <f t="shared" si="1"/>
        <v>17000</v>
      </c>
      <c r="K24">
        <f t="shared" si="1"/>
        <v>17000</v>
      </c>
      <c r="L24">
        <f t="shared" si="1"/>
        <v>30333.333333333332</v>
      </c>
      <c r="M24">
        <f t="shared" si="1"/>
        <v>12000</v>
      </c>
      <c r="N24">
        <f t="shared" si="1"/>
        <v>32666.666666666668</v>
      </c>
      <c r="O24">
        <f t="shared" si="1"/>
        <v>22333.333333333332</v>
      </c>
    </row>
    <row r="25" spans="1:15" x14ac:dyDescent="0.45">
      <c r="A25" t="s">
        <v>2</v>
      </c>
      <c r="B25">
        <f t="shared" ref="B25:O25" si="2">2*10000*B4</f>
        <v>17333.333333333332</v>
      </c>
      <c r="C25">
        <f t="shared" si="2"/>
        <v>22666.666666666668</v>
      </c>
      <c r="D25">
        <f t="shared" si="2"/>
        <v>0</v>
      </c>
      <c r="E25">
        <f t="shared" si="2"/>
        <v>38333.333333333336</v>
      </c>
      <c r="F25">
        <f t="shared" si="2"/>
        <v>27000</v>
      </c>
      <c r="G25">
        <f t="shared" si="2"/>
        <v>25000</v>
      </c>
      <c r="H25">
        <f t="shared" si="2"/>
        <v>19333.333333333332</v>
      </c>
      <c r="I25">
        <f t="shared" si="2"/>
        <v>21000</v>
      </c>
      <c r="J25">
        <f t="shared" si="2"/>
        <v>17333.333333333332</v>
      </c>
      <c r="K25">
        <f t="shared" si="2"/>
        <v>29666.666666666668</v>
      </c>
      <c r="L25">
        <f t="shared" si="2"/>
        <v>35333.333333333336</v>
      </c>
      <c r="M25">
        <f t="shared" si="2"/>
        <v>20000</v>
      </c>
      <c r="N25">
        <f t="shared" si="2"/>
        <v>42000</v>
      </c>
      <c r="O25">
        <f t="shared" si="2"/>
        <v>14666.666666666666</v>
      </c>
    </row>
    <row r="26" spans="1:15" x14ac:dyDescent="0.45">
      <c r="A26" t="s">
        <v>3</v>
      </c>
      <c r="B26">
        <f t="shared" ref="B26:O26" si="3">2*10000*B5</f>
        <v>36666.666666666664</v>
      </c>
      <c r="C26">
        <f t="shared" si="3"/>
        <v>32333.333333333332</v>
      </c>
      <c r="D26">
        <f t="shared" si="3"/>
        <v>38333.333333333336</v>
      </c>
      <c r="E26">
        <f t="shared" si="3"/>
        <v>0</v>
      </c>
      <c r="F26">
        <f t="shared" si="3"/>
        <v>28000</v>
      </c>
      <c r="G26">
        <f t="shared" si="3"/>
        <v>30333.333333333332</v>
      </c>
      <c r="H26">
        <f t="shared" si="3"/>
        <v>43666.666666666664</v>
      </c>
      <c r="I26">
        <f t="shared" si="3"/>
        <v>48333.333333333328</v>
      </c>
      <c r="J26">
        <f t="shared" si="3"/>
        <v>36000</v>
      </c>
      <c r="K26">
        <f t="shared" si="3"/>
        <v>23666.666666666668</v>
      </c>
      <c r="L26">
        <f t="shared" si="3"/>
        <v>14333.333333333334</v>
      </c>
      <c r="M26">
        <f t="shared" si="3"/>
        <v>33333.333333333336</v>
      </c>
      <c r="N26">
        <f t="shared" si="3"/>
        <v>15666.666666666666</v>
      </c>
      <c r="O26">
        <f t="shared" si="3"/>
        <v>35000</v>
      </c>
    </row>
    <row r="27" spans="1:15" x14ac:dyDescent="0.45">
      <c r="A27" t="s">
        <v>4</v>
      </c>
      <c r="B27">
        <f t="shared" ref="B27:O27" si="4">2*10000*B6</f>
        <v>21000</v>
      </c>
      <c r="C27">
        <f t="shared" si="4"/>
        <v>20000</v>
      </c>
      <c r="D27">
        <f t="shared" si="4"/>
        <v>27000</v>
      </c>
      <c r="E27">
        <f t="shared" si="4"/>
        <v>28000</v>
      </c>
      <c r="F27">
        <f t="shared" si="4"/>
        <v>0</v>
      </c>
      <c r="G27">
        <f t="shared" si="4"/>
        <v>10333.333333333334</v>
      </c>
      <c r="H27">
        <f t="shared" si="4"/>
        <v>32666.666666666668</v>
      </c>
      <c r="I27">
        <f t="shared" si="4"/>
        <v>34000</v>
      </c>
      <c r="J27">
        <f t="shared" si="4"/>
        <v>17333.333333333332</v>
      </c>
      <c r="K27">
        <f t="shared" si="4"/>
        <v>15666.666666666666</v>
      </c>
      <c r="L27">
        <f t="shared" si="4"/>
        <v>23000</v>
      </c>
      <c r="M27">
        <f t="shared" si="4"/>
        <v>17666.666666666668</v>
      </c>
      <c r="N27">
        <f t="shared" si="4"/>
        <v>31333.333333333332</v>
      </c>
      <c r="O27">
        <f t="shared" si="4"/>
        <v>21666.666666666664</v>
      </c>
    </row>
    <row r="28" spans="1:15" x14ac:dyDescent="0.45">
      <c r="A28" t="s">
        <v>5</v>
      </c>
      <c r="B28">
        <f t="shared" ref="B28:O28" si="5">2*10000*B7</f>
        <v>20333.333333333332</v>
      </c>
      <c r="C28">
        <f t="shared" si="5"/>
        <v>20333.333333333332</v>
      </c>
      <c r="D28">
        <f t="shared" si="5"/>
        <v>25000</v>
      </c>
      <c r="E28">
        <f t="shared" si="5"/>
        <v>30333.333333333332</v>
      </c>
      <c r="F28">
        <f t="shared" si="5"/>
        <v>10333.333333333334</v>
      </c>
      <c r="G28">
        <f t="shared" si="5"/>
        <v>0</v>
      </c>
      <c r="H28">
        <f t="shared" si="5"/>
        <v>29666.666666666668</v>
      </c>
      <c r="I28">
        <f t="shared" si="5"/>
        <v>16166.666666666666</v>
      </c>
      <c r="J28">
        <f t="shared" si="5"/>
        <v>15666.666666666666</v>
      </c>
      <c r="K28">
        <f t="shared" si="5"/>
        <v>17666.666666666668</v>
      </c>
      <c r="L28">
        <f t="shared" si="5"/>
        <v>25333.333333333332</v>
      </c>
      <c r="M28">
        <f t="shared" si="5"/>
        <v>17333.333333333332</v>
      </c>
      <c r="N28">
        <f t="shared" si="5"/>
        <v>33666.666666666664</v>
      </c>
      <c r="O28">
        <f t="shared" si="5"/>
        <v>19666.666666666664</v>
      </c>
    </row>
    <row r="29" spans="1:15" x14ac:dyDescent="0.45">
      <c r="A29" t="s">
        <v>6</v>
      </c>
      <c r="B29">
        <f t="shared" ref="B29:O29" si="6">2*10000*B8</f>
        <v>28000</v>
      </c>
      <c r="C29">
        <f t="shared" si="6"/>
        <v>33000</v>
      </c>
      <c r="D29">
        <f t="shared" si="6"/>
        <v>19333.333333333332</v>
      </c>
      <c r="E29">
        <f t="shared" si="6"/>
        <v>43666.666666666664</v>
      </c>
      <c r="F29">
        <f t="shared" si="6"/>
        <v>32666.666666666668</v>
      </c>
      <c r="G29">
        <f t="shared" si="6"/>
        <v>29666.666666666668</v>
      </c>
      <c r="H29">
        <f t="shared" si="6"/>
        <v>0</v>
      </c>
      <c r="I29">
        <f t="shared" si="6"/>
        <v>23666.666666666668</v>
      </c>
      <c r="J29">
        <f t="shared" si="6"/>
        <v>24666.666666666668</v>
      </c>
      <c r="K29">
        <f t="shared" si="6"/>
        <v>31000</v>
      </c>
      <c r="L29">
        <f t="shared" si="6"/>
        <v>40000</v>
      </c>
      <c r="M29">
        <f t="shared" si="6"/>
        <v>29333.333333333332</v>
      </c>
      <c r="N29">
        <f t="shared" si="6"/>
        <v>46333.333333333336</v>
      </c>
      <c r="O29">
        <f t="shared" si="6"/>
        <v>19000</v>
      </c>
    </row>
    <row r="30" spans="1:15" x14ac:dyDescent="0.45">
      <c r="A30" t="s">
        <v>7</v>
      </c>
      <c r="B30">
        <f t="shared" ref="B30:O30" si="7">2*10000*B9</f>
        <v>29000</v>
      </c>
      <c r="C30">
        <f t="shared" si="7"/>
        <v>34000</v>
      </c>
      <c r="D30">
        <f t="shared" si="7"/>
        <v>21000</v>
      </c>
      <c r="E30">
        <f t="shared" si="7"/>
        <v>48333.333333333328</v>
      </c>
      <c r="F30">
        <f t="shared" si="7"/>
        <v>34000</v>
      </c>
      <c r="G30">
        <f t="shared" si="7"/>
        <v>16166.666666666666</v>
      </c>
      <c r="H30">
        <f t="shared" si="7"/>
        <v>23666.666666666668</v>
      </c>
      <c r="I30">
        <f t="shared" si="7"/>
        <v>0</v>
      </c>
      <c r="J30">
        <f t="shared" si="7"/>
        <v>30333.333333333332</v>
      </c>
      <c r="K30">
        <f t="shared" si="7"/>
        <v>35666.666666666672</v>
      </c>
      <c r="L30">
        <f t="shared" si="7"/>
        <v>45666.666666666664</v>
      </c>
      <c r="M30">
        <f t="shared" si="7"/>
        <v>32333.333333333332</v>
      </c>
      <c r="N30">
        <f t="shared" si="7"/>
        <v>52666.666666666664</v>
      </c>
      <c r="O30">
        <f t="shared" si="7"/>
        <v>27000</v>
      </c>
    </row>
    <row r="31" spans="1:15" x14ac:dyDescent="0.45">
      <c r="A31" t="s">
        <v>8</v>
      </c>
      <c r="B31">
        <f t="shared" ref="B31:O31" si="8">2*10000*B10</f>
        <v>13666.666666666666</v>
      </c>
      <c r="C31">
        <f t="shared" si="8"/>
        <v>17000</v>
      </c>
      <c r="D31">
        <f t="shared" si="8"/>
        <v>17333.333333333332</v>
      </c>
      <c r="E31">
        <f t="shared" si="8"/>
        <v>36000</v>
      </c>
      <c r="F31">
        <f t="shared" si="8"/>
        <v>17333.333333333332</v>
      </c>
      <c r="G31">
        <f t="shared" si="8"/>
        <v>15666.666666666666</v>
      </c>
      <c r="H31">
        <f t="shared" si="8"/>
        <v>24666.666666666668</v>
      </c>
      <c r="I31">
        <f t="shared" si="8"/>
        <v>30333.333333333332</v>
      </c>
      <c r="J31">
        <f t="shared" si="8"/>
        <v>0</v>
      </c>
      <c r="K31">
        <f t="shared" si="8"/>
        <v>21000</v>
      </c>
      <c r="L31">
        <f t="shared" si="8"/>
        <v>32000</v>
      </c>
      <c r="M31">
        <f t="shared" si="8"/>
        <v>13000</v>
      </c>
      <c r="N31">
        <f t="shared" si="8"/>
        <v>34333.333333333328</v>
      </c>
      <c r="O31">
        <f t="shared" si="8"/>
        <v>13666.666666666666</v>
      </c>
    </row>
    <row r="32" spans="1:15" x14ac:dyDescent="0.45">
      <c r="A32" t="s">
        <v>9</v>
      </c>
      <c r="B32">
        <f t="shared" ref="B32:O32" si="9">2*10000*B11</f>
        <v>21000</v>
      </c>
      <c r="C32">
        <f t="shared" si="9"/>
        <v>17000</v>
      </c>
      <c r="D32">
        <f t="shared" si="9"/>
        <v>29666.666666666668</v>
      </c>
      <c r="E32">
        <f t="shared" si="9"/>
        <v>23666.666666666668</v>
      </c>
      <c r="F32">
        <f t="shared" si="9"/>
        <v>15666.666666666666</v>
      </c>
      <c r="G32">
        <f t="shared" si="9"/>
        <v>17666.666666666668</v>
      </c>
      <c r="H32">
        <f t="shared" si="9"/>
        <v>31000</v>
      </c>
      <c r="I32">
        <f t="shared" si="9"/>
        <v>35666.666666666672</v>
      </c>
      <c r="J32">
        <f t="shared" si="9"/>
        <v>21000</v>
      </c>
      <c r="K32">
        <f t="shared" si="9"/>
        <v>0</v>
      </c>
      <c r="L32">
        <f t="shared" si="9"/>
        <v>21000</v>
      </c>
      <c r="M32">
        <f t="shared" si="9"/>
        <v>17666.666666666668</v>
      </c>
      <c r="N32">
        <f t="shared" si="9"/>
        <v>29333.333333333332</v>
      </c>
      <c r="O32">
        <f t="shared" si="9"/>
        <v>26666.666666666664</v>
      </c>
    </row>
    <row r="33" spans="1:15" x14ac:dyDescent="0.45">
      <c r="A33" t="s">
        <v>10</v>
      </c>
      <c r="B33">
        <f t="shared" ref="B33:O33" si="10">2*10000*B12</f>
        <v>36666.666666666664</v>
      </c>
      <c r="C33">
        <f t="shared" si="10"/>
        <v>30333.333333333332</v>
      </c>
      <c r="D33">
        <f t="shared" si="10"/>
        <v>35333.333333333336</v>
      </c>
      <c r="E33">
        <f t="shared" si="10"/>
        <v>14333.333333333334</v>
      </c>
      <c r="F33">
        <f t="shared" si="10"/>
        <v>23000</v>
      </c>
      <c r="G33">
        <f t="shared" si="10"/>
        <v>25333.333333333332</v>
      </c>
      <c r="H33">
        <f t="shared" si="10"/>
        <v>40000</v>
      </c>
      <c r="I33">
        <f t="shared" si="10"/>
        <v>45666.666666666664</v>
      </c>
      <c r="J33">
        <f t="shared" si="10"/>
        <v>32000</v>
      </c>
      <c r="K33">
        <f t="shared" si="10"/>
        <v>21000</v>
      </c>
      <c r="L33">
        <f t="shared" si="10"/>
        <v>0</v>
      </c>
      <c r="M33">
        <f t="shared" si="10"/>
        <v>30333.333333333332</v>
      </c>
      <c r="N33">
        <f t="shared" si="10"/>
        <v>16333.333333333334</v>
      </c>
      <c r="O33">
        <f t="shared" si="10"/>
        <v>37000</v>
      </c>
    </row>
    <row r="34" spans="1:15" x14ac:dyDescent="0.45">
      <c r="A34" t="s">
        <v>11</v>
      </c>
      <c r="B34">
        <f t="shared" ref="B34:O34" si="11">2*10000*B13</f>
        <v>11333.333333333334</v>
      </c>
      <c r="C34">
        <f t="shared" si="11"/>
        <v>12000</v>
      </c>
      <c r="D34">
        <f t="shared" si="11"/>
        <v>20000</v>
      </c>
      <c r="E34">
        <f t="shared" si="11"/>
        <v>33333.333333333336</v>
      </c>
      <c r="F34">
        <f t="shared" si="11"/>
        <v>17666.666666666668</v>
      </c>
      <c r="G34">
        <f t="shared" si="11"/>
        <v>17333.333333333332</v>
      </c>
      <c r="H34">
        <f t="shared" si="11"/>
        <v>29333.333333333332</v>
      </c>
      <c r="I34">
        <f t="shared" si="11"/>
        <v>32333.333333333332</v>
      </c>
      <c r="J34">
        <f t="shared" si="11"/>
        <v>13000</v>
      </c>
      <c r="K34">
        <f t="shared" si="11"/>
        <v>17666.666666666668</v>
      </c>
      <c r="L34">
        <f t="shared" si="11"/>
        <v>30333.333333333332</v>
      </c>
      <c r="M34">
        <f t="shared" si="11"/>
        <v>0</v>
      </c>
      <c r="N34">
        <f t="shared" si="11"/>
        <v>33000</v>
      </c>
      <c r="O34">
        <f t="shared" si="11"/>
        <v>18333.333333333332</v>
      </c>
    </row>
    <row r="35" spans="1:15" x14ac:dyDescent="0.45">
      <c r="A35" t="s">
        <v>12</v>
      </c>
      <c r="B35">
        <f t="shared" ref="B35:O35" si="12">2*10000*B14</f>
        <v>35666.666666666672</v>
      </c>
      <c r="C35">
        <f t="shared" si="12"/>
        <v>32666.666666666668</v>
      </c>
      <c r="D35">
        <f t="shared" si="12"/>
        <v>42000</v>
      </c>
      <c r="E35">
        <f t="shared" si="12"/>
        <v>15666.666666666666</v>
      </c>
      <c r="F35">
        <f t="shared" si="12"/>
        <v>31333.333333333332</v>
      </c>
      <c r="G35">
        <f t="shared" si="12"/>
        <v>33666.666666666664</v>
      </c>
      <c r="H35">
        <f t="shared" si="12"/>
        <v>46333.333333333336</v>
      </c>
      <c r="I35">
        <f t="shared" si="12"/>
        <v>52666.666666666664</v>
      </c>
      <c r="J35">
        <f t="shared" si="12"/>
        <v>34333.333333333328</v>
      </c>
      <c r="K35">
        <f t="shared" si="12"/>
        <v>29333.333333333332</v>
      </c>
      <c r="L35">
        <f t="shared" si="12"/>
        <v>16333.333333333334</v>
      </c>
      <c r="M35">
        <f t="shared" si="12"/>
        <v>33000</v>
      </c>
      <c r="N35">
        <f t="shared" si="12"/>
        <v>0</v>
      </c>
      <c r="O35">
        <f t="shared" si="12"/>
        <v>38333.333333333336</v>
      </c>
    </row>
    <row r="36" spans="1:15" x14ac:dyDescent="0.45">
      <c r="A36" t="s">
        <v>13</v>
      </c>
      <c r="B36">
        <f t="shared" ref="B36:O36" si="13">2*10000*B15</f>
        <v>18000</v>
      </c>
      <c r="C36">
        <f t="shared" si="13"/>
        <v>22333.333333333332</v>
      </c>
      <c r="D36">
        <f t="shared" si="13"/>
        <v>14666.666666666666</v>
      </c>
      <c r="E36">
        <f t="shared" si="13"/>
        <v>35000</v>
      </c>
      <c r="F36">
        <f t="shared" si="13"/>
        <v>21666.666666666664</v>
      </c>
      <c r="G36">
        <f t="shared" si="13"/>
        <v>19666.666666666664</v>
      </c>
      <c r="H36">
        <f t="shared" si="13"/>
        <v>19000</v>
      </c>
      <c r="I36">
        <f t="shared" si="13"/>
        <v>27000</v>
      </c>
      <c r="J36">
        <f t="shared" si="13"/>
        <v>13666.666666666666</v>
      </c>
      <c r="K36">
        <f t="shared" si="13"/>
        <v>26666.666666666664</v>
      </c>
      <c r="L36">
        <f t="shared" si="13"/>
        <v>37000</v>
      </c>
      <c r="M36">
        <f t="shared" si="13"/>
        <v>18333.333333333332</v>
      </c>
      <c r="N36">
        <f t="shared" si="13"/>
        <v>38333.333333333336</v>
      </c>
      <c r="O36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</dc:creator>
  <cp:lastModifiedBy>trevo</cp:lastModifiedBy>
  <dcterms:created xsi:type="dcterms:W3CDTF">2020-04-16T05:26:35Z</dcterms:created>
  <dcterms:modified xsi:type="dcterms:W3CDTF">2020-04-16T21:52:24Z</dcterms:modified>
</cp:coreProperties>
</file>