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Repos\Kaggle\gi_t_is\"/>
    </mc:Choice>
  </mc:AlternateContent>
  <xr:revisionPtr revIDLastSave="0" documentId="13_ncr:1_{DC8A763B-8E51-4D70-B45F-3236BA6D6E1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in table" sheetId="1" r:id="rId1"/>
    <sheet name="aug" sheetId="2" r:id="rId2"/>
    <sheet name="split" sheetId="3" r:id="rId3"/>
    <sheet name="post processing" sheetId="4" r:id="rId4"/>
  </sheets>
  <definedNames>
    <definedName name="_xlnm._FilterDatabase" localSheetId="0" hidden="1">'main table'!$A$1:$AB$61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72" i="1" l="1"/>
  <c r="AB71" i="1"/>
  <c r="AB69" i="1"/>
  <c r="V69" i="1"/>
  <c r="AB68" i="1"/>
  <c r="AB64" i="1"/>
  <c r="AB65" i="1"/>
  <c r="AB63" i="1"/>
  <c r="AB62" i="1"/>
  <c r="AB61" i="1"/>
  <c r="AB60" i="1"/>
  <c r="AB59" i="1"/>
  <c r="AB58" i="1"/>
  <c r="AB57" i="1"/>
  <c r="AB56" i="1"/>
  <c r="AB55" i="1"/>
  <c r="AB50" i="1"/>
  <c r="AB51" i="1"/>
  <c r="AB52" i="1"/>
  <c r="AB53" i="1"/>
  <c r="AB54" i="1"/>
  <c r="AB49" i="1"/>
  <c r="AB48" i="1"/>
  <c r="AB47" i="1"/>
  <c r="AB44" i="1"/>
  <c r="AB42" i="1"/>
  <c r="AB41" i="1"/>
  <c r="AB3" i="1"/>
  <c r="AB4" i="1"/>
  <c r="AB5" i="1"/>
  <c r="AB6" i="1"/>
  <c r="AB9" i="1"/>
  <c r="AB10" i="1"/>
  <c r="AB11" i="1"/>
  <c r="AB12" i="1"/>
  <c r="AB13" i="1"/>
  <c r="AB14" i="1"/>
  <c r="AB15" i="1"/>
  <c r="AB17" i="1"/>
  <c r="AB18" i="1"/>
  <c r="AB19" i="1"/>
  <c r="AB25" i="1"/>
  <c r="AB26" i="1"/>
  <c r="AB27" i="1"/>
  <c r="AB36" i="1"/>
  <c r="AB37" i="1"/>
  <c r="AB38" i="1"/>
  <c r="AB39" i="1"/>
  <c r="AB40" i="1"/>
  <c r="AB43" i="1"/>
  <c r="AB45" i="1"/>
  <c r="AB46" i="1"/>
  <c r="AB2" i="1"/>
  <c r="V20" i="1"/>
  <c r="AB20" i="1" s="1"/>
  <c r="V16" i="1"/>
  <c r="AB16" i="1" s="1"/>
  <c r="V8" i="1"/>
  <c r="AB8" i="1" s="1"/>
  <c r="V7" i="1"/>
  <c r="AB7" i="1" s="1"/>
</calcChain>
</file>

<file path=xl/sharedStrings.xml><?xml version="1.0" encoding="utf-8"?>
<sst xmlns="http://schemas.openxmlformats.org/spreadsheetml/2006/main" count="746" uniqueCount="290">
  <si>
    <t>main net</t>
  </si>
  <si>
    <t>backbone</t>
  </si>
  <si>
    <t>bs</t>
  </si>
  <si>
    <t>fold</t>
  </si>
  <si>
    <t>public lb</t>
  </si>
  <si>
    <t>optimizer</t>
  </si>
  <si>
    <t>sheduler</t>
  </si>
  <si>
    <t>unet</t>
  </si>
  <si>
    <t>effb1</t>
  </si>
  <si>
    <t>augmentation</t>
  </si>
  <si>
    <t>image size</t>
  </si>
  <si>
    <t>best val dice</t>
  </si>
  <si>
    <t>best val kaggle</t>
  </si>
  <si>
    <t>start lr</t>
  </si>
  <si>
    <t>min lr</t>
  </si>
  <si>
    <t>adam</t>
  </si>
  <si>
    <t>CosineAnnealingLR</t>
  </si>
  <si>
    <t>aug0</t>
  </si>
  <si>
    <t>split</t>
  </si>
  <si>
    <t>n/a</t>
  </si>
  <si>
    <t>wandb link</t>
  </si>
  <si>
    <t>epochs</t>
  </si>
  <si>
    <t>best epoch</t>
  </si>
  <si>
    <t>https://wandb.ai/diwert/uw-maddison-gi-tract/runs/143og74x/overview?workspace=user-diwert</t>
  </si>
  <si>
    <t>https://wandb.ai/diwert/uw-maddison-gi-tract/runs/3meui9jf/overview?workspace=user-diwert</t>
  </si>
  <si>
    <t>gpu</t>
  </si>
  <si>
    <t>April 28th, 2022 at 9:31:02 am</t>
  </si>
  <si>
    <t>Tesla V100-SXM2-32GB</t>
  </si>
  <si>
    <t>59m 48s</t>
  </si>
  <si>
    <t>https://wandb.ai/diwert/uw-maddison-gi-tract/runs/1zks9aj0/overview?workspace=user-diwert</t>
  </si>
  <si>
    <t>training duration</t>
  </si>
  <si>
    <t>April 29th, 2022 at 9:02:32 am</t>
  </si>
  <si>
    <t>57m 8s</t>
  </si>
  <si>
    <t>April 29th, 2022 at 2:15:57 pm</t>
  </si>
  <si>
    <t>57m 45s</t>
  </si>
  <si>
    <t>https://wandb.ai/diwert/uw-maddison-gi-tract/runs/1cdrk5kr/overview?workspace=user-diwert</t>
  </si>
  <si>
    <t>April 29th, 2022 at 3:13:52 pm</t>
  </si>
  <si>
    <t>51m 43s</t>
  </si>
  <si>
    <t>April 29th, 2022 at 4:05:44 pm</t>
  </si>
  <si>
    <t>53m 2s</t>
  </si>
  <si>
    <t>https://wandb.ai/diwert/uw-maddison-gi-tract/runs/4g8sro2w/overview?workspace=user-diwert</t>
  </si>
  <si>
    <t>Average (arithmetic)</t>
  </si>
  <si>
    <t>Average (geometric)</t>
  </si>
  <si>
    <t>April 30th, 2022 at 12:18:18 am</t>
  </si>
  <si>
    <t>1h 10m 9s</t>
  </si>
  <si>
    <t>effb2</t>
  </si>
  <si>
    <t>https://wandb.ai/diwert/uw-maddison-gi-tract/runs/1j5s9pha/overview?workspace=user-diwert</t>
  </si>
  <si>
    <t>submit link</t>
  </si>
  <si>
    <t>https://www.kaggle.com/code/andreyzotov/unet-infer-pytorch-ver-28-256x256-effb2-bs200?scriptVersionId=94404832</t>
  </si>
  <si>
    <t>https://www.kaggle.com/code/andreyzotov/uwmgi-unet-infer-pytorch-ver-28?scriptVersionId=94224835</t>
  </si>
  <si>
    <t>https://www.kaggle.com/code/andreyzotov/uwmgi-unet-infer-pytorch-ver-28?scriptVersionId=94321535</t>
  </si>
  <si>
    <t>https://www.kaggle.com/code/andreyzotov/uwmgi-unet-infer-pytorch-ver-28?scriptVersionId=94352138</t>
  </si>
  <si>
    <t>https://www.kaggle.com/code/andreyzotov/uwmgi-unet-infer-pytorch-ver-28?scriptVersionId=94353638</t>
  </si>
  <si>
    <t>https://www.kaggle.com/code/andreyzotov/uwmgi-unet-infer-pytorch-ver-28?scriptVersionId=94355112</t>
  </si>
  <si>
    <t>April 30th, 2022 at 1:47:51 am</t>
  </si>
  <si>
    <t>1h 14s</t>
  </si>
  <si>
    <t>unet++</t>
  </si>
  <si>
    <t>https://wandb.ai/diwert/uw-maddison-gi-tract/runs/2jlndw6u/overview?workspace=user-diwert</t>
  </si>
  <si>
    <t>https://www.kaggle.com/code/andreyzotov/unet-infer-pytorch-ver28-224x224-effb1-bs256?scriptVersionId=94418190</t>
  </si>
  <si>
    <t>April 30th, 2022 at 3:06:21 am</t>
  </si>
  <si>
    <t>1h 18m 4s</t>
  </si>
  <si>
    <t>se_resnext50_32x4d</t>
  </si>
  <si>
    <t>https://wandb.ai/diwert/uw-maddison-gi-tract/runs/2llrt2rb/overview?workspace=user-diwert</t>
  </si>
  <si>
    <t>https://www.kaggle.com/code/andreyzotov/infer-unet-ver28-is224-snxt50-bs256-f4-vd0-89?scriptVersionId=94421162</t>
  </si>
  <si>
    <t>224x224x3</t>
  </si>
  <si>
    <t>256x256x3</t>
  </si>
  <si>
    <t>May 1st, 2022 at 12:37:58 am</t>
  </si>
  <si>
    <t>52m 48s</t>
  </si>
  <si>
    <t>224x224x1</t>
  </si>
  <si>
    <t>https://wandb.ai/diwert/uw-maddison-gi-tract/runs/19ois381/overview?workspace=user-diwert</t>
  </si>
  <si>
    <t>https://www.kaggle.com/code/andreyzotov/infer-ver-28-1-1ch-input?scriptVersionId=94441557</t>
  </si>
  <si>
    <t>https://www.kaggle.com/code/andreyzotov/uwmgi-unet-infer-pytorch-ver-28?scriptVersionId=94356717</t>
  </si>
  <si>
    <t>https://www.kaggle.com/code/andreyzotov/infer-unet-b1-5folds-224-128-geometric-ensamble?scriptVersionId=94432140</t>
  </si>
  <si>
    <t>skf = StratifiedGroupKFold(n_splits=CFG.n_fold, shuffle=True, random_state=CFG.seed)
for fold, (train_idx, val_idx) in enumerate(skf.split(df, df['empty'], groups = df["case"])):
    df.loc[val_idx, 'fold'] = fold
display(df.groupby(['fold','empty'])['id'].count())</t>
  </si>
  <si>
    <t>split0</t>
  </si>
  <si>
    <t>May 2nd, 2022 at 5:13:03 pm</t>
  </si>
  <si>
    <t>Tesla P100-PCIE-16GB</t>
  </si>
  <si>
    <t>7h 14m 2s</t>
  </si>
  <si>
    <t>384x384x1</t>
  </si>
  <si>
    <t>resnet18</t>
  </si>
  <si>
    <t>best [1 - val hd]</t>
  </si>
  <si>
    <t>https://wandb.ai/diwert/uw-maddison-gi-tract/runs/dxa0xsl4/overview?workspace=user-diwert</t>
  </si>
  <si>
    <t>https://www.kaggle.com/code/andreyzotov/ver-28-1-unet-resnet18-384x384-bs16-f0-vd-0-8991?scriptVersionId=94604354</t>
  </si>
  <si>
    <t>May 5th, 2022 at 1:32:31 am</t>
  </si>
  <si>
    <t>2h 20m 54s</t>
  </si>
  <si>
    <t>320x384x1</t>
  </si>
  <si>
    <t>https://wandb.ai/diwert/uw-maddison-gi-tract/runs/2y2xrzh7/overview?workspace=user-diwert</t>
  </si>
  <si>
    <t>https://www.kaggle.com/code/andreyzotov/infer-unet-effb2-320x384x1-bs-128-f4?scriptVersionId=94784189</t>
  </si>
  <si>
    <t>thr</t>
  </si>
  <si>
    <t>0.45^(5)</t>
  </si>
  <si>
    <t>https://www.kaggle.com/code/andreyzotov/infer-unet-effb2-320x384x1-bs-128-f4?scriptVersionId=94800025</t>
  </si>
  <si>
    <t>Average</t>
  </si>
  <si>
    <t>https://www.kaggle.com/code/andreyzotov/infer-unet-effb2-320x384x1-bs-128-f4?scriptVersionId=94796200</t>
  </si>
  <si>
    <t>https://www.kaggle.com/code/andreyzotov/2-5d-pub-0-86-320x384x1-effb2-f4-09052-0-9077/notebook?scriptVersionId=94886162</t>
  </si>
  <si>
    <t>Average awsaf public 0.86 + (0.9052+0.9077)|(0.842) = (2 (f0+f1+f2+f3+f4) + 3 (ph4_0+ph4_1))/(16)</t>
  </si>
  <si>
    <t>May 6th, 2022 at 3:31:44 pm</t>
  </si>
  <si>
    <t xml:space="preserve">
2h 14m 18s</t>
  </si>
  <si>
    <t>https://wandb.ai/diwert/uw-maddison-gi-tract/runs/cvy566vm/overview?workspace=user-diwert</t>
  </si>
  <si>
    <t>https://www.kaggle.com/code/andreyzotov/infer-unet-effb2-320x384x1-bs-128-f0?scriptVersionId=94931822</t>
  </si>
  <si>
    <t>https://www.kaggle.com/code/andreyzotov/infer-unet-effb2-320x384x1-bs-128-f0?scriptVersionId=94935585</t>
  </si>
  <si>
    <t>Average awsaf public 0.86 + (0.9052+0.9077)|(0.842) + (0.9142 + 0.9146) | 0.847 = (2 (f0+f1+f2+f3+f4) + 3 (ph4_0+ph4_1 + ph0_0+ph0_1))/(22)</t>
  </si>
  <si>
    <t>https://www.kaggle.com/code/andreyzotov/pub-0-86-effb2-f4-09052-09077-f0-09142-09146/notebook?scriptVersionId=94941659</t>
  </si>
  <si>
    <t>May 6th, 2022 at 5:46:12 pm</t>
  </si>
  <si>
    <t xml:space="preserve">
2h 5m 40s</t>
  </si>
  <si>
    <t>https://wandb.ai/diwert/uw-maddison-gi-tract/runs/3tgf7wrz/overview?workspace=user-diwert</t>
  </si>
  <si>
    <t xml:space="preserve">
May 6th, 2022 at 7:52:02 pm</t>
  </si>
  <si>
    <t>2h 4m 8s</t>
  </si>
  <si>
    <t>https://wandb.ai/diwert/uw-maddison-gi-tract/runs/3uki5trr/overview?workspace=user-diwert</t>
  </si>
  <si>
    <t xml:space="preserve">
May 6th, 2022 at 10:08:53 pm</t>
  </si>
  <si>
    <t xml:space="preserve">
2h 2m 15s</t>
  </si>
  <si>
    <t>https://wandb.ai/diwert/uw-maddison-gi-tract/runs/2a2sxybo/overview?workspace=user-diwert</t>
  </si>
  <si>
    <t xml:space="preserve">
May 7th, 2022 at 9:22:13 am</t>
  </si>
  <si>
    <t>10h 5m 30s</t>
  </si>
  <si>
    <t>512x512x1</t>
  </si>
  <si>
    <t>https://wandb.ai/diwert/uw-maddison-gi-tract/runs/1lftskeu/overview?workspace=user-diwert</t>
  </si>
  <si>
    <t>https://www.kaggle.com/code/andreyzotov/unet-effb2-512x512x1-bs-64-f0-vd-09161?scriptVersionId=95019113</t>
  </si>
  <si>
    <t>tta</t>
  </si>
  <si>
    <t>no</t>
  </si>
  <si>
    <t>https://www.kaggle.com/code/andreyzotov/unet-effb2-512x512x1-bs-64-f0-vd-09161-tta4?scriptVersionId=95083089</t>
  </si>
  <si>
    <t>orig + tta4 dropout only</t>
  </si>
  <si>
    <t>orig  + tta3: vflip; hflip; random rotate (90,180,270);</t>
  </si>
  <si>
    <t>orig + tta2: vflip; hflip</t>
  </si>
  <si>
    <t>https://www.kaggle.com/code/andreyzotov/unet-effb2-512x512x1-bs-64-f0-vd-09161-tta4?scriptVersionId=95103156</t>
  </si>
  <si>
    <t>https://www.kaggle.com/code/andreyzotov/unet-effb2-512x512x1-bs-64-f0-vd-09161-tta4?scriptVersionId=95178774</t>
  </si>
  <si>
    <t>orig+tta1 hflip only</t>
  </si>
  <si>
    <t>https://www.kaggle.com/code/andreyzotov/unet-effb2-512x512x1-bs-64-f0-vd-09161-tta4?scriptVersionId=95449137</t>
  </si>
  <si>
    <t>loss</t>
  </si>
  <si>
    <t>0.5bce+0.5tversky</t>
  </si>
  <si>
    <t>Average: awsaf pub 0.86 + f0 (9142;9146) [2;3]/16</t>
  </si>
  <si>
    <t>https://www.kaggle.com/code/andreyzotov/pub-0-86-effb2-f4-09052-09077-f0-09142-09146?scriptVersionId=95192705</t>
  </si>
  <si>
    <t>average 5 folds - 2 best models per each fold (10 diff models)</t>
  </si>
  <si>
    <t>https://www.kaggle.com/code/andreyzotov/infer-unet-effb2-320x384x1-bs-128-all-5-f-x-2-m?scriptVersionId=95193680</t>
  </si>
  <si>
    <t>Average: awsaf pub 0.86 + f0 (9142;9146) [3;3]/21</t>
  </si>
  <si>
    <t>https://www.kaggle.com/code/andreyzotov/pub-0-86-effb2-f4-09052-09077-f0-09142-09146?scriptVersionId=95267996</t>
  </si>
  <si>
    <t>Average: awsaf pub 0.86 + f01234 2m  [4;3]/50</t>
  </si>
  <si>
    <t>https://www.kaggle.com/code/andreyzotov/pub-0-86-effb2-f01234-2m?scriptVersionId=95274814</t>
  </si>
  <si>
    <t>Average: awsaf pub 0.86 + f0 (9142;9146) f4 (9052;9077) [3;3]/27</t>
  </si>
  <si>
    <t>https://www.kaggle.com/code/andreyzotov/pub-0-86-effb2-f4-09052-09077-f0-09142-09146?scriptVersionId=95275292</t>
  </si>
  <si>
    <t>Average: awsaf pub 0.86 + f01234 2m  [3;3]/45</t>
  </si>
  <si>
    <t>https://www.kaggle.com/code/andreyzotov/pub-0-86-effb2-f01234-2m?scriptVersionId=95288509</t>
  </si>
  <si>
    <t>Average: awsaf pub 0.86 + f01234 2m  [6;3]/60</t>
  </si>
  <si>
    <t>https://www.kaggle.com/code/andreyzotov/pub-0-86-effb2-f01234-2m?scriptVersionId=95294736</t>
  </si>
  <si>
    <t>Average: awsaf pub 0.86 + f01234 2m  [7;3]/65</t>
  </si>
  <si>
    <t>Average: awsaf pub 0.86 + f01234 2m  [8;3]/70</t>
  </si>
  <si>
    <t>https://www.kaggle.com/code/andreyzotov/pub-0-86-effb2-f01234-2m?scriptVersionId=95304371</t>
  </si>
  <si>
    <t>https://www.kaggle.com/code/andreyzotov/pub-0-86-effb2-f01234-2m?scriptVersionId=95315279</t>
  </si>
  <si>
    <t>Average: awsaf pub 0.86 + f01234 2m  [9;3]/75</t>
  </si>
  <si>
    <t>Average: awsaf pub 0.86 + f01234 2m  [8.5;3]/72.5</t>
  </si>
  <si>
    <t>https://www.kaggle.com/code/andreyzotov/pub-0-86-effb2-f01234-2m?scriptVersionId=95327700</t>
  </si>
  <si>
    <t>https://www.kaggle.com/code/andreyzotov/pub-0-86-effb2-f01234-2m?scriptVersionId=95354665</t>
  </si>
  <si>
    <t xml:space="preserve">
May 15th, 2022 at 9:06:08 pm</t>
  </si>
  <si>
    <t>2h 4m 47s</t>
  </si>
  <si>
    <t>effb0</t>
  </si>
  <si>
    <t>0.5bce+0.5dice</t>
  </si>
  <si>
    <t>0.9111 (2nd 0.9110)</t>
  </si>
  <si>
    <t>https://wandb.ai/diwert/uw-maddison-gi-tract/runs/23164hx4/overview?workspace=user-diwert</t>
  </si>
  <si>
    <t>https://www.kaggle.com/code/andreyzotov/unet-effb0-320x384x1-bs-64-f0-loss-bce-dice/notebook?scriptVersionId=95702720</t>
  </si>
  <si>
    <t>May 16th, 2022 at 12:18:25 am</t>
  </si>
  <si>
    <t>2h 13m 58s</t>
  </si>
  <si>
    <t>linknet</t>
  </si>
  <si>
    <t>0.8955 (2nd 0.8910)</t>
  </si>
  <si>
    <t>https://wandb.ai/diwert/uw-maddison-gi-tract/runs/3nciyn6h/overview?workspace=user-diwert</t>
  </si>
  <si>
    <t>https://www.kaggle.com/code/andreyzotov/linknet-b0-320x384x1-bs-64-f0-loss-bce-dice/notebook?scriptVersionId=95725790</t>
  </si>
  <si>
    <t>May 27th, 2022 at 8:29:30 pm</t>
  </si>
  <si>
    <t>15h 40m 17s</t>
  </si>
  <si>
    <t>512x512x3</t>
  </si>
  <si>
    <t>unet 2.5D</t>
  </si>
  <si>
    <t>https://wandb.ai/diwert/uw-maddison-gi-tract/runs/3blq9j1r/overview?workspace=user-diwert</t>
  </si>
  <si>
    <t>https://www.kaggle.com/code/andreyzotov/unet-effb2-512x512x3-2-5d-f0?scriptVersionId=96821733</t>
  </si>
  <si>
    <t>0.9110 + 0.9102</t>
  </si>
  <si>
    <t>https://www.kaggle.com/code/andreyzotov/unet-effb2-512x512x3-2-5d-f0?scriptVersionId=96825618</t>
  </si>
  <si>
    <t>May 29th, 2022 at 4:46:22 pm</t>
  </si>
  <si>
    <t>54m 55s</t>
  </si>
  <si>
    <t>exlude falts</t>
  </si>
  <si>
    <t>yes</t>
  </si>
  <si>
    <t>bce+twersky+dice</t>
  </si>
  <si>
    <t>https://wandb.ai/diwert/uw-maddison-gi-tract/runs/ugjv9cry/overview?workspace=user-diwert</t>
  </si>
  <si>
    <t>May 29th, 2022 at 6:36:44 pm</t>
  </si>
  <si>
    <t>1h 34m 31s</t>
  </si>
  <si>
    <t>ReduceLROnPlateau</t>
  </si>
  <si>
    <t>https://wandb.ai/diwert/uw-maddison-gi-tract/runs/pzax7qvb/overview?workspace=user-diwert</t>
  </si>
  <si>
    <t>https://www.kaggle.com/code/andreyzotov/unet-effb0-224x224x1-bs-128-f0-vd-8931-loss-t-b-d?scriptVersionId=96927274</t>
  </si>
  <si>
    <t>gap</t>
  </si>
  <si>
    <t>https://www.kaggle.com/code/andreyzotov/unet-effb0-224x224x1-bs-128-f0-vd-8978-plt?scriptVersionId=96937788</t>
  </si>
  <si>
    <t>A.Compose([
        A.HorizontalFlip(p=0.5),
        A.ShiftScaleRotate(shift_limit=0.0625, scale_limit=0.05, rotate_limit=10, p=0.5),
        A.OneOf([
            A.GridDistortion(num_steps=5, distort_limit=0.05, p=1.0),
            A.ElasticTransform(alpha=1, sigma=50, alpha_affine=50, p=1.0)
        ], p=0.25),
        A.CoarseDropout(max_holes=8, max_height=CFG.img_size[0]//20, max_width=CFG.img_size[1]//20,
                         min_holes=5, fill_value=0, mask_fill_value=0, p=0.5),
        ], p=1.0)</t>
  </si>
  <si>
    <t>A.Compose([
        A.HorizontalFlip(p=0.5),
        A.ShiftScaleRotate(shift_limit=0.0625, scale_limit=0.05, rotate_limit=10, p=0.5),
        A.CoarseDropout(max_holes=8, max_height=CFG.img_size[0]//20, max_width=CFG.img_size[1]//20,
                         min_holes=5, fill_value=0, mask_fill_value=0, p=0.5),
        ], p=1.0)</t>
  </si>
  <si>
    <t>aug1</t>
  </si>
  <si>
    <t>May 29th, 2022 at 9:20:43 pm</t>
  </si>
  <si>
    <t>1h 22m 29s</t>
  </si>
  <si>
    <t>aug2</t>
  </si>
  <si>
    <t>A.Compose(
        [
            A.HorizontalFlip(p=0.5),
            A.RandomRotate90(p=0.4),
            A.Transpose(p=0.4),
            A.ShiftScaleRotate(shift_limit=0.0625, scale_limit=0.2, rotate_limit=45, p=0.2),
            A.OneOf(
                [
                    A.RandomContrast(),
                    A.RandomGamma(),
                    A.RandomBrightness()
                ],
                p=0.3,
            ),
        ],
        p=0.5)</t>
  </si>
  <si>
    <t>https://wandb.ai/diwert/uw-maddison-gi-tract/runs/22kk633u/overview?workspace=user-diwert</t>
  </si>
  <si>
    <t>https://www.kaggle.com/code/andreyzotov/unet-effb0-224x224x1-bs-128-f0-vd-8886-aug1?scriptVersionId=96943418</t>
  </si>
  <si>
    <t>May 29th, 2022 at 10:55:59 pm</t>
  </si>
  <si>
    <t>1h 14m 5s</t>
  </si>
  <si>
    <t>https://wandb.ai/diwert/uw-maddison-gi-tract/runs/2d9z6a80/overview?workspace=user-diwert</t>
  </si>
  <si>
    <t>aug3</t>
  </si>
  <si>
    <t>A.Compose([
        A.HorizontalFlip(p=0.5),
        A.RandomRotate90(p=0.4),
        A.Transpose(p=0.4),
        A.ShiftScaleRotate(shift_limit=0.0625, scale_limit=0.2, rotate_limit=45, p=0.2),
        A.OneOf([
            A.GridDistortion(num_steps=5, distort_limit=0.05, p=1.0),
            A.ElasticTransform(alpha=1, sigma=50, alpha_affine=50, p=1.0)
        ], p=0.25),
        A.OneOf([
                    A.RandomContrast(),
                    A.RandomGamma(),
                    A.RandomBrightness()
                ],p=0.3),
        A.CoarseDropout(max_holes=8, max_height=CFG.img_size[0]//20, max_width=CFG.img_size[1]//20,
                         min_holes=5, fill_value=0, mask_fill_value=0, p=0.5),
        ], p=1.0),</t>
  </si>
  <si>
    <t>https://www.kaggle.com/code/andreyzotov/unet-effb0-224x224x1-bs-128-f0-vd-8911-aug2?scriptVersionId=96949327</t>
  </si>
  <si>
    <t>May 30th, 2022 at 1:29:08 am</t>
  </si>
  <si>
    <t>1h 43m 28s</t>
  </si>
  <si>
    <t>https://wandb.ai/diwert/uw-maddison-gi-tract/runs/1375w1c5/overview?workspace=user-diwert</t>
  </si>
  <si>
    <t>https://www.kaggle.com/code/andreyzotov/unet-effb0-224x224x1-bs-128-f0-vd-8978-aug3?scriptVersionId=96953910</t>
  </si>
  <si>
    <t>June 1st, 2022 at 8:12:12 pm</t>
  </si>
  <si>
    <t>1h 59m 37s</t>
  </si>
  <si>
    <t>https://wandb.ai/diwert/uw-maddison-gi-tract/runs/1f8qljnv/overview?workspace=user-diwert</t>
  </si>
  <si>
    <t>June 1st, 2022 at 10:35:39 pm</t>
  </si>
  <si>
    <t>1h 59m 13s</t>
  </si>
  <si>
    <t>aug4</t>
  </si>
  <si>
    <t>https://wandb.ai/diwert/uw-maddison-gi-tract/runs/w25met98/overview?workspace=user-diwert</t>
  </si>
  <si>
    <t>https://www.kaggle.com/code/andreyzotov/unet-effb0-224x224x1-bs-128-f0-vd-8988-aug4-cosine?scriptVersionId=97281166</t>
  </si>
  <si>
    <t>A.Compose([
        A.HorizontalFlip(p=0.5),
        A.RandomRotate90(p=0.4),
        A.Transpose(p=0.4),
        A.ShiftScaleRotate(shift_limit=0.0625, scale_limit=0.2, rotate_limit=45, p=0.2),
        A.OneOf([
            A.GridDistortion(num_steps=5, distort_limit=0.05, p=1.0),
            A.ElasticTransform(alpha=1, sigma=50, alpha_affine=50, p=1.0)
        ], p=0.25),
        A.OneOf([
                    A.RandomContrast(),
                    A.RandomGamma(),
                    A.RandomBrightness()
                ],p=0.3),
        A.CoarseDropout(max_holes=1, max_height=CFG.img_size[0]//3, max_width=CFG.img_size[1]//3,
                         min_holes=1, fill_value=0, mask_fill_value=0, p=0.5),
    ], p=1.0),</t>
  </si>
  <si>
    <t>post0</t>
  </si>
  <si>
    <t>post1</t>
  </si>
  <si>
    <t>post2</t>
  </si>
  <si>
    <t>sub_df['slice']=sub_df.id.str.split('_')
sub_df['slice']=sub_df.slice.str[3]
sub_df['slice']=sub_df['slice'].astype(int)
sub_df_nan = pd.DataFrame(sub_df.query('(slice&gt;0 &amp; slice&lt;45) | (slice&gt;123 &amp; slice&lt;145)'))
index = sub_df_nan[~sub_df_nan['predicted'].isnull()].index
sub_df.loc[index, 'predicted']=np.nan
sub_df = sub_df.drop(['slice'], axis=1)
sub_df.to_csv('submission.csv',index=False)</t>
  </si>
  <si>
    <t>post processing</t>
  </si>
  <si>
    <t>https://www.kaggle.com/code/andreyzotov/unet-effb0-224x224x1-bs-128-f0-vd-8978-aug3?scriptVersionId=97219310</t>
  </si>
  <si>
    <t>https://www.kaggle.com/code/andreyzotov/unet-effb0-224x224x1-bs-128-f0-vd-8978-aug3?scriptVersionId=97221373</t>
  </si>
  <si>
    <t>https://www.kaggle.com/code/andreyzotov/unet-effb0-224x224x1-bs-128-f0-vd-8978-aug3?scriptVersionId=97224408</t>
  </si>
  <si>
    <t>sub_df['slice']=sub_df.id.str.split('_')
sub_df['slice']=sub_df.slice.str[3]
sub_df['slice']=sub_df['slice'].astype(int)
sub_df_nan = pd.DataFrame(sub_df.query('(slice&gt;0 &amp; slice&lt;35) | (slice&gt;128 &amp; slice&lt;145)'))
index = sub_df_nan[~sub_df_nan['predicted'].isnull()].index
sub_df.loc[index, 'predicted']=np.nan
sub_df = sub_df.drop(['slice'], axis=1)
sub_df.to_csv('submission.csv',index=False)</t>
  </si>
  <si>
    <t>#ref https://www.kaggle.com/competitions/uw-madison-gi-tract-image-segmentation/discussion/321983
remove_seg_slices = {
    "large_bowel": [1, 138, 139, 140, 141, 142, 143, 144],
    "small_bowel": [1, 2, 3, 4, 5, 6, 7, 8, 9, 10, 11, 138, 139, 140, 141, 142, 143, 144],
    "stomach": [1, 128, 129, 130, 131, 132, 133, 134, 135, 136, 137, 138, 139, 140, 141, 142, 143, 144],
}
def fix_empty_slices(_row):
    if _row["slice"] in remove_seg_slices[_row["class"]]:
        _row["predicted"] = np.nan
    return _row
sub_df['slice']=sub_df.id.str.split('_')
sub_df['slice']=sub_df.slice.str[3]
sub_df['slice']=sub_df['slice'].astype(int)
sub_df = sub_df.apply(fix_empty_slices, axis=1)
sub_df = sub_df.drop(['slice'], axis=1)
sub_df.to_csv('submission.csv',index=False)</t>
  </si>
  <si>
    <t>June 2nd, 2022 at 3:36:44 pm</t>
  </si>
  <si>
    <t>effb4</t>
  </si>
  <si>
    <t>https://wandb.ai/diwert/uw-maddison-gi-tract/runs/11dd37yo/overview?workspace=user-diwert</t>
  </si>
  <si>
    <t>2h 41m 36s</t>
  </si>
  <si>
    <t>https://www.kaggle.com/code/andreyzotov/unet-effb4-224x224x1-bs-128-f0-vd-9040-aug4-cosine?scriptVersionId=97312806</t>
  </si>
  <si>
    <t>June 2nd, 2022 at 7:08:40 pm</t>
  </si>
  <si>
    <t>3h 12m 3s</t>
  </si>
  <si>
    <t>effb5</t>
  </si>
  <si>
    <t>https://wandb.ai/diwert/uw-maddison-gi-tract/runs/215dgcw9/overview?workspace=user-diwert</t>
  </si>
  <si>
    <t>https://www.kaggle.com/code/andreyzotov/unet-effb5-224x224x1-bs-128-f0-vd-9045-aug4-cosine?scriptVersionId=97329655</t>
  </si>
  <si>
    <t>June 2nd, 2022 at 10:54:36 pm</t>
  </si>
  <si>
    <t>3h 29m 8s</t>
  </si>
  <si>
    <t>effb6</t>
  </si>
  <si>
    <t>https://wandb.ai/diwert/uw-maddison-gi-tract/runs/mwj5dfji/overview?workspace=user-diwert</t>
  </si>
  <si>
    <t>https://www.kaggle.com/code/andreyzotov/unet-effb6-224x224x1-bs-128-f0-vd-9008-aug4-cosine?scriptVersionId=97370166</t>
  </si>
  <si>
    <t>June 21st, 2022 at 12:03:49 pm</t>
  </si>
  <si>
    <t>17h 22m 23s</t>
  </si>
  <si>
    <t>Tesla T4</t>
  </si>
  <si>
    <t>aug4_b</t>
  </si>
  <si>
    <t>https://wandb.ai/diwert/uw-maddison-gi-tract/runs/3ho9bzaj/overview?workspace=user-diwert</t>
  </si>
  <si>
    <t>https://www.kaggle.com/code/andreyzotov/unet-effb4-320x384x1-bs-32-f0-vd-9119-aug4-b?scriptVersionId=99037267</t>
  </si>
  <si>
    <t>A.Compose([
        A.HorizontalFlip(p=0.5),
        A.ShiftScaleRotate(shift_limit=0.0625, scale_limit=0.2, rotate_limit=45, p=0.2),
        A.OneOf([
            A.GridDistortion(num_steps=5, distort_limit=0.05, p=1.0),
            A.ElasticTransform(alpha=1, sigma=50, alpha_affine=50, p=1.0)
        ], p=0.25),
        A.OneOf([
                    A.RandomContrast(),
                    A.RandomGamma(),
                    A.RandomBrightness()
                ],p=0.3),
        A.CoarseDropout(max_holes=1, max_height=CFG.img_size[0]//3, max_width=CFG.img_size[1]//3,
                         min_holes=1, fill_value=0, mask_fill_value=0, p=0.5),
    ], p=1.0),</t>
  </si>
  <si>
    <t>16m</t>
  </si>
  <si>
    <t>fpn</t>
  </si>
  <si>
    <t>effb3</t>
  </si>
  <si>
    <t>324x384x5</t>
  </si>
  <si>
    <t>32m</t>
  </si>
  <si>
    <t>split1</t>
  </si>
  <si>
    <t>aug5</t>
  </si>
  <si>
    <t>1h 36m</t>
  </si>
  <si>
    <t>2h 40</t>
  </si>
  <si>
    <t>7h 44m</t>
  </si>
  <si>
    <t>Tesla P100-PCIE-16GB / Tesla T4</t>
  </si>
  <si>
    <t># shuffle
df = df.sample(frac=1, random_state=0).reset_index(drop=True)
train_aug = make_train_augmenter(conf)
test_aug = util.make_test_augmenter(conf)
# split into train and validation sets
split = df.shape[0]*90//100
train_df = df.iloc[:split].reset_index(drop=True)
val_df = df.iloc[split:].reset_index(drop=True)</t>
  </si>
  <si>
    <t xml:space="preserve">aug_prob: 0.4
strong_aug: true
max_cutout: 0
def make_train_augmenter(conf):
    p = conf.aug_prob
    w_crop_size = round(conf.w_image_size*conf.crop_size)
    h_crop_size = round(conf.h_image_size*conf.crop_size)
    if p &lt;= 0:
        return A.Compose([
            A.RandomCrop(height=h_crop_size, width=w_crop_size, always_apply=True),
            ToTensorV2(transpose_mask=True)
        ])
    aug_list = []
    if conf.max_cutout &gt; 0:
        aug_list.extend([
            A.CoarseDropout(
                max_holes=conf.max_cutout, min_holes=1,
                max_height=h_crop_size//10, max_width=w_crop_size//10,
                min_height=4, min_width=4, mask_fill_value=0, p=0.2*p),
        ])
    aug_list.extend([
        A.ShiftScaleRotate(
            shift_limit=0.0625, scale_limit=0.2, rotate_limit=25,
            interpolation=cv2.INTER_AREA, p=p),
        A.RandomCrop(height=h_crop_size, width=w_crop_size, always_apply=True),
        A.HorizontalFlip(p=0.5*p),
        A.OneOf([
            A.MotionBlur(p=0.2*p),
            A.MedianBlur(blur_limit=3, p=0.1*p),
            A.Blur(blur_limit=3, p=0.1*p),
        ], p=0.2*p),
        A.Perspective(p=0.2*p),
    ])
    if conf.strong_aug:
        aug_list.extend([
            A.GaussNoise(var_limit=0.001, p=0.2*p),
            A.OneOf([
                A.OpticalDistortion(p=0.3*p),
                A.GridDistortion(p=0.1*p),
                A.PiecewiseAffine(p=0.3*p),
            ], p=0.2*p),
            A.OneOf([
                A.Sharpen(p=0.2*p),
                A.Emboss(p=0.2*p),
                A.RandomBrightnessContrast(p=0.2*p),
            ], p=0.3*p),
        ])
    aug_list.extend([
        ToTensorV2(transpose_mask=True)
    ])
    return A.Compose(aug_list)
</t>
  </si>
  <si>
    <t>15h 40m 30s</t>
  </si>
  <si>
    <t>ExponentialLR(gamma=0.96)</t>
  </si>
  <si>
    <t>SoftBCEWithLogitsLoss+Tversky</t>
  </si>
  <si>
    <t>https://www.kaggle.com/code/andreyzotov/lum-fpn-b3-best-valid-l0-1016-s0-9055?scriptVersionId=99238668</t>
  </si>
  <si>
    <t>https://www.kaggle.com/code/andreyzotov/lum-fpn-b3-best-valid-l0-1105-s0-8973?scriptVersionId=99206151</t>
  </si>
  <si>
    <t>https://www.kaggle.com/code/andreyzotov/lum-fpn-b3-best-valid-l0-1105-s0-8973?scriptVersionId=99209014</t>
  </si>
  <si>
    <t>https://www.kaggle.com/code/andreyzotov/lum-fpn-b3-best-valid-l0-1356-s0-8742?scriptVersionId=99165327</t>
  </si>
  <si>
    <t>https://www.kaggle.com/code/andreyzotov/lum-fpn-b3-best-valid-l0-1559-s0-8527?scriptVersionId=99159849</t>
  </si>
  <si>
    <t>https://www.kaggle.com/code/andreyzotov/lum-fpn-b3-best-validl01852-s08256?scriptVersionId=99155291</t>
  </si>
  <si>
    <t>https://www.kaggle.com/code/andreyzotov/luminide-inference?scriptVersionId=99148327</t>
  </si>
  <si>
    <t>Average (0.860 2.5d pub + lum 0.868)/2.0 thr=0.4</t>
  </si>
  <si>
    <t>https://www.kaggle.com/code/andreyzotov/union-inference?scriptVersionId=100034169</t>
  </si>
  <si>
    <t>Average [lum 0.868 + (Pub 0.86 + effb2 f01234 2m | 8.5;3)]/2.0</t>
  </si>
  <si>
    <t>https://www.kaggle.com/code/andreyzotov/union-inference?scriptVersionId=100036345</t>
  </si>
  <si>
    <t>30h 30m</t>
  </si>
  <si>
    <t>https://www.kaggle.com/code/andreyzotov/lum-unet-b3-l0-1034-s0-9018?scriptVersionId=100183481</t>
  </si>
  <si>
    <t>Average lum unet (0.9018) 0.870 + lum fpn (0.9055) 0.868</t>
  </si>
  <si>
    <t>https://www.kaggle.com/code/andreyzotov/lum-unet-0-870-fpn-0-868?scriptVersionId=100191207</t>
  </si>
  <si>
    <t>7h 50m</t>
  </si>
  <si>
    <t>324x384x11</t>
  </si>
  <si>
    <t>https://www.kaggle.com/code/andreyzotov/lum-unet-b4-deep-5-best-valid-l0-1344-s0-8723?scriptVersionId=100242309</t>
  </si>
  <si>
    <t>experiment date</t>
  </si>
  <si>
    <t>Average pub awsaf 0.86 +  lum unet (0.9018) 0.870 + lum fpn (0.9055) 0.868</t>
  </si>
  <si>
    <t>https://www.kaggle.com/code/andreyzotov/pub-0-86-lum-unet-0-870-fpn-0-868?scriptVersionId=100193743</t>
  </si>
  <si>
    <t>https://www.kaggle.com/code/andreyzotov/lum-best-valid-l0-1012-s0-9055?scriptVersionId=100198345</t>
  </si>
  <si>
    <t>Average (lum b3 0.868 + lum b3 0.868)</t>
  </si>
  <si>
    <t>Average lum top2*fpnb3+top2*unetb3</t>
  </si>
  <si>
    <t>https://www.kaggle.com/code/andreyzotov/lum-fpn-0-868-fpn-0-868?scriptVersionId=100199294</t>
  </si>
  <si>
    <t>https://www.kaggle.com/code/andreyzotov/lum-2fpnb3-2unetb3?scriptVersionId=100239832</t>
  </si>
  <si>
    <t>Average pub 0.86 + top2*lum unet+ top2*lum fpn</t>
  </si>
  <si>
    <t>https://www.kaggle.com/code/andreyzotov/pub-0-86-2lum-unet-2-lum-fpn?scriptVersionId=100242946</t>
  </si>
  <si>
    <t>Average {([pub awsaf 0.86 5models 3ch ]*2 + [1d 10m (5folds*top2) 1ch]*1}/(20) + lum[4m (unet&amp;fpn) 5ch]}/2)</t>
  </si>
  <si>
    <t>https://www.kaggle.com/code/andreyzotov/p25-5m-2-1d-10m-1-20-lum-4m-2?scriptVersionId=100250158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</si>
</sst>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#,##0.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1" fontId="0" fillId="3" borderId="2" xfId="0" applyNumberFormat="1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vertical="center" wrapText="1"/>
    </xf>
    <xf numFmtId="165" fontId="0" fillId="3" borderId="2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11" fontId="0" fillId="4" borderId="2" xfId="0" applyNumberFormat="1" applyFill="1" applyBorder="1" applyAlignment="1">
      <alignment horizontal="center" vertical="center" wrapText="1"/>
    </xf>
    <xf numFmtId="165" fontId="0" fillId="4" borderId="2" xfId="0" applyNumberFormat="1" applyFill="1" applyBorder="1" applyAlignment="1">
      <alignment horizontal="center" vertical="center" wrapText="1"/>
    </xf>
    <xf numFmtId="0" fontId="2" fillId="4" borderId="2" xfId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5" fontId="3" fillId="4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2" fillId="5" borderId="2" xfId="1" applyFill="1" applyBorder="1" applyAlignment="1">
      <alignment horizontal="center" vertical="center" wrapText="1"/>
    </xf>
    <xf numFmtId="164" fontId="0" fillId="5" borderId="2" xfId="0" applyNumberForma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 applyAlignment="1">
      <alignment horizontal="center" vertical="center" wrapText="1"/>
    </xf>
    <xf numFmtId="11" fontId="0" fillId="6" borderId="2" xfId="0" applyNumberFormat="1" applyFill="1" applyBorder="1" applyAlignment="1">
      <alignment horizontal="center" vertical="center" wrapText="1"/>
    </xf>
    <xf numFmtId="165" fontId="0" fillId="6" borderId="2" xfId="0" applyNumberFormat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2" xfId="0" applyFill="1" applyBorder="1"/>
    <xf numFmtId="0" fontId="2" fillId="7" borderId="2" xfId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/>
    <xf numFmtId="0" fontId="4" fillId="6" borderId="2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11" fontId="0" fillId="6" borderId="3" xfId="0" applyNumberForma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165" fontId="0" fillId="6" borderId="3" xfId="0" applyNumberFormat="1" applyFill="1" applyBorder="1" applyAlignment="1">
      <alignment horizontal="center" vertical="center" wrapText="1"/>
    </xf>
    <xf numFmtId="0" fontId="2" fillId="6" borderId="3" xfId="1" applyFill="1" applyBorder="1" applyAlignment="1">
      <alignment horizontal="center" vertical="center" wrapText="1"/>
    </xf>
    <xf numFmtId="164" fontId="0" fillId="6" borderId="3" xfId="0" applyNumberForma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65" fontId="0" fillId="3" borderId="4" xfId="0" applyNumberFormat="1" applyFill="1" applyBorder="1" applyAlignment="1">
      <alignment horizontal="center" vertical="center" wrapText="1"/>
    </xf>
    <xf numFmtId="164" fontId="0" fillId="3" borderId="4" xfId="0" applyNumberFormat="1" applyFill="1" applyBorder="1" applyAlignment="1">
      <alignment horizontal="center" vertical="center" wrapText="1"/>
    </xf>
    <xf numFmtId="0" fontId="2" fillId="3" borderId="4" xfId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165" fontId="0" fillId="6" borderId="4" xfId="0" applyNumberFormat="1" applyFill="1" applyBorder="1" applyAlignment="1">
      <alignment horizontal="center" vertical="center" wrapText="1"/>
    </xf>
    <xf numFmtId="0" fontId="2" fillId="6" borderId="4" xfId="1" applyFill="1" applyBorder="1" applyAlignment="1">
      <alignment horizontal="center" vertical="center" wrapText="1"/>
    </xf>
    <xf numFmtId="164" fontId="0" fillId="6" borderId="4" xfId="0" applyNumberFormat="1" applyFill="1" applyBorder="1" applyAlignment="1">
      <alignment horizontal="center" vertical="center" wrapText="1"/>
    </xf>
    <xf numFmtId="164" fontId="4" fillId="6" borderId="4" xfId="0" applyNumberFormat="1" applyFont="1" applyFill="1" applyBorder="1" applyAlignment="1">
      <alignment horizontal="center" vertical="center" wrapText="1"/>
    </xf>
    <xf numFmtId="164" fontId="5" fillId="6" borderId="4" xfId="0" applyNumberFormat="1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11" fontId="0" fillId="8" borderId="3" xfId="0" applyNumberFormat="1" applyFill="1" applyBorder="1" applyAlignment="1">
      <alignment horizontal="center" vertical="center" wrapText="1"/>
    </xf>
    <xf numFmtId="165" fontId="0" fillId="8" borderId="3" xfId="0" applyNumberFormat="1" applyFill="1" applyBorder="1" applyAlignment="1">
      <alignment horizontal="center" vertical="center" wrapText="1"/>
    </xf>
    <xf numFmtId="0" fontId="2" fillId="8" borderId="3" xfId="1" applyFill="1" applyBorder="1" applyAlignment="1">
      <alignment horizontal="center" vertical="center" wrapText="1"/>
    </xf>
    <xf numFmtId="164" fontId="0" fillId="8" borderId="3" xfId="0" applyNumberForma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11" fontId="0" fillId="8" borderId="4" xfId="0" applyNumberForma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165" fontId="0" fillId="8" borderId="4" xfId="0" applyNumberFormat="1" applyFill="1" applyBorder="1" applyAlignment="1">
      <alignment horizontal="center" vertical="center" wrapText="1"/>
    </xf>
    <xf numFmtId="0" fontId="2" fillId="8" borderId="4" xfId="1" applyFill="1" applyBorder="1" applyAlignment="1">
      <alignment horizontal="center" vertical="center" wrapText="1"/>
    </xf>
    <xf numFmtId="164" fontId="0" fillId="8" borderId="4" xfId="0" applyNumberForma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 applyAlignment="1"/>
    <xf numFmtId="0" fontId="2" fillId="9" borderId="4" xfId="1" applyFill="1" applyBorder="1" applyAlignment="1">
      <alignment horizontal="center" vertical="center" wrapText="1"/>
    </xf>
    <xf numFmtId="164" fontId="0" fillId="9" borderId="4" xfId="0" applyNumberFormat="1" applyFill="1" applyBorder="1" applyAlignment="1">
      <alignment horizontal="center" vertical="center" wrapText="1"/>
    </xf>
    <xf numFmtId="166" fontId="0" fillId="9" borderId="4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10" borderId="2" xfId="0" applyFill="1" applyBorder="1" applyAlignment="1">
      <alignment horizontal="center" vertical="center" wrapText="1"/>
    </xf>
    <xf numFmtId="11" fontId="0" fillId="10" borderId="2" xfId="0" applyNumberFormat="1" applyFill="1" applyBorder="1" applyAlignment="1">
      <alignment horizontal="center" vertical="center" wrapText="1"/>
    </xf>
    <xf numFmtId="165" fontId="0" fillId="10" borderId="2" xfId="0" applyNumberFormat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164" fontId="0" fillId="10" borderId="2" xfId="0" applyNumberForma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 applyAlignment="1"/>
    <xf numFmtId="0" fontId="3" fillId="4" borderId="2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166" fontId="0" fillId="10" borderId="3" xfId="0" applyNumberForma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  <xf numFmtId="165" fontId="0" fillId="0" borderId="0" xfId="0" applyNumberFormat="1"/>
    <xf numFmtId="14" fontId="0" fillId="3" borderId="2" xfId="0" applyNumberForma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14" fontId="0" fillId="5" borderId="2" xfId="0" applyNumberFormat="1" applyFill="1" applyBorder="1" applyAlignment="1">
      <alignment horizontal="center" vertical="center" wrapText="1"/>
    </xf>
    <xf numFmtId="11" fontId="0" fillId="5" borderId="2" xfId="0" applyNumberFormat="1" applyFill="1" applyBorder="1" applyAlignment="1">
      <alignment horizontal="center" vertical="center" wrapText="1"/>
    </xf>
    <xf numFmtId="165" fontId="0" fillId="5" borderId="2" xfId="0" applyNumberForma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 wrapText="1"/>
    </xf>
    <xf numFmtId="11" fontId="0" fillId="7" borderId="2" xfId="0" applyNumberFormat="1" applyFill="1" applyBorder="1" applyAlignment="1">
      <alignment horizontal="center" vertical="center" wrapText="1"/>
    </xf>
    <xf numFmtId="165" fontId="0" fillId="7" borderId="2" xfId="0" applyNumberFormat="1" applyFill="1" applyBorder="1" applyAlignment="1">
      <alignment horizontal="center" vertical="center" wrapText="1"/>
    </xf>
    <xf numFmtId="0" fontId="6" fillId="7" borderId="2" xfId="1" applyFont="1" applyFill="1" applyBorder="1" applyAlignment="1">
      <alignment horizontal="center" vertical="center" wrapText="1"/>
    </xf>
    <xf numFmtId="164" fontId="0" fillId="7" borderId="4" xfId="0" applyNumberFormat="1" applyFill="1" applyBorder="1" applyAlignment="1">
      <alignment horizontal="center" vertical="center" wrapText="1"/>
    </xf>
    <xf numFmtId="14" fontId="0" fillId="7" borderId="2" xfId="0" applyNumberFormat="1" applyFill="1" applyBorder="1" applyAlignment="1">
      <alignment horizontal="center" vertical="center" wrapText="1"/>
    </xf>
    <xf numFmtId="14" fontId="0" fillId="6" borderId="4" xfId="0" applyNumberFormat="1" applyFill="1" applyBorder="1" applyAlignment="1">
      <alignment horizontal="center" vertical="center" wrapText="1"/>
    </xf>
    <xf numFmtId="164" fontId="0" fillId="6" borderId="4" xfId="0" applyNumberFormat="1" applyFont="1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0" borderId="4" xfId="0" applyBorder="1" applyAlignment="1"/>
    <xf numFmtId="0" fontId="2" fillId="9" borderId="4" xfId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 applyAlignment="1"/>
    <xf numFmtId="0" fontId="2" fillId="6" borderId="2" xfId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/>
    <xf numFmtId="0" fontId="3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4" xfId="0" applyNumberFormat="1" applyBorder="1" applyAlignment="1"/>
    <xf numFmtId="0" fontId="2" fillId="3" borderId="4" xfId="1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0" borderId="10" xfId="0" applyBorder="1" applyAlignment="1"/>
    <xf numFmtId="0" fontId="0" fillId="10" borderId="3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andb.ai/diwert/uw-maddison-gi-tract/runs/2jlndw6u/overview?workspace=user-diwert" TargetMode="External"/><Relationship Id="rId18" Type="http://schemas.openxmlformats.org/officeDocument/2006/relationships/hyperlink" Target="https://www.kaggle.com/code/andreyzotov/infer-ver-28-1-1ch-input?scriptVersionId=94441557" TargetMode="External"/><Relationship Id="rId26" Type="http://schemas.openxmlformats.org/officeDocument/2006/relationships/hyperlink" Target="https://www.kaggle.com/code/andreyzotov/infer-unet-effb2-320x384x1-bs-128-f4?scriptVersionId=94796200" TargetMode="External"/><Relationship Id="rId39" Type="http://schemas.openxmlformats.org/officeDocument/2006/relationships/hyperlink" Target="https://www.kaggle.com/code/andreyzotov/unet-effb2-512x512x1-bs-64-f0-vd-09161-tta4?scriptVersionId=95178774" TargetMode="External"/><Relationship Id="rId21" Type="http://schemas.openxmlformats.org/officeDocument/2006/relationships/hyperlink" Target="https://wandb.ai/diwert/uw-maddison-gi-tract/runs/dxa0xsl4/overview?workspace=user-diwert" TargetMode="External"/><Relationship Id="rId34" Type="http://schemas.openxmlformats.org/officeDocument/2006/relationships/hyperlink" Target="https://wandb.ai/diwert/uw-maddison-gi-tract/runs/2a2sxybo/overview?workspace=user-diwert" TargetMode="External"/><Relationship Id="rId42" Type="http://schemas.openxmlformats.org/officeDocument/2006/relationships/hyperlink" Target="https://www.kaggle.com/code/andreyzotov/infer-unet-effb2-320x384x1-bs-128-all-5-f-x-2-m?scriptVersionId=95193680" TargetMode="External"/><Relationship Id="rId47" Type="http://schemas.openxmlformats.org/officeDocument/2006/relationships/hyperlink" Target="https://www.kaggle.com/code/andreyzotov/pub-0-86-effb2-f01234-2m?scriptVersionId=95294736" TargetMode="External"/><Relationship Id="rId50" Type="http://schemas.openxmlformats.org/officeDocument/2006/relationships/hyperlink" Target="https://www.kaggle.com/code/andreyzotov/pub-0-86-effb2-f01234-2m?scriptVersionId=95354665" TargetMode="External"/><Relationship Id="rId55" Type="http://schemas.openxmlformats.org/officeDocument/2006/relationships/hyperlink" Target="https://wandb.ai/diwert/uw-maddison-gi-tract/runs/3blq9j1r/overview?workspace=user-diwert" TargetMode="External"/><Relationship Id="rId63" Type="http://schemas.openxmlformats.org/officeDocument/2006/relationships/hyperlink" Target="https://wandb.ai/diwert/uw-maddison-gi-tract/runs/pzax7qvb/overview?workspace=user-diwert" TargetMode="External"/><Relationship Id="rId68" Type="http://schemas.openxmlformats.org/officeDocument/2006/relationships/hyperlink" Target="https://www.kaggle.com/code/andreyzotov/unet-effb4-224x224x1-bs-128-f0-vd-9040-aug4-cosine?scriptVersionId=97312806" TargetMode="External"/><Relationship Id="rId76" Type="http://schemas.openxmlformats.org/officeDocument/2006/relationships/hyperlink" Target="https://www.kaggle.com/code/andreyzotov/lum-fpn-b3-best-valid-l0-1105-s0-8973?scriptVersionId=99209014" TargetMode="External"/><Relationship Id="rId84" Type="http://schemas.openxmlformats.org/officeDocument/2006/relationships/hyperlink" Target="https://www.kaggle.com/code/andreyzotov/lum-fpn-0-868-fpn-0-868?scriptVersionId=100199294" TargetMode="External"/><Relationship Id="rId7" Type="http://schemas.openxmlformats.org/officeDocument/2006/relationships/hyperlink" Target="https://www.kaggle.com/code/andreyzotov/unet-infer-pytorch-ver-28-256x256-effb2-bs200?scriptVersionId=94404832" TargetMode="External"/><Relationship Id="rId71" Type="http://schemas.openxmlformats.org/officeDocument/2006/relationships/hyperlink" Target="https://www.kaggle.com/code/andreyzotov/unet-effb6-224x224x1-bs-128-f0-vd-9008-aug4-cosine?scriptVersionId=97370166" TargetMode="External"/><Relationship Id="rId2" Type="http://schemas.openxmlformats.org/officeDocument/2006/relationships/hyperlink" Target="https://wandb.ai/diwert/uw-maddison-gi-tract/runs/3meui9jf/overview?workspace=user-diwert" TargetMode="External"/><Relationship Id="rId16" Type="http://schemas.openxmlformats.org/officeDocument/2006/relationships/hyperlink" Target="https://www.kaggle.com/code/andreyzotov/infer-unet-ver28-is224-snxt50-bs256-f4-vd0-89?scriptVersionId=94421162" TargetMode="External"/><Relationship Id="rId29" Type="http://schemas.openxmlformats.org/officeDocument/2006/relationships/hyperlink" Target="https://www.kaggle.com/code/andreyzotov/infer-unet-effb2-320x384x1-bs-128-f0?scriptVersionId=94931822" TargetMode="External"/><Relationship Id="rId11" Type="http://schemas.openxmlformats.org/officeDocument/2006/relationships/hyperlink" Target="https://www.kaggle.com/code/andreyzotov/uwmgi-unet-infer-pytorch-ver-28?scriptVersionId=94353638" TargetMode="External"/><Relationship Id="rId24" Type="http://schemas.openxmlformats.org/officeDocument/2006/relationships/hyperlink" Target="https://www.kaggle.com/code/andreyzotov/ver-28-1-unet-resnet18-384x384-bs16-f0-vd-0-8991?scriptVersionId=94604354" TargetMode="External"/><Relationship Id="rId32" Type="http://schemas.openxmlformats.org/officeDocument/2006/relationships/hyperlink" Target="https://wandb.ai/diwert/uw-maddison-gi-tract/runs/3tgf7wrz/overview?workspace=user-diwert" TargetMode="External"/><Relationship Id="rId37" Type="http://schemas.openxmlformats.org/officeDocument/2006/relationships/hyperlink" Target="https://www.kaggle.com/code/andreyzotov/unet-effb2-512x512x1-bs-64-f0-vd-09161-tta4?scriptVersionId=95083089" TargetMode="External"/><Relationship Id="rId40" Type="http://schemas.openxmlformats.org/officeDocument/2006/relationships/hyperlink" Target="https://www.kaggle.com/code/andreyzotov/unet-effb2-512x512x1-bs-64-f0-vd-09161-tta4?scriptVersionId=95449137" TargetMode="External"/><Relationship Id="rId45" Type="http://schemas.openxmlformats.org/officeDocument/2006/relationships/hyperlink" Target="https://www.kaggle.com/code/andreyzotov/pub-0-86-effb2-f4-09052-09077-f0-09142-09146?scriptVersionId=95275292" TargetMode="External"/><Relationship Id="rId53" Type="http://schemas.openxmlformats.org/officeDocument/2006/relationships/hyperlink" Target="https://wandb.ai/diwert/uw-maddison-gi-tract/runs/3nciyn6h/overview?workspace=user-diwert" TargetMode="External"/><Relationship Id="rId58" Type="http://schemas.openxmlformats.org/officeDocument/2006/relationships/hyperlink" Target="https://www.kaggle.com/code/andreyzotov/unet-effb0-224x224x1-bs-128-f0-vd-8931-loss-t-b-d?scriptVersionId=96927274" TargetMode="External"/><Relationship Id="rId66" Type="http://schemas.openxmlformats.org/officeDocument/2006/relationships/hyperlink" Target="https://www.kaggle.com/code/andreyzotov/unet-effb0-224x224x1-bs-128-f0-vd-8978-aug3?scriptVersionId=97221373" TargetMode="External"/><Relationship Id="rId74" Type="http://schemas.openxmlformats.org/officeDocument/2006/relationships/hyperlink" Target="https://www.kaggle.com/code/andreyzotov/lum-fpn-b3-best-valid-l0-1016-s0-9055?scriptVersionId=99238668" TargetMode="External"/><Relationship Id="rId79" Type="http://schemas.openxmlformats.org/officeDocument/2006/relationships/hyperlink" Target="https://www.kaggle.com/code/andreyzotov/lum-unet-0-870-fpn-0-868?scriptVersionId=100191207" TargetMode="External"/><Relationship Id="rId87" Type="http://schemas.openxmlformats.org/officeDocument/2006/relationships/printerSettings" Target="../printerSettings/printerSettings1.bin"/><Relationship Id="rId5" Type="http://schemas.openxmlformats.org/officeDocument/2006/relationships/hyperlink" Target="https://wandb.ai/diwert/uw-maddison-gi-tract/runs/4g8sro2w/overview?workspace=user-diwert" TargetMode="External"/><Relationship Id="rId61" Type="http://schemas.openxmlformats.org/officeDocument/2006/relationships/hyperlink" Target="https://www.kaggle.com/code/andreyzotov/unet-effb0-224x224x1-bs-128-f0-vd-8886-aug1?scriptVersionId=96943418" TargetMode="External"/><Relationship Id="rId82" Type="http://schemas.openxmlformats.org/officeDocument/2006/relationships/hyperlink" Target="https://www.kaggle.com/code/andreyzotov/pub-0-86-lum-unet-0-870-fpn-0-868?scriptVersionId=100193743" TargetMode="External"/><Relationship Id="rId19" Type="http://schemas.openxmlformats.org/officeDocument/2006/relationships/hyperlink" Target="https://www.kaggle.com/code/andreyzotov/uwmgi-unet-infer-pytorch-ver-28?scriptVersionId=94356717" TargetMode="External"/><Relationship Id="rId4" Type="http://schemas.openxmlformats.org/officeDocument/2006/relationships/hyperlink" Target="https://wandb.ai/diwert/uw-maddison-gi-tract/runs/143og74x/overview?workspace=user-diwert" TargetMode="External"/><Relationship Id="rId9" Type="http://schemas.openxmlformats.org/officeDocument/2006/relationships/hyperlink" Target="https://www.kaggle.com/code/andreyzotov/uwmgi-unet-infer-pytorch-ver-28?scriptVersionId=94321535" TargetMode="External"/><Relationship Id="rId14" Type="http://schemas.openxmlformats.org/officeDocument/2006/relationships/hyperlink" Target="https://www.kaggle.com/code/andreyzotov/unet-infer-pytorch-ver28-224x224-effb1-bs256?scriptVersionId=94418190" TargetMode="External"/><Relationship Id="rId22" Type="http://schemas.openxmlformats.org/officeDocument/2006/relationships/hyperlink" Target="https://wandb.ai/diwert/uw-maddison-gi-tract/runs/2y2xrzh7/overview?workspace=user-diwert" TargetMode="External"/><Relationship Id="rId27" Type="http://schemas.openxmlformats.org/officeDocument/2006/relationships/hyperlink" Target="https://www.kaggle.com/code/andreyzotov/2-5d-pub-0-86-320x384x1-effb2-f4-09052-0-9077/notebook?scriptVersionId=94886162" TargetMode="External"/><Relationship Id="rId30" Type="http://schemas.openxmlformats.org/officeDocument/2006/relationships/hyperlink" Target="https://www.kaggle.com/code/andreyzotov/infer-unet-effb2-320x384x1-bs-128-f0?scriptVersionId=94935585" TargetMode="External"/><Relationship Id="rId35" Type="http://schemas.openxmlformats.org/officeDocument/2006/relationships/hyperlink" Target="https://wandb.ai/diwert/uw-maddison-gi-tract/runs/1lftskeu/overview?workspace=user-diwert" TargetMode="External"/><Relationship Id="rId43" Type="http://schemas.openxmlformats.org/officeDocument/2006/relationships/hyperlink" Target="https://www.kaggle.com/code/andreyzotov/pub-0-86-effb2-f4-09052-09077-f0-09142-09146?scriptVersionId=95267996" TargetMode="External"/><Relationship Id="rId48" Type="http://schemas.openxmlformats.org/officeDocument/2006/relationships/hyperlink" Target="https://www.kaggle.com/code/andreyzotov/pub-0-86-effb2-f01234-2m?scriptVersionId=95304371" TargetMode="External"/><Relationship Id="rId56" Type="http://schemas.openxmlformats.org/officeDocument/2006/relationships/hyperlink" Target="https://www.kaggle.com/code/andreyzotov/unet-effb2-512x512x3-2-5d-f0?scriptVersionId=96821733" TargetMode="External"/><Relationship Id="rId64" Type="http://schemas.openxmlformats.org/officeDocument/2006/relationships/hyperlink" Target="https://wandb.ai/diwert/uw-maddison-gi-tract/runs/1375w1c5/overview?workspace=user-diwert" TargetMode="External"/><Relationship Id="rId69" Type="http://schemas.openxmlformats.org/officeDocument/2006/relationships/hyperlink" Target="https://wandb.ai/diwert/uw-maddison-gi-tract/runs/215dgcw9/overview?workspace=user-diwert" TargetMode="External"/><Relationship Id="rId77" Type="http://schemas.openxmlformats.org/officeDocument/2006/relationships/hyperlink" Target="https://www.kaggle.com/code/andreyzotov/lum-fpn-b3-best-valid-l0-1356-s0-8742?scriptVersionId=99165327" TargetMode="External"/><Relationship Id="rId8" Type="http://schemas.openxmlformats.org/officeDocument/2006/relationships/hyperlink" Target="https://www.kaggle.com/code/andreyzotov/uwmgi-unet-infer-pytorch-ver-28?scriptVersionId=94224835" TargetMode="External"/><Relationship Id="rId51" Type="http://schemas.openxmlformats.org/officeDocument/2006/relationships/hyperlink" Target="https://wandb.ai/diwert/uw-maddison-gi-tract/runs/23164hx4/overview?workspace=user-diwert" TargetMode="External"/><Relationship Id="rId72" Type="http://schemas.openxmlformats.org/officeDocument/2006/relationships/hyperlink" Target="https://wandb.ai/diwert/uw-maddison-gi-tract/runs/3ho9bzaj/overview?workspace=user-diwert" TargetMode="External"/><Relationship Id="rId80" Type="http://schemas.openxmlformats.org/officeDocument/2006/relationships/hyperlink" Target="https://www.kaggle.com/code/andreyzotov/lum-unet-b4-deep-5-best-valid-l0-1344-s0-8723?scriptVersionId=100242309" TargetMode="External"/><Relationship Id="rId85" Type="http://schemas.openxmlformats.org/officeDocument/2006/relationships/hyperlink" Target="https://www.kaggle.com/code/andreyzotov/lum-2fpnb3-2unetb3?scriptVersionId=100239832" TargetMode="External"/><Relationship Id="rId3" Type="http://schemas.openxmlformats.org/officeDocument/2006/relationships/hyperlink" Target="https://wandb.ai/diwert/uw-maddison-gi-tract/runs/1cdrk5kr/overview?workspace=user-diwert" TargetMode="External"/><Relationship Id="rId12" Type="http://schemas.openxmlformats.org/officeDocument/2006/relationships/hyperlink" Target="https://www.kaggle.com/code/andreyzotov/uwmgi-unet-infer-pytorch-ver-28?scriptVersionId=94355112" TargetMode="External"/><Relationship Id="rId17" Type="http://schemas.openxmlformats.org/officeDocument/2006/relationships/hyperlink" Target="https://wandb.ai/diwert/uw-maddison-gi-tract/runs/19ois381/overview?workspace=user-diwert" TargetMode="External"/><Relationship Id="rId25" Type="http://schemas.openxmlformats.org/officeDocument/2006/relationships/hyperlink" Target="https://www.kaggle.com/code/andreyzotov/infer-unet-effb2-320x384x1-bs-128-f4?scriptVersionId=94800025" TargetMode="External"/><Relationship Id="rId33" Type="http://schemas.openxmlformats.org/officeDocument/2006/relationships/hyperlink" Target="https://wandb.ai/diwert/uw-maddison-gi-tract/runs/3uki5trr/overview?workspace=user-diwert" TargetMode="External"/><Relationship Id="rId38" Type="http://schemas.openxmlformats.org/officeDocument/2006/relationships/hyperlink" Target="https://www.kaggle.com/code/andreyzotov/unet-effb2-512x512x1-bs-64-f0-vd-09161-tta4?scriptVersionId=95103156" TargetMode="External"/><Relationship Id="rId46" Type="http://schemas.openxmlformats.org/officeDocument/2006/relationships/hyperlink" Target="https://www.kaggle.com/code/andreyzotov/pub-0-86-effb2-f01234-2m?scriptVersionId=95288509" TargetMode="External"/><Relationship Id="rId59" Type="http://schemas.openxmlformats.org/officeDocument/2006/relationships/hyperlink" Target="https://www.kaggle.com/code/andreyzotov/unet-effb0-224x224x1-bs-128-f0-vd-8978-plt?scriptVersionId=96937788" TargetMode="External"/><Relationship Id="rId67" Type="http://schemas.openxmlformats.org/officeDocument/2006/relationships/hyperlink" Target="https://www.kaggle.com/code/andreyzotov/unet-effb0-224x224x1-bs-128-f0-vd-8978-aug3?scriptVersionId=97224408" TargetMode="External"/><Relationship Id="rId20" Type="http://schemas.openxmlformats.org/officeDocument/2006/relationships/hyperlink" Target="https://www.kaggle.com/code/andreyzotov/infer-unet-b1-5folds-224-128-geometric-ensamble?scriptVersionId=94432140" TargetMode="External"/><Relationship Id="rId41" Type="http://schemas.openxmlformats.org/officeDocument/2006/relationships/hyperlink" Target="https://www.kaggle.com/code/andreyzotov/pub-0-86-effb2-f4-09052-09077-f0-09142-09146?scriptVersionId=95192705" TargetMode="External"/><Relationship Id="rId54" Type="http://schemas.openxmlformats.org/officeDocument/2006/relationships/hyperlink" Target="https://www.kaggle.com/code/andreyzotov/linknet-b0-320x384x1-bs-64-f0-loss-bce-dice/notebook?scriptVersionId=95725790" TargetMode="External"/><Relationship Id="rId62" Type="http://schemas.openxmlformats.org/officeDocument/2006/relationships/hyperlink" Target="https://wandb.ai/diwert/uw-maddison-gi-tract/runs/2d9z6a80/overview?workspace=user-diwert" TargetMode="External"/><Relationship Id="rId70" Type="http://schemas.openxmlformats.org/officeDocument/2006/relationships/hyperlink" Target="https://www.kaggle.com/code/andreyzotov/unet-effb5-224x224x1-bs-128-f0-vd-9045-aug4-cosine?scriptVersionId=97329655" TargetMode="External"/><Relationship Id="rId75" Type="http://schemas.openxmlformats.org/officeDocument/2006/relationships/hyperlink" Target="https://www.kaggle.com/code/andreyzotov/lum-fpn-b3-best-valid-l0-1105-s0-8973?scriptVersionId=99206151" TargetMode="External"/><Relationship Id="rId83" Type="http://schemas.openxmlformats.org/officeDocument/2006/relationships/hyperlink" Target="https://www.kaggle.com/code/andreyzotov/lum-best-valid-l0-1012-s0-9055?scriptVersionId=100198345" TargetMode="External"/><Relationship Id="rId1" Type="http://schemas.openxmlformats.org/officeDocument/2006/relationships/hyperlink" Target="https://wandb.ai/diwert/uw-maddison-gi-tract/runs/1zks9aj0/overview?workspace=user-diwert" TargetMode="External"/><Relationship Id="rId6" Type="http://schemas.openxmlformats.org/officeDocument/2006/relationships/hyperlink" Target="https://wandb.ai/diwert/uw-maddison-gi-tract/runs/1j5s9pha/overview?workspace=user-diwert" TargetMode="External"/><Relationship Id="rId15" Type="http://schemas.openxmlformats.org/officeDocument/2006/relationships/hyperlink" Target="https://wandb.ai/diwert/uw-maddison-gi-tract/runs/2llrt2rb/overview?workspace=user-diwert" TargetMode="External"/><Relationship Id="rId23" Type="http://schemas.openxmlformats.org/officeDocument/2006/relationships/hyperlink" Target="https://www.kaggle.com/code/andreyzotov/infer-unet-effb2-320x384x1-bs-128-f4?scriptVersionId=94784189" TargetMode="External"/><Relationship Id="rId28" Type="http://schemas.openxmlformats.org/officeDocument/2006/relationships/hyperlink" Target="https://wandb.ai/diwert/uw-maddison-gi-tract/runs/cvy566vm/overview?workspace=user-diwert" TargetMode="External"/><Relationship Id="rId36" Type="http://schemas.openxmlformats.org/officeDocument/2006/relationships/hyperlink" Target="https://www.kaggle.com/code/andreyzotov/unet-effb2-512x512x1-bs-64-f0-vd-09161?scriptVersionId=95019113" TargetMode="External"/><Relationship Id="rId49" Type="http://schemas.openxmlformats.org/officeDocument/2006/relationships/hyperlink" Target="https://www.kaggle.com/code/andreyzotov/pub-0-86-effb2-f01234-2m?scriptVersionId=95315279" TargetMode="External"/><Relationship Id="rId57" Type="http://schemas.openxmlformats.org/officeDocument/2006/relationships/hyperlink" Target="https://www.kaggle.com/code/andreyzotov/unet-effb2-512x512x3-2-5d-f0?scriptVersionId=96825618" TargetMode="External"/><Relationship Id="rId10" Type="http://schemas.openxmlformats.org/officeDocument/2006/relationships/hyperlink" Target="https://www.kaggle.com/code/andreyzotov/uwmgi-unet-infer-pytorch-ver-28?scriptVersionId=94352138" TargetMode="External"/><Relationship Id="rId31" Type="http://schemas.openxmlformats.org/officeDocument/2006/relationships/hyperlink" Target="https://www.kaggle.com/code/andreyzotov/pub-0-86-effb2-f4-09052-09077-f0-09142-09146/notebook?scriptVersionId=94941659" TargetMode="External"/><Relationship Id="rId44" Type="http://schemas.openxmlformats.org/officeDocument/2006/relationships/hyperlink" Target="https://www.kaggle.com/code/andreyzotov/pub-0-86-effb2-f01234-2m?scriptVersionId=95274814" TargetMode="External"/><Relationship Id="rId52" Type="http://schemas.openxmlformats.org/officeDocument/2006/relationships/hyperlink" Target="https://www.kaggle.com/code/andreyzotov/unet-effb0-320x384x1-bs-64-f0-loss-bce-dice/notebook?scriptVersionId=95702720" TargetMode="External"/><Relationship Id="rId60" Type="http://schemas.openxmlformats.org/officeDocument/2006/relationships/hyperlink" Target="https://wandb.ai/diwert/uw-maddison-gi-tract/runs/22kk633u/overview?workspace=user-diwert" TargetMode="External"/><Relationship Id="rId65" Type="http://schemas.openxmlformats.org/officeDocument/2006/relationships/hyperlink" Target="https://www.kaggle.com/code/andreyzotov/unet-effb0-224x224x1-bs-128-f0-vd-8978-aug3?scriptVersionId=97219310" TargetMode="External"/><Relationship Id="rId73" Type="http://schemas.openxmlformats.org/officeDocument/2006/relationships/hyperlink" Target="https://www.kaggle.com/code/andreyzotov/unet-effb4-320x384x1-bs-32-f0-vd-9119-aug4-b?scriptVersionId=99037267" TargetMode="External"/><Relationship Id="rId78" Type="http://schemas.openxmlformats.org/officeDocument/2006/relationships/hyperlink" Target="https://www.kaggle.com/code/andreyzotov/union-inference?scriptVersionId=100034169" TargetMode="External"/><Relationship Id="rId81" Type="http://schemas.openxmlformats.org/officeDocument/2006/relationships/hyperlink" Target="https://www.kaggle.com/code/andreyzotov/union-inference?scriptVersionId=100036345" TargetMode="External"/><Relationship Id="rId86" Type="http://schemas.openxmlformats.org/officeDocument/2006/relationships/hyperlink" Target="https://www.kaggle.com/code/andreyzotov/p25-5m-2-1d-10m-1-20-lum-4m-2?scriptVersionId=10025015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7"/>
  <sheetViews>
    <sheetView tabSelected="1" zoomScale="55" zoomScaleNormal="55" workbookViewId="0">
      <pane ySplit="1" topLeftCell="A74" activePane="bottomLeft" state="frozen"/>
      <selection pane="bottomLeft" activeCell="A77" sqref="A77"/>
    </sheetView>
  </sheetViews>
  <sheetFormatPr defaultRowHeight="14.5" x14ac:dyDescent="0.35"/>
  <cols>
    <col min="1" max="1" width="10.81640625" customWidth="1"/>
    <col min="2" max="2" width="10.453125" bestFit="1" customWidth="1"/>
    <col min="3" max="3" width="8.08984375" bestFit="1" customWidth="1"/>
    <col min="4" max="4" width="11" customWidth="1"/>
    <col min="5" max="5" width="5" bestFit="1" customWidth="1"/>
    <col min="6" max="6" width="8.90625" customWidth="1"/>
    <col min="7" max="7" width="8.6328125" customWidth="1"/>
    <col min="8" max="8" width="9.453125" customWidth="1"/>
    <col min="9" max="9" width="10.26953125" customWidth="1"/>
    <col min="10" max="10" width="18.08984375" customWidth="1"/>
    <col min="11" max="11" width="8" customWidth="1"/>
    <col min="12" max="12" width="8.54296875" customWidth="1"/>
    <col min="13" max="13" width="10.08984375" customWidth="1"/>
    <col min="14" max="14" width="4.7265625" customWidth="1"/>
    <col min="15" max="15" width="5.90625" bestFit="1" customWidth="1"/>
    <col min="16" max="16" width="6.08984375" customWidth="1"/>
    <col min="17" max="17" width="4.08984375" bestFit="1" customWidth="1"/>
    <col min="18" max="18" width="8.7265625" customWidth="1"/>
    <col min="19" max="19" width="10" customWidth="1"/>
    <col min="20" max="20" width="15.54296875" customWidth="1"/>
    <col min="21" max="21" width="11.453125" customWidth="1"/>
    <col min="22" max="22" width="11.36328125" bestFit="1" customWidth="1"/>
    <col min="23" max="23" width="7.81640625" customWidth="1"/>
    <col min="24" max="24" width="7.26953125" bestFit="1" customWidth="1"/>
    <col min="25" max="25" width="12" customWidth="1"/>
    <col min="26" max="26" width="26.1796875" customWidth="1"/>
    <col min="27" max="28" width="7.81640625" bestFit="1" customWidth="1"/>
  </cols>
  <sheetData>
    <row r="1" spans="1:28" ht="43.5" x14ac:dyDescent="0.35">
      <c r="A1" s="3" t="s">
        <v>278</v>
      </c>
      <c r="B1" s="3" t="s">
        <v>25</v>
      </c>
      <c r="C1" s="3" t="s">
        <v>30</v>
      </c>
      <c r="D1" s="3" t="s">
        <v>10</v>
      </c>
      <c r="E1" s="3" t="s">
        <v>0</v>
      </c>
      <c r="F1" s="3" t="s">
        <v>1</v>
      </c>
      <c r="G1" s="3" t="s">
        <v>5</v>
      </c>
      <c r="H1" s="3" t="s">
        <v>13</v>
      </c>
      <c r="I1" s="3" t="s">
        <v>14</v>
      </c>
      <c r="J1" s="3" t="s">
        <v>6</v>
      </c>
      <c r="K1" s="3" t="s">
        <v>173</v>
      </c>
      <c r="L1" s="3" t="s">
        <v>18</v>
      </c>
      <c r="M1" s="3" t="s">
        <v>9</v>
      </c>
      <c r="N1" s="3" t="s">
        <v>21</v>
      </c>
      <c r="O1" s="3" t="s">
        <v>22</v>
      </c>
      <c r="P1" s="3" t="s">
        <v>2</v>
      </c>
      <c r="Q1" s="3" t="s">
        <v>3</v>
      </c>
      <c r="R1" s="3" t="s">
        <v>88</v>
      </c>
      <c r="S1" s="3" t="s">
        <v>216</v>
      </c>
      <c r="T1" s="3" t="s">
        <v>116</v>
      </c>
      <c r="U1" s="3" t="s">
        <v>126</v>
      </c>
      <c r="V1" s="3" t="s">
        <v>11</v>
      </c>
      <c r="W1" s="3" t="s">
        <v>80</v>
      </c>
      <c r="X1" s="3" t="s">
        <v>12</v>
      </c>
      <c r="Y1" s="3" t="s">
        <v>20</v>
      </c>
      <c r="Z1" s="3" t="s">
        <v>47</v>
      </c>
      <c r="AA1" s="3" t="s">
        <v>4</v>
      </c>
      <c r="AB1" s="3" t="s">
        <v>182</v>
      </c>
    </row>
    <row r="2" spans="1:28" ht="130.5" x14ac:dyDescent="0.35">
      <c r="A2" s="11" t="s">
        <v>26</v>
      </c>
      <c r="B2" s="11" t="s">
        <v>27</v>
      </c>
      <c r="C2" s="11" t="s">
        <v>28</v>
      </c>
      <c r="D2" s="11" t="s">
        <v>64</v>
      </c>
      <c r="E2" s="11" t="s">
        <v>7</v>
      </c>
      <c r="F2" s="11" t="s">
        <v>8</v>
      </c>
      <c r="G2" s="11" t="s">
        <v>15</v>
      </c>
      <c r="H2" s="12">
        <v>2E-3</v>
      </c>
      <c r="I2" s="12">
        <v>9.9999999999999995E-7</v>
      </c>
      <c r="J2" s="11" t="s">
        <v>16</v>
      </c>
      <c r="K2" s="11"/>
      <c r="L2" s="11" t="s">
        <v>74</v>
      </c>
      <c r="M2" s="11" t="s">
        <v>17</v>
      </c>
      <c r="N2" s="11">
        <v>15</v>
      </c>
      <c r="O2" s="11">
        <v>15</v>
      </c>
      <c r="P2" s="11">
        <v>128</v>
      </c>
      <c r="Q2" s="11">
        <v>0</v>
      </c>
      <c r="R2" s="11">
        <v>0.45</v>
      </c>
      <c r="S2" s="11"/>
      <c r="T2" s="11" t="s">
        <v>117</v>
      </c>
      <c r="U2" s="11" t="s">
        <v>127</v>
      </c>
      <c r="V2" s="13">
        <v>0.90780000000000005</v>
      </c>
      <c r="W2" s="11" t="s">
        <v>19</v>
      </c>
      <c r="X2" s="11" t="s">
        <v>19</v>
      </c>
      <c r="Y2" s="14" t="s">
        <v>29</v>
      </c>
      <c r="Z2" s="14" t="s">
        <v>49</v>
      </c>
      <c r="AA2" s="15">
        <v>0.84</v>
      </c>
      <c r="AB2" s="15">
        <f t="shared" ref="AB2:AB20" si="0">V2-AA2</f>
        <v>6.7800000000000082E-2</v>
      </c>
    </row>
    <row r="3" spans="1:28" ht="130.5" x14ac:dyDescent="0.35">
      <c r="A3" s="11" t="s">
        <v>31</v>
      </c>
      <c r="B3" s="11" t="s">
        <v>27</v>
      </c>
      <c r="C3" s="11" t="s">
        <v>32</v>
      </c>
      <c r="D3" s="11" t="s">
        <v>64</v>
      </c>
      <c r="E3" s="11" t="s">
        <v>7</v>
      </c>
      <c r="F3" s="11" t="s">
        <v>8</v>
      </c>
      <c r="G3" s="11" t="s">
        <v>15</v>
      </c>
      <c r="H3" s="12">
        <v>2E-3</v>
      </c>
      <c r="I3" s="12">
        <v>9.9999999999999995E-7</v>
      </c>
      <c r="J3" s="11" t="s">
        <v>16</v>
      </c>
      <c r="K3" s="11"/>
      <c r="L3" s="11" t="s">
        <v>74</v>
      </c>
      <c r="M3" s="11" t="s">
        <v>17</v>
      </c>
      <c r="N3" s="11">
        <v>15</v>
      </c>
      <c r="O3" s="11">
        <v>12</v>
      </c>
      <c r="P3" s="11">
        <v>128</v>
      </c>
      <c r="Q3" s="11">
        <v>1</v>
      </c>
      <c r="R3" s="11">
        <v>0.45</v>
      </c>
      <c r="S3" s="11"/>
      <c r="T3" s="11" t="s">
        <v>117</v>
      </c>
      <c r="U3" s="11" t="s">
        <v>127</v>
      </c>
      <c r="V3" s="13">
        <v>0.89149999999999996</v>
      </c>
      <c r="W3" s="11" t="s">
        <v>19</v>
      </c>
      <c r="X3" s="11" t="s">
        <v>19</v>
      </c>
      <c r="Y3" s="14" t="s">
        <v>24</v>
      </c>
      <c r="Z3" s="14" t="s">
        <v>50</v>
      </c>
      <c r="AA3" s="15">
        <v>0.83799999999999997</v>
      </c>
      <c r="AB3" s="15">
        <f t="shared" si="0"/>
        <v>5.3499999999999992E-2</v>
      </c>
    </row>
    <row r="4" spans="1:28" ht="130.5" x14ac:dyDescent="0.35">
      <c r="A4" s="11" t="s">
        <v>33</v>
      </c>
      <c r="B4" s="11" t="s">
        <v>27</v>
      </c>
      <c r="C4" s="11" t="s">
        <v>34</v>
      </c>
      <c r="D4" s="11" t="s">
        <v>64</v>
      </c>
      <c r="E4" s="11" t="s">
        <v>7</v>
      </c>
      <c r="F4" s="11" t="s">
        <v>8</v>
      </c>
      <c r="G4" s="11" t="s">
        <v>15</v>
      </c>
      <c r="H4" s="12">
        <v>2E-3</v>
      </c>
      <c r="I4" s="12">
        <v>9.9999999999999995E-7</v>
      </c>
      <c r="J4" s="11" t="s">
        <v>16</v>
      </c>
      <c r="K4" s="11"/>
      <c r="L4" s="11" t="s">
        <v>74</v>
      </c>
      <c r="M4" s="11" t="s">
        <v>17</v>
      </c>
      <c r="N4" s="11">
        <v>15</v>
      </c>
      <c r="O4" s="11">
        <v>15</v>
      </c>
      <c r="P4" s="11">
        <v>128</v>
      </c>
      <c r="Q4" s="11">
        <v>2</v>
      </c>
      <c r="R4" s="11">
        <v>0.45</v>
      </c>
      <c r="S4" s="11"/>
      <c r="T4" s="11" t="s">
        <v>117</v>
      </c>
      <c r="U4" s="11" t="s">
        <v>127</v>
      </c>
      <c r="V4" s="13">
        <v>0.89159999999999995</v>
      </c>
      <c r="W4" s="11" t="s">
        <v>19</v>
      </c>
      <c r="X4" s="11" t="s">
        <v>19</v>
      </c>
      <c r="Y4" s="14" t="s">
        <v>35</v>
      </c>
      <c r="Z4" s="14" t="s">
        <v>51</v>
      </c>
      <c r="AA4" s="15">
        <v>0.83599999999999997</v>
      </c>
      <c r="AB4" s="15">
        <f t="shared" si="0"/>
        <v>5.5599999999999983E-2</v>
      </c>
    </row>
    <row r="5" spans="1:28" ht="130.5" x14ac:dyDescent="0.35">
      <c r="A5" s="11" t="s">
        <v>36</v>
      </c>
      <c r="B5" s="11" t="s">
        <v>27</v>
      </c>
      <c r="C5" s="11" t="s">
        <v>37</v>
      </c>
      <c r="D5" s="11" t="s">
        <v>64</v>
      </c>
      <c r="E5" s="11" t="s">
        <v>7</v>
      </c>
      <c r="F5" s="11" t="s">
        <v>8</v>
      </c>
      <c r="G5" s="11" t="s">
        <v>15</v>
      </c>
      <c r="H5" s="12">
        <v>2E-3</v>
      </c>
      <c r="I5" s="12">
        <v>9.9999999999999995E-7</v>
      </c>
      <c r="J5" s="11" t="s">
        <v>16</v>
      </c>
      <c r="K5" s="11"/>
      <c r="L5" s="11" t="s">
        <v>74</v>
      </c>
      <c r="M5" s="11" t="s">
        <v>17</v>
      </c>
      <c r="N5" s="11">
        <v>15</v>
      </c>
      <c r="O5" s="11">
        <v>10</v>
      </c>
      <c r="P5" s="11">
        <v>128</v>
      </c>
      <c r="Q5" s="11">
        <v>3</v>
      </c>
      <c r="R5" s="11">
        <v>0.45</v>
      </c>
      <c r="S5" s="11"/>
      <c r="T5" s="11" t="s">
        <v>117</v>
      </c>
      <c r="U5" s="11" t="s">
        <v>127</v>
      </c>
      <c r="V5" s="13">
        <v>0.90449999999999997</v>
      </c>
      <c r="W5" s="11" t="s">
        <v>19</v>
      </c>
      <c r="X5" s="11" t="s">
        <v>19</v>
      </c>
      <c r="Y5" s="14" t="s">
        <v>23</v>
      </c>
      <c r="Z5" s="14" t="s">
        <v>52</v>
      </c>
      <c r="AA5" s="15">
        <v>0.82599999999999996</v>
      </c>
      <c r="AB5" s="15">
        <f t="shared" si="0"/>
        <v>7.8500000000000014E-2</v>
      </c>
    </row>
    <row r="6" spans="1:28" ht="130.5" x14ac:dyDescent="0.35">
      <c r="A6" s="11" t="s">
        <v>38</v>
      </c>
      <c r="B6" s="11" t="s">
        <v>27</v>
      </c>
      <c r="C6" s="11" t="s">
        <v>39</v>
      </c>
      <c r="D6" s="11" t="s">
        <v>64</v>
      </c>
      <c r="E6" s="11" t="s">
        <v>7</v>
      </c>
      <c r="F6" s="11" t="s">
        <v>8</v>
      </c>
      <c r="G6" s="11" t="s">
        <v>15</v>
      </c>
      <c r="H6" s="12">
        <v>2E-3</v>
      </c>
      <c r="I6" s="12">
        <v>9.9999999999999995E-7</v>
      </c>
      <c r="J6" s="11" t="s">
        <v>16</v>
      </c>
      <c r="K6" s="11"/>
      <c r="L6" s="11" t="s">
        <v>74</v>
      </c>
      <c r="M6" s="11" t="s">
        <v>17</v>
      </c>
      <c r="N6" s="11">
        <v>15</v>
      </c>
      <c r="O6" s="11">
        <v>13</v>
      </c>
      <c r="P6" s="11">
        <v>128</v>
      </c>
      <c r="Q6" s="11">
        <v>4</v>
      </c>
      <c r="R6" s="11">
        <v>0.45</v>
      </c>
      <c r="S6" s="11"/>
      <c r="T6" s="11" t="s">
        <v>117</v>
      </c>
      <c r="U6" s="11" t="s">
        <v>127</v>
      </c>
      <c r="V6" s="13">
        <v>0.9032</v>
      </c>
      <c r="W6" s="11" t="s">
        <v>19</v>
      </c>
      <c r="X6" s="11" t="s">
        <v>19</v>
      </c>
      <c r="Y6" s="14" t="s">
        <v>40</v>
      </c>
      <c r="Z6" s="14" t="s">
        <v>53</v>
      </c>
      <c r="AA6" s="15">
        <v>0.84199999999999997</v>
      </c>
      <c r="AB6" s="15">
        <f t="shared" si="0"/>
        <v>6.1200000000000032E-2</v>
      </c>
    </row>
    <row r="7" spans="1:28" ht="58" x14ac:dyDescent="0.35">
      <c r="A7" s="130" t="s">
        <v>41</v>
      </c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7">
        <v>0.45</v>
      </c>
      <c r="S7" s="80"/>
      <c r="T7" s="17" t="s">
        <v>117</v>
      </c>
      <c r="U7" s="18"/>
      <c r="V7" s="16">
        <f>SUM(V2:V6)/5</f>
        <v>0.89971999999999996</v>
      </c>
      <c r="W7" s="130"/>
      <c r="X7" s="130"/>
      <c r="Y7" s="130"/>
      <c r="Z7" s="14" t="s">
        <v>71</v>
      </c>
      <c r="AA7" s="63">
        <v>0.84599999999999997</v>
      </c>
      <c r="AB7" s="63">
        <f t="shared" si="0"/>
        <v>5.371999999999999E-2</v>
      </c>
    </row>
    <row r="8" spans="1:28" ht="72.5" x14ac:dyDescent="0.35">
      <c r="A8" s="130" t="s">
        <v>42</v>
      </c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7" t="s">
        <v>89</v>
      </c>
      <c r="S8" s="80"/>
      <c r="T8" s="17" t="s">
        <v>117</v>
      </c>
      <c r="U8" s="18"/>
      <c r="V8" s="16">
        <f>(V2*V3*V4*V5*V6)^(1/5)</f>
        <v>0.8996939854163285</v>
      </c>
      <c r="W8" s="130"/>
      <c r="X8" s="130"/>
      <c r="Y8" s="130"/>
      <c r="Z8" s="14" t="s">
        <v>72</v>
      </c>
      <c r="AA8" s="63">
        <v>0.82299999999999995</v>
      </c>
      <c r="AB8" s="63">
        <f t="shared" si="0"/>
        <v>7.6693985416328547E-2</v>
      </c>
    </row>
    <row r="9" spans="1:28" ht="130.5" x14ac:dyDescent="0.35">
      <c r="A9" s="4" t="s">
        <v>43</v>
      </c>
      <c r="B9" s="4" t="s">
        <v>27</v>
      </c>
      <c r="C9" s="4" t="s">
        <v>44</v>
      </c>
      <c r="D9" s="4" t="s">
        <v>65</v>
      </c>
      <c r="E9" s="4" t="s">
        <v>7</v>
      </c>
      <c r="F9" s="4" t="s">
        <v>45</v>
      </c>
      <c r="G9" s="4" t="s">
        <v>15</v>
      </c>
      <c r="H9" s="5">
        <v>2E-3</v>
      </c>
      <c r="I9" s="5">
        <v>9.9999999999999995E-7</v>
      </c>
      <c r="J9" s="4" t="s">
        <v>16</v>
      </c>
      <c r="K9" s="4"/>
      <c r="L9" s="4" t="s">
        <v>74</v>
      </c>
      <c r="M9" s="4" t="s">
        <v>17</v>
      </c>
      <c r="N9" s="4">
        <v>15</v>
      </c>
      <c r="O9" s="4">
        <v>13</v>
      </c>
      <c r="P9" s="4">
        <v>200</v>
      </c>
      <c r="Q9" s="4">
        <v>4</v>
      </c>
      <c r="R9" s="4">
        <v>0.45</v>
      </c>
      <c r="S9" s="4"/>
      <c r="T9" s="4" t="s">
        <v>117</v>
      </c>
      <c r="U9" s="4" t="s">
        <v>127</v>
      </c>
      <c r="V9" s="8">
        <v>0.90149999999999997</v>
      </c>
      <c r="W9" s="4" t="s">
        <v>19</v>
      </c>
      <c r="X9" s="4" t="s">
        <v>19</v>
      </c>
      <c r="Y9" s="6" t="s">
        <v>46</v>
      </c>
      <c r="Z9" s="6" t="s">
        <v>48</v>
      </c>
      <c r="AA9" s="7">
        <v>0.84599999999999997</v>
      </c>
      <c r="AB9" s="7">
        <f t="shared" si="0"/>
        <v>5.5499999999999994E-2</v>
      </c>
    </row>
    <row r="10" spans="1:28" ht="130.5" x14ac:dyDescent="0.35">
      <c r="A10" s="4" t="s">
        <v>54</v>
      </c>
      <c r="B10" s="4" t="s">
        <v>27</v>
      </c>
      <c r="C10" s="4" t="s">
        <v>55</v>
      </c>
      <c r="D10" s="4" t="s">
        <v>64</v>
      </c>
      <c r="E10" s="4" t="s">
        <v>56</v>
      </c>
      <c r="F10" s="4" t="s">
        <v>8</v>
      </c>
      <c r="G10" s="4" t="s">
        <v>15</v>
      </c>
      <c r="H10" s="5">
        <v>2E-3</v>
      </c>
      <c r="I10" s="5">
        <v>9.9999999999999995E-7</v>
      </c>
      <c r="J10" s="4" t="s">
        <v>16</v>
      </c>
      <c r="K10" s="4"/>
      <c r="L10" s="4" t="s">
        <v>74</v>
      </c>
      <c r="M10" s="4" t="s">
        <v>17</v>
      </c>
      <c r="N10" s="4">
        <v>15</v>
      </c>
      <c r="O10" s="4">
        <v>13</v>
      </c>
      <c r="P10" s="4">
        <v>256</v>
      </c>
      <c r="Q10" s="4">
        <v>4</v>
      </c>
      <c r="R10" s="4">
        <v>0.45</v>
      </c>
      <c r="S10" s="4"/>
      <c r="T10" s="4" t="s">
        <v>117</v>
      </c>
      <c r="U10" s="4" t="s">
        <v>127</v>
      </c>
      <c r="V10" s="8">
        <v>0.90066999999999997</v>
      </c>
      <c r="W10" s="4" t="s">
        <v>19</v>
      </c>
      <c r="X10" s="4" t="s">
        <v>19</v>
      </c>
      <c r="Y10" s="6" t="s">
        <v>57</v>
      </c>
      <c r="Z10" s="6" t="s">
        <v>58</v>
      </c>
      <c r="AA10" s="7">
        <v>0.83599999999999997</v>
      </c>
      <c r="AB10" s="7">
        <f t="shared" si="0"/>
        <v>6.4670000000000005E-2</v>
      </c>
    </row>
    <row r="11" spans="1:28" ht="130.5" x14ac:dyDescent="0.35">
      <c r="A11" s="4" t="s">
        <v>59</v>
      </c>
      <c r="B11" s="4" t="s">
        <v>27</v>
      </c>
      <c r="C11" s="4" t="s">
        <v>60</v>
      </c>
      <c r="D11" s="4" t="s">
        <v>64</v>
      </c>
      <c r="E11" s="4" t="s">
        <v>7</v>
      </c>
      <c r="F11" s="4" t="s">
        <v>61</v>
      </c>
      <c r="G11" s="4" t="s">
        <v>15</v>
      </c>
      <c r="H11" s="5">
        <v>2E-3</v>
      </c>
      <c r="I11" s="5">
        <v>9.9999999999999995E-7</v>
      </c>
      <c r="J11" s="4" t="s">
        <v>16</v>
      </c>
      <c r="K11" s="4"/>
      <c r="L11" s="4" t="s">
        <v>74</v>
      </c>
      <c r="M11" s="4" t="s">
        <v>17</v>
      </c>
      <c r="N11" s="4">
        <v>20</v>
      </c>
      <c r="O11" s="4">
        <v>16</v>
      </c>
      <c r="P11" s="4">
        <v>256</v>
      </c>
      <c r="Q11" s="4">
        <v>4</v>
      </c>
      <c r="R11" s="4">
        <v>0.45</v>
      </c>
      <c r="S11" s="4"/>
      <c r="T11" s="4" t="s">
        <v>117</v>
      </c>
      <c r="U11" s="4" t="s">
        <v>127</v>
      </c>
      <c r="V11" s="8">
        <v>0.89764999999999995</v>
      </c>
      <c r="W11" s="4" t="s">
        <v>19</v>
      </c>
      <c r="X11" s="4" t="s">
        <v>19</v>
      </c>
      <c r="Y11" s="6" t="s">
        <v>62</v>
      </c>
      <c r="Z11" s="6" t="s">
        <v>63</v>
      </c>
      <c r="AA11" s="7">
        <v>0.83699999999999997</v>
      </c>
      <c r="AB11" s="7">
        <f t="shared" si="0"/>
        <v>6.0649999999999982E-2</v>
      </c>
    </row>
    <row r="12" spans="1:28" ht="130.5" x14ac:dyDescent="0.35">
      <c r="A12" s="4" t="s">
        <v>66</v>
      </c>
      <c r="B12" s="4" t="s">
        <v>27</v>
      </c>
      <c r="C12" s="4" t="s">
        <v>67</v>
      </c>
      <c r="D12" s="4" t="s">
        <v>68</v>
      </c>
      <c r="E12" s="4" t="s">
        <v>7</v>
      </c>
      <c r="F12" s="4" t="s">
        <v>8</v>
      </c>
      <c r="G12" s="4" t="s">
        <v>15</v>
      </c>
      <c r="H12" s="5">
        <v>2E-3</v>
      </c>
      <c r="I12" s="5">
        <v>9.9999999999999995E-7</v>
      </c>
      <c r="J12" s="4" t="s">
        <v>16</v>
      </c>
      <c r="K12" s="4"/>
      <c r="L12" s="4" t="s">
        <v>74</v>
      </c>
      <c r="M12" s="4" t="s">
        <v>17</v>
      </c>
      <c r="N12" s="4">
        <v>15</v>
      </c>
      <c r="O12" s="4">
        <v>15</v>
      </c>
      <c r="P12" s="4">
        <v>128</v>
      </c>
      <c r="Q12" s="4">
        <v>0</v>
      </c>
      <c r="R12" s="4">
        <v>0.45</v>
      </c>
      <c r="S12" s="4"/>
      <c r="T12" s="4" t="s">
        <v>117</v>
      </c>
      <c r="U12" s="4" t="s">
        <v>127</v>
      </c>
      <c r="V12" s="8">
        <v>0.90769880000000003</v>
      </c>
      <c r="W12" s="4" t="s">
        <v>19</v>
      </c>
      <c r="X12" s="4" t="s">
        <v>19</v>
      </c>
      <c r="Y12" s="6" t="s">
        <v>69</v>
      </c>
      <c r="Z12" s="6" t="s">
        <v>70</v>
      </c>
      <c r="AA12" s="7">
        <v>0.83899999999999997</v>
      </c>
      <c r="AB12" s="7">
        <f t="shared" si="0"/>
        <v>6.869880000000006E-2</v>
      </c>
    </row>
    <row r="13" spans="1:28" ht="72.5" customHeight="1" x14ac:dyDescent="0.35">
      <c r="A13" s="4" t="s">
        <v>75</v>
      </c>
      <c r="B13" s="4" t="s">
        <v>76</v>
      </c>
      <c r="C13" s="4" t="s">
        <v>77</v>
      </c>
      <c r="D13" s="4" t="s">
        <v>78</v>
      </c>
      <c r="E13" s="4" t="s">
        <v>7</v>
      </c>
      <c r="F13" s="4" t="s">
        <v>79</v>
      </c>
      <c r="G13" s="4" t="s">
        <v>15</v>
      </c>
      <c r="H13" s="5">
        <v>2E-3</v>
      </c>
      <c r="I13" s="5">
        <v>9.9999999999999995E-7</v>
      </c>
      <c r="J13" s="4" t="s">
        <v>16</v>
      </c>
      <c r="K13" s="4"/>
      <c r="L13" s="4" t="s">
        <v>74</v>
      </c>
      <c r="M13" s="4" t="s">
        <v>17</v>
      </c>
      <c r="N13" s="4">
        <v>15</v>
      </c>
      <c r="O13" s="4">
        <v>11</v>
      </c>
      <c r="P13" s="4">
        <v>16</v>
      </c>
      <c r="Q13" s="4">
        <v>0</v>
      </c>
      <c r="R13" s="4">
        <v>0.45</v>
      </c>
      <c r="S13" s="4"/>
      <c r="T13" s="4" t="s">
        <v>117</v>
      </c>
      <c r="U13" s="4" t="s">
        <v>127</v>
      </c>
      <c r="V13" s="8">
        <v>0.89905900000000005</v>
      </c>
      <c r="W13" s="8">
        <v>0.92789999999999995</v>
      </c>
      <c r="X13" s="8">
        <v>0.9163</v>
      </c>
      <c r="Y13" s="6" t="s">
        <v>81</v>
      </c>
      <c r="Z13" s="6" t="s">
        <v>82</v>
      </c>
      <c r="AA13" s="7">
        <v>0.80900000000000005</v>
      </c>
      <c r="AB13" s="7">
        <f t="shared" si="0"/>
        <v>9.0059E-2</v>
      </c>
    </row>
    <row r="14" spans="1:28" ht="72" customHeight="1" x14ac:dyDescent="0.35">
      <c r="A14" s="124" t="s">
        <v>83</v>
      </c>
      <c r="B14" s="124" t="s">
        <v>27</v>
      </c>
      <c r="C14" s="124" t="s">
        <v>84</v>
      </c>
      <c r="D14" s="124" t="s">
        <v>85</v>
      </c>
      <c r="E14" s="124" t="s">
        <v>7</v>
      </c>
      <c r="F14" s="124" t="s">
        <v>45</v>
      </c>
      <c r="G14" s="124" t="s">
        <v>15</v>
      </c>
      <c r="H14" s="124">
        <v>2E-3</v>
      </c>
      <c r="I14" s="124">
        <v>9.9999999999999995E-7</v>
      </c>
      <c r="J14" s="124" t="s">
        <v>16</v>
      </c>
      <c r="K14" s="65"/>
      <c r="L14" s="124" t="s">
        <v>74</v>
      </c>
      <c r="M14" s="124" t="s">
        <v>17</v>
      </c>
      <c r="N14" s="124">
        <v>15</v>
      </c>
      <c r="O14" s="23">
        <v>9</v>
      </c>
      <c r="P14" s="124">
        <v>128</v>
      </c>
      <c r="Q14" s="128">
        <v>4</v>
      </c>
      <c r="R14" s="23">
        <v>0.45</v>
      </c>
      <c r="S14" s="78"/>
      <c r="T14" s="23" t="s">
        <v>117</v>
      </c>
      <c r="U14" s="32" t="s">
        <v>127</v>
      </c>
      <c r="V14" s="25">
        <v>0.9052</v>
      </c>
      <c r="W14" s="124"/>
      <c r="X14" s="124"/>
      <c r="Y14" s="126" t="s">
        <v>86</v>
      </c>
      <c r="Z14" s="26" t="s">
        <v>87</v>
      </c>
      <c r="AA14" s="27">
        <v>0.83499999999999996</v>
      </c>
      <c r="AB14" s="27">
        <f t="shared" si="0"/>
        <v>7.020000000000004E-2</v>
      </c>
    </row>
    <row r="15" spans="1:28" ht="72" customHeight="1" x14ac:dyDescent="0.35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66"/>
      <c r="L15" s="125"/>
      <c r="M15" s="125"/>
      <c r="N15" s="125"/>
      <c r="O15" s="23">
        <v>11</v>
      </c>
      <c r="P15" s="125"/>
      <c r="Q15" s="129"/>
      <c r="R15" s="23">
        <v>0.4</v>
      </c>
      <c r="S15" s="78"/>
      <c r="T15" s="23" t="s">
        <v>117</v>
      </c>
      <c r="U15" s="32" t="s">
        <v>127</v>
      </c>
      <c r="V15" s="25">
        <v>0.90767349045852097</v>
      </c>
      <c r="W15" s="125"/>
      <c r="X15" s="125"/>
      <c r="Y15" s="125"/>
      <c r="Z15" s="26" t="s">
        <v>90</v>
      </c>
      <c r="AA15" s="27">
        <v>0.83599999999999997</v>
      </c>
      <c r="AB15" s="27">
        <f t="shared" si="0"/>
        <v>7.1673490458521005E-2</v>
      </c>
    </row>
    <row r="16" spans="1:28" ht="56.5" customHeight="1" x14ac:dyDescent="0.35">
      <c r="A16" s="127" t="s">
        <v>91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23">
        <v>0.4</v>
      </c>
      <c r="S16" s="78"/>
      <c r="T16" s="23" t="s">
        <v>117</v>
      </c>
      <c r="U16" s="32"/>
      <c r="V16" s="25">
        <f>(V14+V15)/2</f>
        <v>0.90643674522926054</v>
      </c>
      <c r="W16" s="33"/>
      <c r="X16" s="33"/>
      <c r="Y16" s="33"/>
      <c r="Z16" s="26" t="s">
        <v>92</v>
      </c>
      <c r="AA16" s="27">
        <v>0.84199999999999997</v>
      </c>
      <c r="AB16" s="27">
        <f t="shared" si="0"/>
        <v>6.4436745229260572E-2</v>
      </c>
    </row>
    <row r="17" spans="1:28" ht="41.5" customHeight="1" x14ac:dyDescent="0.35">
      <c r="A17" s="131" t="s">
        <v>94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2"/>
      <c r="R17" s="19">
        <v>0.4</v>
      </c>
      <c r="S17" s="19"/>
      <c r="T17" s="19" t="s">
        <v>117</v>
      </c>
      <c r="U17" s="19"/>
      <c r="V17" s="22"/>
      <c r="W17" s="22"/>
      <c r="X17" s="22"/>
      <c r="Y17" s="22"/>
      <c r="Z17" s="20" t="s">
        <v>93</v>
      </c>
      <c r="AA17" s="21">
        <v>0.86099999999999999</v>
      </c>
      <c r="AB17" s="21">
        <f t="shared" si="0"/>
        <v>-0.86099999999999999</v>
      </c>
    </row>
    <row r="18" spans="1:28" ht="72" customHeight="1" x14ac:dyDescent="0.35">
      <c r="A18" s="124" t="s">
        <v>95</v>
      </c>
      <c r="B18" s="124" t="s">
        <v>27</v>
      </c>
      <c r="C18" s="124" t="s">
        <v>96</v>
      </c>
      <c r="D18" s="124" t="s">
        <v>85</v>
      </c>
      <c r="E18" s="124" t="s">
        <v>7</v>
      </c>
      <c r="F18" s="124" t="s">
        <v>45</v>
      </c>
      <c r="G18" s="124" t="s">
        <v>15</v>
      </c>
      <c r="H18" s="124">
        <v>2E-3</v>
      </c>
      <c r="I18" s="124">
        <v>9.9999999999999995E-7</v>
      </c>
      <c r="J18" s="124" t="s">
        <v>16</v>
      </c>
      <c r="K18" s="65"/>
      <c r="L18" s="124" t="s">
        <v>74</v>
      </c>
      <c r="M18" s="124" t="s">
        <v>17</v>
      </c>
      <c r="N18" s="124">
        <v>15</v>
      </c>
      <c r="O18" s="23">
        <v>14</v>
      </c>
      <c r="P18" s="124">
        <v>128</v>
      </c>
      <c r="Q18" s="128">
        <v>0</v>
      </c>
      <c r="R18" s="124">
        <v>0.4</v>
      </c>
      <c r="S18" s="78"/>
      <c r="T18" s="23" t="s">
        <v>117</v>
      </c>
      <c r="U18" s="32" t="s">
        <v>127</v>
      </c>
      <c r="V18" s="25">
        <v>0.91459137778128297</v>
      </c>
      <c r="W18" s="124"/>
      <c r="X18" s="124"/>
      <c r="Y18" s="126" t="s">
        <v>97</v>
      </c>
      <c r="Z18" s="26" t="s">
        <v>98</v>
      </c>
      <c r="AA18" s="27">
        <v>0.84599999999999997</v>
      </c>
      <c r="AB18" s="27">
        <f t="shared" si="0"/>
        <v>6.8591377781282992E-2</v>
      </c>
    </row>
    <row r="19" spans="1:28" ht="62.5" customHeight="1" x14ac:dyDescent="0.35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66"/>
      <c r="L19" s="125"/>
      <c r="M19" s="125"/>
      <c r="N19" s="125"/>
      <c r="O19" s="23">
        <v>13</v>
      </c>
      <c r="P19" s="125"/>
      <c r="Q19" s="129"/>
      <c r="R19" s="125"/>
      <c r="S19" s="79"/>
      <c r="T19" s="23" t="s">
        <v>117</v>
      </c>
      <c r="U19" s="32" t="s">
        <v>127</v>
      </c>
      <c r="V19" s="25">
        <v>0.91420000000000001</v>
      </c>
      <c r="W19" s="125"/>
      <c r="X19" s="125"/>
      <c r="Y19" s="125"/>
      <c r="Z19" s="33"/>
      <c r="AA19" s="33"/>
      <c r="AB19" s="33">
        <f t="shared" si="0"/>
        <v>0.91420000000000001</v>
      </c>
    </row>
    <row r="20" spans="1:28" ht="62" customHeight="1" x14ac:dyDescent="0.35">
      <c r="A20" s="127" t="s">
        <v>91</v>
      </c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23">
        <v>0.4</v>
      </c>
      <c r="S20" s="78"/>
      <c r="T20" s="23" t="s">
        <v>117</v>
      </c>
      <c r="U20" s="32"/>
      <c r="V20" s="25">
        <f>(V18+V19)/2</f>
        <v>0.91439568889064149</v>
      </c>
      <c r="W20" s="33"/>
      <c r="X20" s="33"/>
      <c r="Y20" s="33"/>
      <c r="Z20" s="26" t="s">
        <v>99</v>
      </c>
      <c r="AA20" s="27">
        <v>0.84699999999999998</v>
      </c>
      <c r="AB20" s="27">
        <f t="shared" si="0"/>
        <v>6.7395688890641514E-2</v>
      </c>
    </row>
    <row r="21" spans="1:28" ht="45.5" customHeight="1" x14ac:dyDescent="0.35">
      <c r="A21" s="133" t="s">
        <v>100</v>
      </c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28">
        <v>0.4</v>
      </c>
      <c r="S21" s="28"/>
      <c r="T21" s="28" t="s">
        <v>117</v>
      </c>
      <c r="U21" s="28"/>
      <c r="V21" s="29"/>
      <c r="W21" s="29"/>
      <c r="X21" s="29"/>
      <c r="Y21" s="29"/>
      <c r="Z21" s="30" t="s">
        <v>101</v>
      </c>
      <c r="AA21" s="31">
        <v>0.86</v>
      </c>
      <c r="AB21" s="31"/>
    </row>
    <row r="22" spans="1:28" ht="45.5" customHeight="1" x14ac:dyDescent="0.35">
      <c r="A22" s="121" t="s">
        <v>128</v>
      </c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3"/>
      <c r="R22" s="28">
        <v>0.4</v>
      </c>
      <c r="S22" s="28"/>
      <c r="T22" s="28" t="s">
        <v>117</v>
      </c>
      <c r="U22" s="28"/>
      <c r="V22" s="29"/>
      <c r="W22" s="29"/>
      <c r="X22" s="29"/>
      <c r="Y22" s="29"/>
      <c r="Z22" s="30" t="s">
        <v>129</v>
      </c>
      <c r="AA22" s="31">
        <v>0.86199999999999999</v>
      </c>
      <c r="AB22" s="31"/>
    </row>
    <row r="23" spans="1:28" ht="45.5" customHeight="1" x14ac:dyDescent="0.35">
      <c r="A23" s="121" t="s">
        <v>132</v>
      </c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3"/>
      <c r="R23" s="28">
        <v>0.4</v>
      </c>
      <c r="S23" s="28"/>
      <c r="T23" s="28" t="s">
        <v>117</v>
      </c>
      <c r="U23" s="28"/>
      <c r="V23" s="29"/>
      <c r="W23" s="29"/>
      <c r="X23" s="29"/>
      <c r="Y23" s="29"/>
      <c r="Z23" s="30" t="s">
        <v>133</v>
      </c>
      <c r="AA23" s="31">
        <v>0.86299999999999999</v>
      </c>
      <c r="AB23" s="31"/>
    </row>
    <row r="24" spans="1:28" ht="45.5" customHeight="1" x14ac:dyDescent="0.35">
      <c r="A24" s="121" t="s">
        <v>136</v>
      </c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3"/>
      <c r="R24" s="28">
        <v>0.4</v>
      </c>
      <c r="S24" s="28"/>
      <c r="T24" s="28" t="s">
        <v>117</v>
      </c>
      <c r="U24" s="28"/>
      <c r="V24" s="29"/>
      <c r="W24" s="29"/>
      <c r="X24" s="29"/>
      <c r="Y24" s="29"/>
      <c r="Z24" s="30" t="s">
        <v>137</v>
      </c>
      <c r="AA24" s="31">
        <v>0.86299999999999999</v>
      </c>
      <c r="AB24" s="31"/>
    </row>
    <row r="25" spans="1:28" ht="72.5" customHeight="1" x14ac:dyDescent="0.35">
      <c r="A25" s="23" t="s">
        <v>102</v>
      </c>
      <c r="B25" s="23" t="s">
        <v>27</v>
      </c>
      <c r="C25" s="23" t="s">
        <v>103</v>
      </c>
      <c r="D25" s="23" t="s">
        <v>85</v>
      </c>
      <c r="E25" s="23" t="s">
        <v>7</v>
      </c>
      <c r="F25" s="23" t="s">
        <v>45</v>
      </c>
      <c r="G25" s="23" t="s">
        <v>15</v>
      </c>
      <c r="H25" s="24">
        <v>2E-3</v>
      </c>
      <c r="I25" s="24">
        <v>9.9999999999999995E-7</v>
      </c>
      <c r="J25" s="23" t="s">
        <v>16</v>
      </c>
      <c r="K25" s="65"/>
      <c r="L25" s="23" t="s">
        <v>74</v>
      </c>
      <c r="M25" s="23" t="s">
        <v>17</v>
      </c>
      <c r="N25" s="23">
        <v>15</v>
      </c>
      <c r="O25" s="23">
        <v>15</v>
      </c>
      <c r="P25" s="23">
        <v>128</v>
      </c>
      <c r="Q25" s="34">
        <v>1</v>
      </c>
      <c r="R25" s="23"/>
      <c r="S25" s="78"/>
      <c r="T25" s="23"/>
      <c r="U25" s="32" t="s">
        <v>127</v>
      </c>
      <c r="V25" s="25">
        <v>0.90566981770098198</v>
      </c>
      <c r="W25" s="25"/>
      <c r="X25" s="25"/>
      <c r="Y25" s="26" t="s">
        <v>104</v>
      </c>
      <c r="Z25" s="26"/>
      <c r="AA25" s="27"/>
      <c r="AB25" s="27">
        <f>V25-AA25</f>
        <v>0.90566981770098198</v>
      </c>
    </row>
    <row r="26" spans="1:28" ht="72.5" customHeight="1" x14ac:dyDescent="0.35">
      <c r="A26" s="23" t="s">
        <v>105</v>
      </c>
      <c r="B26" s="23" t="s">
        <v>27</v>
      </c>
      <c r="C26" s="23" t="s">
        <v>106</v>
      </c>
      <c r="D26" s="23" t="s">
        <v>85</v>
      </c>
      <c r="E26" s="23" t="s">
        <v>7</v>
      </c>
      <c r="F26" s="23" t="s">
        <v>45</v>
      </c>
      <c r="G26" s="23" t="s">
        <v>15</v>
      </c>
      <c r="H26" s="24">
        <v>2E-3</v>
      </c>
      <c r="I26" s="24">
        <v>9.9999999999999995E-7</v>
      </c>
      <c r="J26" s="23" t="s">
        <v>16</v>
      </c>
      <c r="K26" s="65"/>
      <c r="L26" s="23" t="s">
        <v>74</v>
      </c>
      <c r="M26" s="23" t="s">
        <v>17</v>
      </c>
      <c r="N26" s="23">
        <v>15</v>
      </c>
      <c r="O26" s="23">
        <v>14</v>
      </c>
      <c r="P26" s="23">
        <v>128</v>
      </c>
      <c r="Q26" s="34">
        <v>2</v>
      </c>
      <c r="R26" s="23"/>
      <c r="S26" s="78"/>
      <c r="T26" s="23"/>
      <c r="U26" s="32" t="s">
        <v>127</v>
      </c>
      <c r="V26" s="25">
        <v>0.90188208435262895</v>
      </c>
      <c r="W26" s="25"/>
      <c r="X26" s="25"/>
      <c r="Y26" s="26" t="s">
        <v>107</v>
      </c>
      <c r="Z26" s="26"/>
      <c r="AA26" s="27"/>
      <c r="AB26" s="27">
        <f>V26-AA26</f>
        <v>0.90188208435262895</v>
      </c>
    </row>
    <row r="27" spans="1:28" ht="72.5" customHeight="1" x14ac:dyDescent="0.35">
      <c r="A27" s="35" t="s">
        <v>108</v>
      </c>
      <c r="B27" s="35" t="s">
        <v>27</v>
      </c>
      <c r="C27" s="35" t="s">
        <v>109</v>
      </c>
      <c r="D27" s="35" t="s">
        <v>85</v>
      </c>
      <c r="E27" s="35" t="s">
        <v>7</v>
      </c>
      <c r="F27" s="35" t="s">
        <v>45</v>
      </c>
      <c r="G27" s="35" t="s">
        <v>15</v>
      </c>
      <c r="H27" s="36">
        <v>2E-3</v>
      </c>
      <c r="I27" s="36">
        <v>9.9999999999999995E-7</v>
      </c>
      <c r="J27" s="35" t="s">
        <v>16</v>
      </c>
      <c r="K27" s="35"/>
      <c r="L27" s="35" t="s">
        <v>74</v>
      </c>
      <c r="M27" s="35" t="s">
        <v>17</v>
      </c>
      <c r="N27" s="35">
        <v>15</v>
      </c>
      <c r="O27" s="35">
        <v>14</v>
      </c>
      <c r="P27" s="35">
        <v>128</v>
      </c>
      <c r="Q27" s="37">
        <v>3</v>
      </c>
      <c r="R27" s="35"/>
      <c r="S27" s="35"/>
      <c r="T27" s="35"/>
      <c r="U27" s="35" t="s">
        <v>127</v>
      </c>
      <c r="V27" s="38">
        <v>0.91259754968411999</v>
      </c>
      <c r="W27" s="38"/>
      <c r="X27" s="38"/>
      <c r="Y27" s="39" t="s">
        <v>110</v>
      </c>
      <c r="Z27" s="39"/>
      <c r="AA27" s="40"/>
      <c r="AB27" s="40">
        <f>V27-AA27</f>
        <v>0.91259754968411999</v>
      </c>
    </row>
    <row r="28" spans="1:28" ht="72.5" customHeight="1" x14ac:dyDescent="0.35">
      <c r="A28" s="115" t="s">
        <v>130</v>
      </c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45">
        <v>0.4</v>
      </c>
      <c r="S28" s="81"/>
      <c r="T28" s="45" t="s">
        <v>117</v>
      </c>
      <c r="U28" s="45"/>
      <c r="V28" s="46"/>
      <c r="W28" s="46"/>
      <c r="X28" s="46"/>
      <c r="Y28" s="47"/>
      <c r="Z28" s="47" t="s">
        <v>131</v>
      </c>
      <c r="AA28" s="48">
        <v>0.85299999999999998</v>
      </c>
      <c r="AB28" s="48"/>
    </row>
    <row r="29" spans="1:28" ht="72.5" customHeight="1" x14ac:dyDescent="0.35">
      <c r="A29" s="115" t="s">
        <v>134</v>
      </c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45">
        <v>0.4</v>
      </c>
      <c r="S29" s="81"/>
      <c r="T29" s="45" t="s">
        <v>117</v>
      </c>
      <c r="U29" s="45"/>
      <c r="V29" s="46"/>
      <c r="W29" s="46"/>
      <c r="X29" s="46"/>
      <c r="Y29" s="47"/>
      <c r="Z29" s="47" t="s">
        <v>135</v>
      </c>
      <c r="AA29" s="48">
        <v>0.85499999999999998</v>
      </c>
      <c r="AB29" s="48"/>
    </row>
    <row r="30" spans="1:28" ht="72.5" customHeight="1" x14ac:dyDescent="0.35">
      <c r="A30" s="115" t="s">
        <v>138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45">
        <v>0.4</v>
      </c>
      <c r="S30" s="81"/>
      <c r="T30" s="45" t="s">
        <v>117</v>
      </c>
      <c r="U30" s="45"/>
      <c r="V30" s="46"/>
      <c r="W30" s="46"/>
      <c r="X30" s="46"/>
      <c r="Y30" s="47"/>
      <c r="Z30" s="47" t="s">
        <v>139</v>
      </c>
      <c r="AA30" s="48">
        <v>0.84</v>
      </c>
      <c r="AB30" s="48"/>
    </row>
    <row r="31" spans="1:28" ht="72.5" customHeight="1" x14ac:dyDescent="0.35">
      <c r="A31" s="115" t="s">
        <v>140</v>
      </c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45">
        <v>0.4</v>
      </c>
      <c r="S31" s="81"/>
      <c r="T31" s="45" t="s">
        <v>117</v>
      </c>
      <c r="U31" s="45"/>
      <c r="V31" s="46"/>
      <c r="W31" s="46"/>
      <c r="X31" s="46"/>
      <c r="Y31" s="47"/>
      <c r="Z31" s="47" t="s">
        <v>141</v>
      </c>
      <c r="AA31" s="48">
        <v>0.86199999999999999</v>
      </c>
      <c r="AB31" s="48"/>
    </row>
    <row r="32" spans="1:28" ht="72.5" customHeight="1" x14ac:dyDescent="0.35">
      <c r="A32" s="115" t="s">
        <v>142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45">
        <v>0.4</v>
      </c>
      <c r="S32" s="81"/>
      <c r="T32" s="45" t="s">
        <v>117</v>
      </c>
      <c r="U32" s="45"/>
      <c r="V32" s="46"/>
      <c r="W32" s="46"/>
      <c r="X32" s="46"/>
      <c r="Y32" s="47"/>
      <c r="Z32" s="47" t="s">
        <v>144</v>
      </c>
      <c r="AA32" s="48">
        <v>0.86299999999999999</v>
      </c>
      <c r="AB32" s="48"/>
    </row>
    <row r="33" spans="1:28" ht="72.5" customHeight="1" x14ac:dyDescent="0.35">
      <c r="A33" s="115" t="s">
        <v>143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45">
        <v>0.4</v>
      </c>
      <c r="S33" s="81"/>
      <c r="T33" s="45" t="s">
        <v>117</v>
      </c>
      <c r="U33" s="45"/>
      <c r="V33" s="46"/>
      <c r="W33" s="46"/>
      <c r="X33" s="46"/>
      <c r="Y33" s="47"/>
      <c r="Z33" s="47" t="s">
        <v>145</v>
      </c>
      <c r="AA33" s="50">
        <v>0.86399999999999999</v>
      </c>
      <c r="AB33" s="49"/>
    </row>
    <row r="34" spans="1:28" ht="72.5" customHeight="1" x14ac:dyDescent="0.35">
      <c r="A34" s="115" t="s">
        <v>146</v>
      </c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45">
        <v>0.4</v>
      </c>
      <c r="S34" s="81"/>
      <c r="T34" s="45" t="s">
        <v>117</v>
      </c>
      <c r="U34" s="45"/>
      <c r="V34" s="46"/>
      <c r="W34" s="46"/>
      <c r="X34" s="46"/>
      <c r="Y34" s="47"/>
      <c r="Z34" s="47" t="s">
        <v>148</v>
      </c>
      <c r="AA34" s="50">
        <v>0.86299999999999999</v>
      </c>
      <c r="AB34" s="50"/>
    </row>
    <row r="35" spans="1:28" ht="72.5" customHeight="1" x14ac:dyDescent="0.35">
      <c r="A35" s="115" t="s">
        <v>147</v>
      </c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45">
        <v>0.4</v>
      </c>
      <c r="S35" s="81"/>
      <c r="T35" s="45" t="s">
        <v>117</v>
      </c>
      <c r="U35" s="45"/>
      <c r="V35" s="46"/>
      <c r="W35" s="46"/>
      <c r="X35" s="46"/>
      <c r="Y35" s="47"/>
      <c r="Z35" s="47" t="s">
        <v>149</v>
      </c>
      <c r="AA35" s="50">
        <v>0.86399999999999999</v>
      </c>
      <c r="AB35" s="49"/>
    </row>
    <row r="36" spans="1:28" ht="72.5" customHeight="1" x14ac:dyDescent="0.35">
      <c r="A36" s="117" t="s">
        <v>111</v>
      </c>
      <c r="B36" s="117" t="s">
        <v>27</v>
      </c>
      <c r="C36" s="117" t="s">
        <v>112</v>
      </c>
      <c r="D36" s="117" t="s">
        <v>113</v>
      </c>
      <c r="E36" s="117" t="s">
        <v>7</v>
      </c>
      <c r="F36" s="117" t="s">
        <v>45</v>
      </c>
      <c r="G36" s="117" t="s">
        <v>15</v>
      </c>
      <c r="H36" s="117">
        <v>2E-3</v>
      </c>
      <c r="I36" s="117">
        <v>9.9999999999999995E-7</v>
      </c>
      <c r="J36" s="117" t="s">
        <v>16</v>
      </c>
      <c r="K36" s="64"/>
      <c r="L36" s="117" t="s">
        <v>74</v>
      </c>
      <c r="M36" s="117" t="s">
        <v>17</v>
      </c>
      <c r="N36" s="117">
        <v>15</v>
      </c>
      <c r="O36" s="117">
        <v>13</v>
      </c>
      <c r="P36" s="117">
        <v>64</v>
      </c>
      <c r="Q36" s="117">
        <v>0</v>
      </c>
      <c r="R36" s="117">
        <v>0.4</v>
      </c>
      <c r="S36" s="77"/>
      <c r="T36" s="41" t="s">
        <v>117</v>
      </c>
      <c r="U36" s="118" t="s">
        <v>127</v>
      </c>
      <c r="V36" s="134">
        <v>0.91606262570521801</v>
      </c>
      <c r="W36" s="42"/>
      <c r="X36" s="42"/>
      <c r="Y36" s="137" t="s">
        <v>114</v>
      </c>
      <c r="Z36" s="44" t="s">
        <v>115</v>
      </c>
      <c r="AA36" s="43">
        <v>0.85299999999999998</v>
      </c>
      <c r="AB36" s="43">
        <f>V36-AA36</f>
        <v>6.3062625705218034E-2</v>
      </c>
    </row>
    <row r="37" spans="1:28" ht="72.5" customHeight="1" x14ac:dyDescent="0.35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77"/>
      <c r="L37" s="116"/>
      <c r="M37" s="116"/>
      <c r="N37" s="116"/>
      <c r="O37" s="116"/>
      <c r="P37" s="116"/>
      <c r="Q37" s="116"/>
      <c r="R37" s="116"/>
      <c r="S37" s="77"/>
      <c r="T37" s="41" t="s">
        <v>119</v>
      </c>
      <c r="U37" s="119"/>
      <c r="V37" s="135"/>
      <c r="W37" s="42"/>
      <c r="X37" s="42"/>
      <c r="Y37" s="116"/>
      <c r="Z37" s="44" t="s">
        <v>118</v>
      </c>
      <c r="AA37" s="43">
        <v>0.85299999999999998</v>
      </c>
      <c r="AB37" s="43">
        <f>V37-AA37</f>
        <v>-0.85299999999999998</v>
      </c>
    </row>
    <row r="38" spans="1:28" ht="72.5" customHeight="1" x14ac:dyDescent="0.35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77"/>
      <c r="L38" s="116"/>
      <c r="M38" s="116"/>
      <c r="N38" s="116"/>
      <c r="O38" s="116"/>
      <c r="P38" s="116"/>
      <c r="Q38" s="116"/>
      <c r="R38" s="116"/>
      <c r="S38" s="77"/>
      <c r="T38" s="41" t="s">
        <v>120</v>
      </c>
      <c r="U38" s="119"/>
      <c r="V38" s="135"/>
      <c r="W38" s="42"/>
      <c r="X38" s="42"/>
      <c r="Y38" s="116"/>
      <c r="Z38" s="44" t="s">
        <v>122</v>
      </c>
      <c r="AA38" s="43">
        <v>0.84299999999999997</v>
      </c>
      <c r="AB38" s="43">
        <f>V38-AA38</f>
        <v>-0.84299999999999997</v>
      </c>
    </row>
    <row r="39" spans="1:28" ht="72.5" customHeight="1" x14ac:dyDescent="0.35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77"/>
      <c r="L39" s="113"/>
      <c r="M39" s="113"/>
      <c r="N39" s="113"/>
      <c r="O39" s="113"/>
      <c r="P39" s="113"/>
      <c r="Q39" s="113"/>
      <c r="R39" s="113"/>
      <c r="S39" s="77"/>
      <c r="T39" s="41" t="s">
        <v>121</v>
      </c>
      <c r="U39" s="119"/>
      <c r="V39" s="136"/>
      <c r="W39" s="42"/>
      <c r="X39" s="42"/>
      <c r="Y39" s="113"/>
      <c r="Z39" s="44" t="s">
        <v>123</v>
      </c>
      <c r="AA39" s="43">
        <v>0.85099999999999998</v>
      </c>
      <c r="AB39" s="43">
        <f>V39-AA39</f>
        <v>-0.85099999999999998</v>
      </c>
    </row>
    <row r="40" spans="1:28" ht="72.5" customHeight="1" x14ac:dyDescent="0.35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77"/>
      <c r="L40" s="113"/>
      <c r="M40" s="113"/>
      <c r="N40" s="113"/>
      <c r="O40" s="113"/>
      <c r="P40" s="113"/>
      <c r="Q40" s="113"/>
      <c r="R40" s="113"/>
      <c r="S40" s="77"/>
      <c r="T40" s="41" t="s">
        <v>124</v>
      </c>
      <c r="U40" s="120"/>
      <c r="V40" s="136"/>
      <c r="W40" s="42"/>
      <c r="X40" s="42"/>
      <c r="Y40" s="113"/>
      <c r="Z40" s="44" t="s">
        <v>125</v>
      </c>
      <c r="AA40" s="43">
        <v>0.85099999999999998</v>
      </c>
      <c r="AB40" s="43">
        <f>V40-AA40</f>
        <v>-0.85099999999999998</v>
      </c>
    </row>
    <row r="41" spans="1:28" ht="72.5" customHeight="1" x14ac:dyDescent="0.35">
      <c r="A41" s="51" t="s">
        <v>150</v>
      </c>
      <c r="B41" s="51" t="s">
        <v>27</v>
      </c>
      <c r="C41" s="51" t="s">
        <v>151</v>
      </c>
      <c r="D41" s="51" t="s">
        <v>85</v>
      </c>
      <c r="E41" s="51" t="s">
        <v>7</v>
      </c>
      <c r="F41" s="51" t="s">
        <v>152</v>
      </c>
      <c r="G41" s="51" t="s">
        <v>15</v>
      </c>
      <c r="H41" s="52">
        <v>2E-3</v>
      </c>
      <c r="I41" s="52">
        <v>9.9999999999999995E-7</v>
      </c>
      <c r="J41" s="51" t="s">
        <v>16</v>
      </c>
      <c r="K41" s="51"/>
      <c r="L41" s="51" t="s">
        <v>74</v>
      </c>
      <c r="M41" s="51" t="s">
        <v>17</v>
      </c>
      <c r="N41" s="51">
        <v>15</v>
      </c>
      <c r="O41" s="51">
        <v>15</v>
      </c>
      <c r="P41" s="51">
        <v>64</v>
      </c>
      <c r="Q41" s="56">
        <v>0</v>
      </c>
      <c r="R41" s="51">
        <v>0.4</v>
      </c>
      <c r="S41" s="51"/>
      <c r="T41" s="51" t="s">
        <v>117</v>
      </c>
      <c r="U41" s="51" t="s">
        <v>153</v>
      </c>
      <c r="V41" s="53" t="s">
        <v>154</v>
      </c>
      <c r="W41" s="53"/>
      <c r="X41" s="53"/>
      <c r="Y41" s="54" t="s">
        <v>155</v>
      </c>
      <c r="Z41" s="54" t="s">
        <v>156</v>
      </c>
      <c r="AA41" s="55">
        <v>0.83799999999999997</v>
      </c>
      <c r="AB41" s="55">
        <f>(0.9111+0.911)/2-AA41</f>
        <v>7.3050000000000059E-2</v>
      </c>
    </row>
    <row r="42" spans="1:28" ht="72.5" customHeight="1" x14ac:dyDescent="0.35">
      <c r="A42" s="57" t="s">
        <v>157</v>
      </c>
      <c r="B42" s="57" t="s">
        <v>27</v>
      </c>
      <c r="C42" s="57" t="s">
        <v>158</v>
      </c>
      <c r="D42" s="57" t="s">
        <v>85</v>
      </c>
      <c r="E42" s="57" t="s">
        <v>159</v>
      </c>
      <c r="F42" s="57" t="s">
        <v>152</v>
      </c>
      <c r="G42" s="57" t="s">
        <v>15</v>
      </c>
      <c r="H42" s="58">
        <v>2E-3</v>
      </c>
      <c r="I42" s="58">
        <v>9.9999999999999995E-7</v>
      </c>
      <c r="J42" s="57" t="s">
        <v>16</v>
      </c>
      <c r="K42" s="57"/>
      <c r="L42" s="57" t="s">
        <v>74</v>
      </c>
      <c r="M42" s="57" t="s">
        <v>17</v>
      </c>
      <c r="N42" s="57">
        <v>15</v>
      </c>
      <c r="O42" s="57">
        <v>11</v>
      </c>
      <c r="P42" s="57">
        <v>64</v>
      </c>
      <c r="Q42" s="59">
        <v>0</v>
      </c>
      <c r="R42" s="57">
        <v>0.4</v>
      </c>
      <c r="S42" s="57"/>
      <c r="T42" s="57" t="s">
        <v>117</v>
      </c>
      <c r="U42" s="57" t="s">
        <v>153</v>
      </c>
      <c r="V42" s="60" t="s">
        <v>160</v>
      </c>
      <c r="W42" s="60"/>
      <c r="X42" s="60"/>
      <c r="Y42" s="61" t="s">
        <v>161</v>
      </c>
      <c r="Z42" s="61" t="s">
        <v>162</v>
      </c>
      <c r="AA42" s="62">
        <v>0.82</v>
      </c>
      <c r="AB42" s="62">
        <f>(0.8955+0.891)/2-AA42</f>
        <v>7.3250000000000037E-2</v>
      </c>
    </row>
    <row r="43" spans="1:28" ht="72.5" customHeight="1" x14ac:dyDescent="0.35">
      <c r="A43" s="112" t="s">
        <v>163</v>
      </c>
      <c r="B43" s="112" t="s">
        <v>27</v>
      </c>
      <c r="C43" s="112" t="s">
        <v>164</v>
      </c>
      <c r="D43" s="112" t="s">
        <v>165</v>
      </c>
      <c r="E43" s="112" t="s">
        <v>166</v>
      </c>
      <c r="F43" s="112" t="s">
        <v>45</v>
      </c>
      <c r="G43" s="112" t="s">
        <v>15</v>
      </c>
      <c r="H43" s="112">
        <v>2E-3</v>
      </c>
      <c r="I43" s="112">
        <v>9.9999999999999995E-7</v>
      </c>
      <c r="J43" s="112" t="s">
        <v>16</v>
      </c>
      <c r="K43" s="138"/>
      <c r="L43" s="112" t="s">
        <v>74</v>
      </c>
      <c r="M43" s="112" t="s">
        <v>17</v>
      </c>
      <c r="N43" s="112">
        <v>18</v>
      </c>
      <c r="O43" s="112">
        <v>16</v>
      </c>
      <c r="P43" s="112">
        <v>64</v>
      </c>
      <c r="Q43" s="112">
        <v>0</v>
      </c>
      <c r="R43" s="112">
        <v>0.4</v>
      </c>
      <c r="S43" s="82"/>
      <c r="T43" s="112" t="s">
        <v>117</v>
      </c>
      <c r="U43" s="112" t="s">
        <v>153</v>
      </c>
      <c r="V43" s="69">
        <v>0.910999237559735</v>
      </c>
      <c r="W43" s="112"/>
      <c r="X43" s="112"/>
      <c r="Y43" s="114" t="s">
        <v>167</v>
      </c>
      <c r="Z43" s="67" t="s">
        <v>168</v>
      </c>
      <c r="AA43" s="68">
        <v>0.84599999999999997</v>
      </c>
      <c r="AB43" s="68">
        <f>V43-AA43</f>
        <v>6.4999237559735024E-2</v>
      </c>
    </row>
    <row r="44" spans="1:28" ht="53.5" customHeight="1" x14ac:dyDescent="0.35">
      <c r="A44" s="113"/>
      <c r="B44" s="113"/>
      <c r="C44" s="113"/>
      <c r="D44" s="113"/>
      <c r="E44" s="113"/>
      <c r="F44" s="113"/>
      <c r="G44" s="113"/>
      <c r="H44" s="113"/>
      <c r="I44" s="113"/>
      <c r="J44" s="113"/>
      <c r="K44" s="139"/>
      <c r="L44" s="113"/>
      <c r="M44" s="113"/>
      <c r="N44" s="113"/>
      <c r="O44" s="113"/>
      <c r="P44" s="113"/>
      <c r="Q44" s="113"/>
      <c r="R44" s="113"/>
      <c r="S44" s="82"/>
      <c r="T44" s="113"/>
      <c r="U44" s="113"/>
      <c r="V44" s="69" t="s">
        <v>169</v>
      </c>
      <c r="W44" s="113"/>
      <c r="X44" s="113"/>
      <c r="Y44" s="113"/>
      <c r="Z44" s="67" t="s">
        <v>170</v>
      </c>
      <c r="AA44" s="68">
        <v>0.84799999999999998</v>
      </c>
      <c r="AB44" s="68">
        <f>(0.911+0.9102)/2-AA44</f>
        <v>6.26000000000001E-2</v>
      </c>
    </row>
    <row r="45" spans="1:28" ht="58" customHeight="1" x14ac:dyDescent="0.35">
      <c r="A45" s="71" t="s">
        <v>171</v>
      </c>
      <c r="B45" s="71" t="s">
        <v>27</v>
      </c>
      <c r="C45" s="71" t="s">
        <v>172</v>
      </c>
      <c r="D45" s="71" t="s">
        <v>68</v>
      </c>
      <c r="E45" s="71" t="s">
        <v>7</v>
      </c>
      <c r="F45" s="71" t="s">
        <v>152</v>
      </c>
      <c r="G45" s="71" t="s">
        <v>15</v>
      </c>
      <c r="H45" s="72">
        <v>2E-3</v>
      </c>
      <c r="I45" s="72">
        <v>9.9999999999999995E-7</v>
      </c>
      <c r="J45" s="71" t="s">
        <v>16</v>
      </c>
      <c r="K45" s="71" t="s">
        <v>174</v>
      </c>
      <c r="L45" s="71" t="s">
        <v>74</v>
      </c>
      <c r="M45" s="71" t="s">
        <v>17</v>
      </c>
      <c r="N45" s="71">
        <v>15</v>
      </c>
      <c r="O45" s="71">
        <v>13</v>
      </c>
      <c r="P45" s="71">
        <v>128</v>
      </c>
      <c r="Q45" s="71">
        <v>0</v>
      </c>
      <c r="R45" s="71">
        <v>0.4</v>
      </c>
      <c r="S45" s="71"/>
      <c r="T45" s="71" t="s">
        <v>117</v>
      </c>
      <c r="U45" s="71" t="s">
        <v>175</v>
      </c>
      <c r="V45" s="73">
        <v>0.89312979999999997</v>
      </c>
      <c r="W45" s="71" t="s">
        <v>19</v>
      </c>
      <c r="X45" s="71" t="s">
        <v>19</v>
      </c>
      <c r="Y45" s="74" t="s">
        <v>176</v>
      </c>
      <c r="Z45" s="74" t="s">
        <v>181</v>
      </c>
      <c r="AA45" s="75">
        <v>0.83399999999999996</v>
      </c>
      <c r="AB45" s="75">
        <f t="shared" ref="AB45:AB50" si="1">V45-AA45</f>
        <v>5.912980000000001E-2</v>
      </c>
    </row>
    <row r="46" spans="1:28" ht="58" customHeight="1" x14ac:dyDescent="0.35">
      <c r="A46" s="71" t="s">
        <v>177</v>
      </c>
      <c r="B46" s="71" t="s">
        <v>27</v>
      </c>
      <c r="C46" s="71" t="s">
        <v>178</v>
      </c>
      <c r="D46" s="71" t="s">
        <v>68</v>
      </c>
      <c r="E46" s="71" t="s">
        <v>7</v>
      </c>
      <c r="F46" s="71" t="s">
        <v>152</v>
      </c>
      <c r="G46" s="71" t="s">
        <v>15</v>
      </c>
      <c r="H46" s="72">
        <v>2E-3</v>
      </c>
      <c r="I46" s="72">
        <v>0</v>
      </c>
      <c r="J46" s="71" t="s">
        <v>179</v>
      </c>
      <c r="K46" s="71" t="s">
        <v>174</v>
      </c>
      <c r="L46" s="71" t="s">
        <v>74</v>
      </c>
      <c r="M46" s="71" t="s">
        <v>17</v>
      </c>
      <c r="N46" s="71">
        <v>30</v>
      </c>
      <c r="O46" s="71">
        <v>27</v>
      </c>
      <c r="P46" s="71">
        <v>128</v>
      </c>
      <c r="Q46" s="71">
        <v>0</v>
      </c>
      <c r="R46" s="71">
        <v>0.4</v>
      </c>
      <c r="S46" s="71"/>
      <c r="T46" s="71" t="s">
        <v>117</v>
      </c>
      <c r="U46" s="71" t="s">
        <v>175</v>
      </c>
      <c r="V46" s="73">
        <v>0.89780219999999999</v>
      </c>
      <c r="W46" s="71" t="s">
        <v>19</v>
      </c>
      <c r="X46" s="71" t="s">
        <v>19</v>
      </c>
      <c r="Y46" s="74" t="s">
        <v>180</v>
      </c>
      <c r="Z46" s="74" t="s">
        <v>183</v>
      </c>
      <c r="AA46" s="75">
        <v>0.84399999999999997</v>
      </c>
      <c r="AB46" s="75">
        <f t="shared" si="1"/>
        <v>5.3802200000000022E-2</v>
      </c>
    </row>
    <row r="47" spans="1:28" ht="58" customHeight="1" x14ac:dyDescent="0.35">
      <c r="A47" s="71" t="s">
        <v>187</v>
      </c>
      <c r="B47" s="71" t="s">
        <v>27</v>
      </c>
      <c r="C47" s="71" t="s">
        <v>188</v>
      </c>
      <c r="D47" s="71" t="s">
        <v>68</v>
      </c>
      <c r="E47" s="71" t="s">
        <v>7</v>
      </c>
      <c r="F47" s="71" t="s">
        <v>152</v>
      </c>
      <c r="G47" s="71" t="s">
        <v>15</v>
      </c>
      <c r="H47" s="72">
        <v>2E-3</v>
      </c>
      <c r="I47" s="72">
        <v>0</v>
      </c>
      <c r="J47" s="71" t="s">
        <v>179</v>
      </c>
      <c r="K47" s="71" t="s">
        <v>174</v>
      </c>
      <c r="L47" s="71" t="s">
        <v>74</v>
      </c>
      <c r="M47" s="71" t="s">
        <v>186</v>
      </c>
      <c r="N47" s="71">
        <v>30</v>
      </c>
      <c r="O47" s="71">
        <v>21</v>
      </c>
      <c r="P47" s="71">
        <v>128</v>
      </c>
      <c r="Q47" s="71">
        <v>0</v>
      </c>
      <c r="R47" s="71">
        <v>0.4</v>
      </c>
      <c r="S47" s="71"/>
      <c r="T47" s="71" t="s">
        <v>117</v>
      </c>
      <c r="U47" s="71" t="s">
        <v>175</v>
      </c>
      <c r="V47" s="73">
        <v>0.88856286369264104</v>
      </c>
      <c r="W47" s="71" t="s">
        <v>19</v>
      </c>
      <c r="X47" s="71" t="s">
        <v>19</v>
      </c>
      <c r="Y47" s="74" t="s">
        <v>191</v>
      </c>
      <c r="Z47" s="74" t="s">
        <v>192</v>
      </c>
      <c r="AA47" s="75">
        <v>0.83699999999999997</v>
      </c>
      <c r="AB47" s="75">
        <f t="shared" si="1"/>
        <v>5.156286369264107E-2</v>
      </c>
    </row>
    <row r="48" spans="1:28" ht="58" customHeight="1" x14ac:dyDescent="0.35">
      <c r="A48" s="71" t="s">
        <v>193</v>
      </c>
      <c r="B48" s="71" t="s">
        <v>27</v>
      </c>
      <c r="C48" s="71" t="s">
        <v>194</v>
      </c>
      <c r="D48" s="71" t="s">
        <v>68</v>
      </c>
      <c r="E48" s="71" t="s">
        <v>7</v>
      </c>
      <c r="F48" s="71" t="s">
        <v>152</v>
      </c>
      <c r="G48" s="71" t="s">
        <v>15</v>
      </c>
      <c r="H48" s="72">
        <v>2E-3</v>
      </c>
      <c r="I48" s="72">
        <v>0</v>
      </c>
      <c r="J48" s="71" t="s">
        <v>179</v>
      </c>
      <c r="K48" s="71" t="s">
        <v>174</v>
      </c>
      <c r="L48" s="71" t="s">
        <v>74</v>
      </c>
      <c r="M48" s="71" t="s">
        <v>189</v>
      </c>
      <c r="N48" s="71">
        <v>30</v>
      </c>
      <c r="O48" s="71">
        <v>15</v>
      </c>
      <c r="P48" s="71">
        <v>128</v>
      </c>
      <c r="Q48" s="71">
        <v>0</v>
      </c>
      <c r="R48" s="71">
        <v>0.4</v>
      </c>
      <c r="S48" s="71"/>
      <c r="T48" s="71" t="s">
        <v>117</v>
      </c>
      <c r="U48" s="71" t="s">
        <v>175</v>
      </c>
      <c r="V48" s="73">
        <v>0.89106455631554105</v>
      </c>
      <c r="W48" s="71" t="s">
        <v>19</v>
      </c>
      <c r="X48" s="71" t="s">
        <v>19</v>
      </c>
      <c r="Y48" s="74" t="s">
        <v>195</v>
      </c>
      <c r="Z48" s="74" t="s">
        <v>198</v>
      </c>
      <c r="AA48" s="75">
        <v>0.83499999999999996</v>
      </c>
      <c r="AB48" s="75">
        <f t="shared" si="1"/>
        <v>5.6064556315541081E-2</v>
      </c>
    </row>
    <row r="49" spans="1:29" ht="58" customHeight="1" x14ac:dyDescent="0.35">
      <c r="A49" s="140" t="s">
        <v>199</v>
      </c>
      <c r="B49" s="140" t="s">
        <v>27</v>
      </c>
      <c r="C49" s="140" t="s">
        <v>200</v>
      </c>
      <c r="D49" s="140" t="s">
        <v>68</v>
      </c>
      <c r="E49" s="140" t="s">
        <v>7</v>
      </c>
      <c r="F49" s="140" t="s">
        <v>152</v>
      </c>
      <c r="G49" s="140" t="s">
        <v>15</v>
      </c>
      <c r="H49" s="140">
        <v>2E-3</v>
      </c>
      <c r="I49" s="140">
        <v>0</v>
      </c>
      <c r="J49" s="140" t="s">
        <v>179</v>
      </c>
      <c r="K49" s="140" t="s">
        <v>174</v>
      </c>
      <c r="L49" s="140" t="s">
        <v>74</v>
      </c>
      <c r="M49" s="140" t="s">
        <v>196</v>
      </c>
      <c r="N49" s="140">
        <v>30</v>
      </c>
      <c r="O49" s="140">
        <v>30</v>
      </c>
      <c r="P49" s="140">
        <v>128</v>
      </c>
      <c r="Q49" s="140">
        <v>0</v>
      </c>
      <c r="R49" s="140">
        <v>0.4</v>
      </c>
      <c r="S49" s="83" t="s">
        <v>117</v>
      </c>
      <c r="T49" s="140" t="s">
        <v>117</v>
      </c>
      <c r="U49" s="140" t="s">
        <v>175</v>
      </c>
      <c r="V49" s="84">
        <v>0.89781005308032003</v>
      </c>
      <c r="W49" s="140" t="s">
        <v>19</v>
      </c>
      <c r="X49" s="140" t="s">
        <v>19</v>
      </c>
      <c r="Y49" s="142" t="s">
        <v>201</v>
      </c>
      <c r="Z49" s="74" t="s">
        <v>202</v>
      </c>
      <c r="AA49" s="75">
        <v>0.83499999999999996</v>
      </c>
      <c r="AB49" s="75">
        <f t="shared" si="1"/>
        <v>6.2810053080320061E-2</v>
      </c>
    </row>
    <row r="50" spans="1:29" ht="58" customHeight="1" x14ac:dyDescent="0.35">
      <c r="A50" s="141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83" t="s">
        <v>212</v>
      </c>
      <c r="T50" s="141"/>
      <c r="U50" s="141"/>
      <c r="V50" s="84">
        <v>0.89781005308032003</v>
      </c>
      <c r="W50" s="141"/>
      <c r="X50" s="141"/>
      <c r="Y50" s="141"/>
      <c r="Z50" s="74" t="s">
        <v>217</v>
      </c>
      <c r="AA50" s="75">
        <v>0.81200000000000006</v>
      </c>
      <c r="AB50" s="75">
        <f t="shared" si="1"/>
        <v>8.581005308031997E-2</v>
      </c>
    </row>
    <row r="51" spans="1:29" ht="58" customHeight="1" x14ac:dyDescent="0.35">
      <c r="A51" s="141"/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83" t="s">
        <v>213</v>
      </c>
      <c r="T51" s="141"/>
      <c r="U51" s="141"/>
      <c r="V51" s="84">
        <v>0.89781005308032003</v>
      </c>
      <c r="W51" s="141"/>
      <c r="X51" s="141"/>
      <c r="Y51" s="141"/>
      <c r="Z51" s="74" t="s">
        <v>218</v>
      </c>
      <c r="AA51" s="75">
        <v>0.82899999999999996</v>
      </c>
      <c r="AB51" s="75">
        <f t="shared" ref="AB51:AB52" si="2">V51-AA51</f>
        <v>6.8810053080320066E-2</v>
      </c>
    </row>
    <row r="52" spans="1:29" ht="58" customHeight="1" x14ac:dyDescent="0.35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83" t="s">
        <v>214</v>
      </c>
      <c r="T52" s="111"/>
      <c r="U52" s="111"/>
      <c r="V52" s="84">
        <v>0.89781005308032003</v>
      </c>
      <c r="W52" s="111"/>
      <c r="X52" s="111"/>
      <c r="Y52" s="111"/>
      <c r="Z52" s="74" t="s">
        <v>219</v>
      </c>
      <c r="AA52" s="75">
        <v>0.83499999999999996</v>
      </c>
      <c r="AB52" s="75">
        <f t="shared" si="2"/>
        <v>6.2810053080320061E-2</v>
      </c>
    </row>
    <row r="53" spans="1:29" ht="58" customHeight="1" x14ac:dyDescent="0.35">
      <c r="A53" s="71" t="s">
        <v>203</v>
      </c>
      <c r="B53" s="71" t="s">
        <v>27</v>
      </c>
      <c r="C53" s="71" t="s">
        <v>204</v>
      </c>
      <c r="D53" s="71" t="s">
        <v>68</v>
      </c>
      <c r="E53" s="71" t="s">
        <v>7</v>
      </c>
      <c r="F53" s="71" t="s">
        <v>152</v>
      </c>
      <c r="G53" s="71" t="s">
        <v>15</v>
      </c>
      <c r="H53" s="72">
        <v>2E-3</v>
      </c>
      <c r="I53" s="72">
        <v>0</v>
      </c>
      <c r="J53" s="71" t="s">
        <v>179</v>
      </c>
      <c r="K53" s="71" t="s">
        <v>174</v>
      </c>
      <c r="L53" s="71" t="s">
        <v>74</v>
      </c>
      <c r="M53" s="71" t="s">
        <v>208</v>
      </c>
      <c r="N53" s="71">
        <v>35</v>
      </c>
      <c r="O53" s="71">
        <v>23</v>
      </c>
      <c r="P53" s="71">
        <v>128</v>
      </c>
      <c r="Q53" s="71">
        <v>0</v>
      </c>
      <c r="R53" s="71">
        <v>0.4</v>
      </c>
      <c r="S53" s="71"/>
      <c r="T53" s="71" t="s">
        <v>117</v>
      </c>
      <c r="U53" s="71" t="s">
        <v>175</v>
      </c>
      <c r="V53" s="73">
        <v>0.89568846486508802</v>
      </c>
      <c r="W53" s="71" t="s">
        <v>19</v>
      </c>
      <c r="X53" s="71" t="s">
        <v>19</v>
      </c>
      <c r="Y53" s="74" t="s">
        <v>205</v>
      </c>
      <c r="Z53" s="74"/>
      <c r="AA53" s="75"/>
      <c r="AB53" s="75">
        <f t="shared" ref="AB53:AB58" si="3">V53-AA53</f>
        <v>0.89568846486508802</v>
      </c>
    </row>
    <row r="54" spans="1:29" ht="58" customHeight="1" x14ac:dyDescent="0.35">
      <c r="A54" s="71" t="s">
        <v>206</v>
      </c>
      <c r="B54" s="71" t="s">
        <v>27</v>
      </c>
      <c r="C54" s="71" t="s">
        <v>207</v>
      </c>
      <c r="D54" s="71" t="s">
        <v>68</v>
      </c>
      <c r="E54" s="71" t="s">
        <v>7</v>
      </c>
      <c r="F54" s="71" t="s">
        <v>152</v>
      </c>
      <c r="G54" s="71" t="s">
        <v>15</v>
      </c>
      <c r="H54" s="72">
        <v>2E-3</v>
      </c>
      <c r="I54" s="72">
        <v>0</v>
      </c>
      <c r="J54" s="71" t="s">
        <v>16</v>
      </c>
      <c r="K54" s="71" t="s">
        <v>174</v>
      </c>
      <c r="L54" s="71" t="s">
        <v>74</v>
      </c>
      <c r="M54" s="71" t="s">
        <v>208</v>
      </c>
      <c r="N54" s="71">
        <v>35</v>
      </c>
      <c r="O54" s="71">
        <v>32</v>
      </c>
      <c r="P54" s="71">
        <v>128</v>
      </c>
      <c r="Q54" s="71">
        <v>0</v>
      </c>
      <c r="R54" s="71">
        <v>0.4</v>
      </c>
      <c r="S54" s="71"/>
      <c r="T54" s="71" t="s">
        <v>117</v>
      </c>
      <c r="U54" s="71" t="s">
        <v>175</v>
      </c>
      <c r="V54" s="73">
        <v>0.89881786145269804</v>
      </c>
      <c r="W54" s="71" t="s">
        <v>19</v>
      </c>
      <c r="X54" s="71" t="s">
        <v>19</v>
      </c>
      <c r="Y54" s="74" t="s">
        <v>209</v>
      </c>
      <c r="Z54" s="74" t="s">
        <v>210</v>
      </c>
      <c r="AA54" s="75">
        <v>0.83799999999999997</v>
      </c>
      <c r="AB54" s="75">
        <f t="shared" si="3"/>
        <v>6.0817861452698074E-2</v>
      </c>
    </row>
    <row r="55" spans="1:29" ht="58" customHeight="1" x14ac:dyDescent="0.35">
      <c r="A55" s="71" t="s">
        <v>222</v>
      </c>
      <c r="B55" s="71" t="s">
        <v>27</v>
      </c>
      <c r="C55" s="71" t="s">
        <v>225</v>
      </c>
      <c r="D55" s="71" t="s">
        <v>68</v>
      </c>
      <c r="E55" s="71" t="s">
        <v>7</v>
      </c>
      <c r="F55" s="71" t="s">
        <v>223</v>
      </c>
      <c r="G55" s="71" t="s">
        <v>15</v>
      </c>
      <c r="H55" s="72">
        <v>2E-3</v>
      </c>
      <c r="I55" s="72">
        <v>0</v>
      </c>
      <c r="J55" s="71" t="s">
        <v>16</v>
      </c>
      <c r="K55" s="71" t="s">
        <v>174</v>
      </c>
      <c r="L55" s="71" t="s">
        <v>74</v>
      </c>
      <c r="M55" s="71" t="s">
        <v>208</v>
      </c>
      <c r="N55" s="71">
        <v>35</v>
      </c>
      <c r="O55" s="71">
        <v>31</v>
      </c>
      <c r="P55" s="71">
        <v>128</v>
      </c>
      <c r="Q55" s="71">
        <v>0</v>
      </c>
      <c r="R55" s="71">
        <v>0.4</v>
      </c>
      <c r="S55" s="71"/>
      <c r="T55" s="71" t="s">
        <v>117</v>
      </c>
      <c r="U55" s="71" t="s">
        <v>175</v>
      </c>
      <c r="V55" s="73">
        <v>0.90400000000000003</v>
      </c>
      <c r="W55" s="71" t="s">
        <v>19</v>
      </c>
      <c r="X55" s="71" t="s">
        <v>19</v>
      </c>
      <c r="Y55" s="74" t="s">
        <v>224</v>
      </c>
      <c r="Z55" s="74" t="s">
        <v>226</v>
      </c>
      <c r="AA55" s="75">
        <v>0.84699999999999998</v>
      </c>
      <c r="AB55" s="75">
        <f t="shared" si="3"/>
        <v>5.7000000000000051E-2</v>
      </c>
      <c r="AC55" s="87"/>
    </row>
    <row r="56" spans="1:29" ht="58" customHeight="1" x14ac:dyDescent="0.35">
      <c r="A56" s="71" t="s">
        <v>227</v>
      </c>
      <c r="B56" s="71" t="s">
        <v>27</v>
      </c>
      <c r="C56" s="71" t="s">
        <v>228</v>
      </c>
      <c r="D56" s="71" t="s">
        <v>68</v>
      </c>
      <c r="E56" s="71" t="s">
        <v>7</v>
      </c>
      <c r="F56" s="71" t="s">
        <v>229</v>
      </c>
      <c r="G56" s="71" t="s">
        <v>15</v>
      </c>
      <c r="H56" s="72">
        <v>2E-3</v>
      </c>
      <c r="I56" s="72">
        <v>0</v>
      </c>
      <c r="J56" s="71" t="s">
        <v>16</v>
      </c>
      <c r="K56" s="71" t="s">
        <v>174</v>
      </c>
      <c r="L56" s="71" t="s">
        <v>74</v>
      </c>
      <c r="M56" s="71" t="s">
        <v>208</v>
      </c>
      <c r="N56" s="71">
        <v>35</v>
      </c>
      <c r="O56" s="71">
        <v>32</v>
      </c>
      <c r="P56" s="71">
        <v>128</v>
      </c>
      <c r="Q56" s="71">
        <v>0</v>
      </c>
      <c r="R56" s="71">
        <v>0.4</v>
      </c>
      <c r="S56" s="71"/>
      <c r="T56" s="71" t="s">
        <v>117</v>
      </c>
      <c r="U56" s="71" t="s">
        <v>175</v>
      </c>
      <c r="V56" s="73">
        <v>0.90449999999999997</v>
      </c>
      <c r="W56" s="71" t="s">
        <v>19</v>
      </c>
      <c r="X56" s="71" t="s">
        <v>19</v>
      </c>
      <c r="Y56" s="74" t="s">
        <v>230</v>
      </c>
      <c r="Z56" s="74" t="s">
        <v>231</v>
      </c>
      <c r="AA56" s="75">
        <v>0.84399999999999997</v>
      </c>
      <c r="AB56" s="75">
        <f t="shared" si="3"/>
        <v>6.0499999999999998E-2</v>
      </c>
    </row>
    <row r="57" spans="1:29" ht="58" customHeight="1" x14ac:dyDescent="0.35">
      <c r="A57" s="71" t="s">
        <v>232</v>
      </c>
      <c r="B57" s="71" t="s">
        <v>27</v>
      </c>
      <c r="C57" s="71" t="s">
        <v>233</v>
      </c>
      <c r="D57" s="71" t="s">
        <v>68</v>
      </c>
      <c r="E57" s="71" t="s">
        <v>7</v>
      </c>
      <c r="F57" s="71" t="s">
        <v>234</v>
      </c>
      <c r="G57" s="71" t="s">
        <v>15</v>
      </c>
      <c r="H57" s="72">
        <v>2E-3</v>
      </c>
      <c r="I57" s="72">
        <v>0</v>
      </c>
      <c r="J57" s="71" t="s">
        <v>16</v>
      </c>
      <c r="K57" s="71" t="s">
        <v>174</v>
      </c>
      <c r="L57" s="71" t="s">
        <v>74</v>
      </c>
      <c r="M57" s="71" t="s">
        <v>208</v>
      </c>
      <c r="N57" s="71">
        <v>35</v>
      </c>
      <c r="O57" s="71">
        <v>30</v>
      </c>
      <c r="P57" s="71">
        <v>128</v>
      </c>
      <c r="Q57" s="71">
        <v>0</v>
      </c>
      <c r="R57" s="71">
        <v>0.4</v>
      </c>
      <c r="S57" s="71"/>
      <c r="T57" s="71" t="s">
        <v>117</v>
      </c>
      <c r="U57" s="71" t="s">
        <v>175</v>
      </c>
      <c r="V57" s="73">
        <v>0.90079817362129599</v>
      </c>
      <c r="W57" s="71" t="s">
        <v>19</v>
      </c>
      <c r="X57" s="71" t="s">
        <v>19</v>
      </c>
      <c r="Y57" s="74" t="s">
        <v>235</v>
      </c>
      <c r="Z57" s="74" t="s">
        <v>236</v>
      </c>
      <c r="AA57" s="75">
        <v>0.84399999999999997</v>
      </c>
      <c r="AB57" s="75">
        <f t="shared" si="3"/>
        <v>5.6798173621296022E-2</v>
      </c>
    </row>
    <row r="58" spans="1:29" ht="58" customHeight="1" x14ac:dyDescent="0.35">
      <c r="A58" s="85" t="s">
        <v>237</v>
      </c>
      <c r="B58" s="85" t="s">
        <v>239</v>
      </c>
      <c r="C58" s="85" t="s">
        <v>238</v>
      </c>
      <c r="D58" s="85" t="s">
        <v>85</v>
      </c>
      <c r="E58" s="85" t="s">
        <v>7</v>
      </c>
      <c r="F58" s="85" t="s">
        <v>223</v>
      </c>
      <c r="G58" s="85" t="s">
        <v>15</v>
      </c>
      <c r="H58" s="24">
        <v>2E-3</v>
      </c>
      <c r="I58" s="24">
        <v>0</v>
      </c>
      <c r="J58" s="85" t="s">
        <v>16</v>
      </c>
      <c r="K58" s="85" t="s">
        <v>174</v>
      </c>
      <c r="L58" s="85" t="s">
        <v>74</v>
      </c>
      <c r="M58" s="85" t="s">
        <v>240</v>
      </c>
      <c r="N58" s="85">
        <v>40</v>
      </c>
      <c r="O58" s="85">
        <v>37</v>
      </c>
      <c r="P58" s="85">
        <v>32</v>
      </c>
      <c r="Q58" s="85">
        <v>0</v>
      </c>
      <c r="R58" s="85">
        <v>0.4</v>
      </c>
      <c r="S58" s="85"/>
      <c r="T58" s="85" t="s">
        <v>117</v>
      </c>
      <c r="U58" s="85" t="s">
        <v>175</v>
      </c>
      <c r="V58" s="25">
        <v>0.91191618179711698</v>
      </c>
      <c r="W58" s="85" t="s">
        <v>19</v>
      </c>
      <c r="X58" s="85" t="s">
        <v>19</v>
      </c>
      <c r="Y58" s="86" t="s">
        <v>241</v>
      </c>
      <c r="Z58" s="86" t="s">
        <v>242</v>
      </c>
      <c r="AA58" s="48">
        <v>0.84399999999999997</v>
      </c>
      <c r="AB58" s="27">
        <f t="shared" si="3"/>
        <v>6.7916181797117003E-2</v>
      </c>
    </row>
    <row r="59" spans="1:29" ht="58" customHeight="1" x14ac:dyDescent="0.35">
      <c r="A59" s="88">
        <v>44735</v>
      </c>
      <c r="B59" s="4" t="s">
        <v>239</v>
      </c>
      <c r="C59" s="4" t="s">
        <v>244</v>
      </c>
      <c r="D59" s="4" t="s">
        <v>247</v>
      </c>
      <c r="E59" s="4" t="s">
        <v>245</v>
      </c>
      <c r="F59" s="4" t="s">
        <v>246</v>
      </c>
      <c r="G59" s="4" t="s">
        <v>15</v>
      </c>
      <c r="H59" s="5">
        <v>1E-3</v>
      </c>
      <c r="I59" s="5"/>
      <c r="J59" s="4" t="s">
        <v>258</v>
      </c>
      <c r="K59" s="4" t="s">
        <v>174</v>
      </c>
      <c r="L59" s="4" t="s">
        <v>249</v>
      </c>
      <c r="M59" s="4" t="s">
        <v>250</v>
      </c>
      <c r="N59" s="4">
        <v>1</v>
      </c>
      <c r="O59" s="4">
        <v>1</v>
      </c>
      <c r="P59" s="4">
        <v>32</v>
      </c>
      <c r="Q59" s="4"/>
      <c r="R59" s="4">
        <v>0.5</v>
      </c>
      <c r="S59" s="4"/>
      <c r="T59" s="4" t="s">
        <v>117</v>
      </c>
      <c r="U59" s="4" t="s">
        <v>259</v>
      </c>
      <c r="V59" s="8">
        <v>0.79569999999999996</v>
      </c>
      <c r="W59" s="4" t="s">
        <v>19</v>
      </c>
      <c r="X59" s="4" t="s">
        <v>19</v>
      </c>
      <c r="Y59" s="91" t="s">
        <v>19</v>
      </c>
      <c r="Z59" s="6" t="s">
        <v>266</v>
      </c>
      <c r="AA59" s="43">
        <v>0.82099999999999995</v>
      </c>
      <c r="AB59" s="7">
        <f>V59-AA59</f>
        <v>-2.5299999999999989E-2</v>
      </c>
    </row>
    <row r="60" spans="1:29" ht="58" customHeight="1" x14ac:dyDescent="0.35">
      <c r="A60" s="88">
        <v>44735</v>
      </c>
      <c r="B60" s="4" t="s">
        <v>239</v>
      </c>
      <c r="C60" s="4" t="s">
        <v>248</v>
      </c>
      <c r="D60" s="4" t="s">
        <v>247</v>
      </c>
      <c r="E60" s="4" t="s">
        <v>245</v>
      </c>
      <c r="F60" s="4" t="s">
        <v>246</v>
      </c>
      <c r="G60" s="4" t="s">
        <v>15</v>
      </c>
      <c r="H60" s="5">
        <v>1E-3</v>
      </c>
      <c r="I60" s="5"/>
      <c r="J60" s="4" t="s">
        <v>258</v>
      </c>
      <c r="K60" s="4" t="s">
        <v>174</v>
      </c>
      <c r="L60" s="4" t="s">
        <v>249</v>
      </c>
      <c r="M60" s="4" t="s">
        <v>250</v>
      </c>
      <c r="N60" s="4">
        <v>10</v>
      </c>
      <c r="O60" s="4">
        <v>2</v>
      </c>
      <c r="P60" s="4">
        <v>32</v>
      </c>
      <c r="Q60" s="4"/>
      <c r="R60" s="4">
        <v>0.5</v>
      </c>
      <c r="S60" s="4"/>
      <c r="T60" s="4" t="s">
        <v>117</v>
      </c>
      <c r="U60" s="4" t="s">
        <v>259</v>
      </c>
      <c r="V60" s="8">
        <v>0.8256</v>
      </c>
      <c r="W60" s="4" t="s">
        <v>19</v>
      </c>
      <c r="X60" s="4" t="s">
        <v>19</v>
      </c>
      <c r="Y60" s="91" t="s">
        <v>19</v>
      </c>
      <c r="Z60" s="6" t="s">
        <v>265</v>
      </c>
      <c r="AA60" s="43">
        <v>0.83899999999999997</v>
      </c>
      <c r="AB60" s="7">
        <f>V60-AA60</f>
        <v>-1.3399999999999967E-2</v>
      </c>
    </row>
    <row r="61" spans="1:29" ht="58" customHeight="1" x14ac:dyDescent="0.35">
      <c r="A61" s="88">
        <v>44735</v>
      </c>
      <c r="B61" s="4" t="s">
        <v>239</v>
      </c>
      <c r="C61" s="4" t="s">
        <v>251</v>
      </c>
      <c r="D61" s="4" t="s">
        <v>247</v>
      </c>
      <c r="E61" s="4" t="s">
        <v>245</v>
      </c>
      <c r="F61" s="4" t="s">
        <v>246</v>
      </c>
      <c r="G61" s="4" t="s">
        <v>15</v>
      </c>
      <c r="H61" s="5">
        <v>1E-3</v>
      </c>
      <c r="I61" s="5"/>
      <c r="J61" s="4" t="s">
        <v>258</v>
      </c>
      <c r="K61" s="4" t="s">
        <v>174</v>
      </c>
      <c r="L61" s="4" t="s">
        <v>249</v>
      </c>
      <c r="M61" s="4" t="s">
        <v>250</v>
      </c>
      <c r="N61" s="4">
        <v>10</v>
      </c>
      <c r="O61" s="4">
        <v>6</v>
      </c>
      <c r="P61" s="4">
        <v>32</v>
      </c>
      <c r="Q61" s="4"/>
      <c r="R61" s="4">
        <v>0.5</v>
      </c>
      <c r="S61" s="4"/>
      <c r="T61" s="4" t="s">
        <v>117</v>
      </c>
      <c r="U61" s="4" t="s">
        <v>259</v>
      </c>
      <c r="V61" s="8">
        <v>0.85270000000000001</v>
      </c>
      <c r="W61" s="4" t="s">
        <v>19</v>
      </c>
      <c r="X61" s="4" t="s">
        <v>19</v>
      </c>
      <c r="Y61" s="91" t="s">
        <v>19</v>
      </c>
      <c r="Z61" s="6" t="s">
        <v>264</v>
      </c>
      <c r="AA61" s="43">
        <v>0.85499999999999998</v>
      </c>
      <c r="AB61" s="7">
        <f>V61-AA61</f>
        <v>-2.2999999999999687E-3</v>
      </c>
    </row>
    <row r="62" spans="1:29" ht="58" customHeight="1" x14ac:dyDescent="0.35">
      <c r="A62" s="88">
        <v>44735</v>
      </c>
      <c r="B62" s="4" t="s">
        <v>239</v>
      </c>
      <c r="C62" s="4" t="s">
        <v>252</v>
      </c>
      <c r="D62" s="4" t="s">
        <v>247</v>
      </c>
      <c r="E62" s="4" t="s">
        <v>245</v>
      </c>
      <c r="F62" s="4" t="s">
        <v>246</v>
      </c>
      <c r="G62" s="4" t="s">
        <v>15</v>
      </c>
      <c r="H62" s="5">
        <v>1E-3</v>
      </c>
      <c r="I62" s="5"/>
      <c r="J62" s="4" t="s">
        <v>258</v>
      </c>
      <c r="K62" s="4" t="s">
        <v>174</v>
      </c>
      <c r="L62" s="4" t="s">
        <v>249</v>
      </c>
      <c r="M62" s="4" t="s">
        <v>250</v>
      </c>
      <c r="N62" s="4">
        <v>10</v>
      </c>
      <c r="O62" s="4">
        <v>10</v>
      </c>
      <c r="P62" s="4">
        <v>32</v>
      </c>
      <c r="Q62" s="4"/>
      <c r="R62" s="4">
        <v>0.5</v>
      </c>
      <c r="S62" s="4"/>
      <c r="T62" s="4" t="s">
        <v>117</v>
      </c>
      <c r="U62" s="4" t="s">
        <v>259</v>
      </c>
      <c r="V62" s="8">
        <v>0.87419999999999998</v>
      </c>
      <c r="W62" s="4" t="s">
        <v>19</v>
      </c>
      <c r="X62" s="4" t="s">
        <v>19</v>
      </c>
      <c r="Y62" s="91" t="s">
        <v>19</v>
      </c>
      <c r="Z62" s="6" t="s">
        <v>263</v>
      </c>
      <c r="AA62" s="43">
        <v>0.85899999999999999</v>
      </c>
      <c r="AB62" s="7">
        <f>V62-AA62</f>
        <v>1.5199999999999991E-2</v>
      </c>
    </row>
    <row r="63" spans="1:29" ht="58" customHeight="1" x14ac:dyDescent="0.35">
      <c r="A63" s="88">
        <v>44735</v>
      </c>
      <c r="B63" s="110" t="s">
        <v>239</v>
      </c>
      <c r="C63" s="110" t="s">
        <v>253</v>
      </c>
      <c r="D63" s="110" t="s">
        <v>247</v>
      </c>
      <c r="E63" s="110" t="s">
        <v>245</v>
      </c>
      <c r="F63" s="110" t="s">
        <v>246</v>
      </c>
      <c r="G63" s="110" t="s">
        <v>15</v>
      </c>
      <c r="H63" s="110">
        <v>1E-3</v>
      </c>
      <c r="I63" s="110"/>
      <c r="J63" s="110" t="s">
        <v>258</v>
      </c>
      <c r="K63" s="110" t="s">
        <v>174</v>
      </c>
      <c r="L63" s="110" t="s">
        <v>249</v>
      </c>
      <c r="M63" s="110" t="s">
        <v>250</v>
      </c>
      <c r="N63" s="110">
        <v>29</v>
      </c>
      <c r="O63" s="110">
        <v>29</v>
      </c>
      <c r="P63" s="110">
        <v>32</v>
      </c>
      <c r="Q63" s="4"/>
      <c r="R63" s="4">
        <v>0.5</v>
      </c>
      <c r="S63" s="4"/>
      <c r="T63" s="110" t="s">
        <v>117</v>
      </c>
      <c r="U63" s="4" t="s">
        <v>259</v>
      </c>
      <c r="V63" s="110">
        <v>0.89729999999999999</v>
      </c>
      <c r="W63" s="110" t="s">
        <v>19</v>
      </c>
      <c r="X63" s="110" t="s">
        <v>19</v>
      </c>
      <c r="Y63" s="108" t="s">
        <v>19</v>
      </c>
      <c r="Z63" s="6" t="s">
        <v>261</v>
      </c>
      <c r="AA63" s="43">
        <v>0.86299999999999999</v>
      </c>
      <c r="AB63" s="7">
        <f>V63-AA63</f>
        <v>3.4299999999999997E-2</v>
      </c>
    </row>
    <row r="64" spans="1:29" ht="58" customHeight="1" x14ac:dyDescent="0.35">
      <c r="A64" s="88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4"/>
      <c r="R64" s="4">
        <v>0.4</v>
      </c>
      <c r="S64" s="4"/>
      <c r="T64" s="111"/>
      <c r="U64" s="4" t="s">
        <v>259</v>
      </c>
      <c r="V64" s="111"/>
      <c r="W64" s="111"/>
      <c r="X64" s="111"/>
      <c r="Y64" s="109"/>
      <c r="Z64" s="6" t="s">
        <v>262</v>
      </c>
      <c r="AA64" s="43">
        <v>0.86399999999999999</v>
      </c>
      <c r="AB64" s="7">
        <f>V63-AA64</f>
        <v>3.3299999999999996E-2</v>
      </c>
    </row>
    <row r="65" spans="1:28" ht="58" customHeight="1" x14ac:dyDescent="0.35">
      <c r="A65" s="88">
        <v>44736</v>
      </c>
      <c r="B65" s="4" t="s">
        <v>254</v>
      </c>
      <c r="C65" s="4" t="s">
        <v>257</v>
      </c>
      <c r="D65" s="4" t="s">
        <v>247</v>
      </c>
      <c r="E65" s="4" t="s">
        <v>245</v>
      </c>
      <c r="F65" s="4" t="s">
        <v>246</v>
      </c>
      <c r="G65" s="4" t="s">
        <v>15</v>
      </c>
      <c r="H65" s="5">
        <v>1E-3</v>
      </c>
      <c r="I65" s="5"/>
      <c r="J65" s="4" t="s">
        <v>258</v>
      </c>
      <c r="K65" s="4" t="s">
        <v>174</v>
      </c>
      <c r="L65" s="4" t="s">
        <v>249</v>
      </c>
      <c r="M65" s="4" t="s">
        <v>250</v>
      </c>
      <c r="N65" s="4">
        <v>57</v>
      </c>
      <c r="O65" s="4">
        <v>56</v>
      </c>
      <c r="P65" s="4">
        <v>32</v>
      </c>
      <c r="Q65" s="4"/>
      <c r="R65" s="4">
        <v>0.4</v>
      </c>
      <c r="S65" s="4"/>
      <c r="T65" s="4" t="s">
        <v>117</v>
      </c>
      <c r="U65" s="4" t="s">
        <v>259</v>
      </c>
      <c r="V65" s="8">
        <v>0.90549999999999997</v>
      </c>
      <c r="W65" s="4" t="s">
        <v>19</v>
      </c>
      <c r="X65" s="4" t="s">
        <v>19</v>
      </c>
      <c r="Y65" s="91" t="s">
        <v>19</v>
      </c>
      <c r="Z65" s="6" t="s">
        <v>260</v>
      </c>
      <c r="AA65" s="43">
        <v>0.86799999999999999</v>
      </c>
      <c r="AB65" s="7">
        <f>V65-AA65</f>
        <v>3.7499999999999978E-2</v>
      </c>
    </row>
    <row r="66" spans="1:28" ht="72.5" customHeight="1" x14ac:dyDescent="0.35">
      <c r="A66" s="103">
        <v>44747</v>
      </c>
      <c r="B66" s="105" t="s">
        <v>267</v>
      </c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7"/>
      <c r="R66" s="89">
        <v>0.4</v>
      </c>
      <c r="S66" s="89"/>
      <c r="T66" s="89"/>
      <c r="U66" s="89"/>
      <c r="V66" s="46"/>
      <c r="W66" s="46"/>
      <c r="X66" s="46"/>
      <c r="Y66" s="47"/>
      <c r="Z66" s="47" t="s">
        <v>268</v>
      </c>
      <c r="AA66" s="50">
        <v>0.874</v>
      </c>
      <c r="AB66" s="49"/>
    </row>
    <row r="67" spans="1:28" ht="72.5" customHeight="1" x14ac:dyDescent="0.35">
      <c r="A67" s="103">
        <v>44747</v>
      </c>
      <c r="B67" s="105" t="s">
        <v>269</v>
      </c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7"/>
      <c r="R67" s="89">
        <v>0.4</v>
      </c>
      <c r="S67" s="89"/>
      <c r="T67" s="89"/>
      <c r="U67" s="89"/>
      <c r="V67" s="46"/>
      <c r="W67" s="46"/>
      <c r="X67" s="46"/>
      <c r="Y67" s="47"/>
      <c r="Z67" s="47" t="s">
        <v>270</v>
      </c>
      <c r="AA67" s="50">
        <v>0.873</v>
      </c>
      <c r="AB67" s="49"/>
    </row>
    <row r="68" spans="1:28" ht="58" customHeight="1" x14ac:dyDescent="0.35">
      <c r="A68" s="93">
        <v>44737</v>
      </c>
      <c r="B68" s="19" t="s">
        <v>254</v>
      </c>
      <c r="C68" s="19" t="s">
        <v>271</v>
      </c>
      <c r="D68" s="19" t="s">
        <v>247</v>
      </c>
      <c r="E68" s="19" t="s">
        <v>7</v>
      </c>
      <c r="F68" s="19" t="s">
        <v>246</v>
      </c>
      <c r="G68" s="19" t="s">
        <v>15</v>
      </c>
      <c r="H68" s="94">
        <v>1E-3</v>
      </c>
      <c r="I68" s="94">
        <v>3.3800000000000002E-5</v>
      </c>
      <c r="J68" s="19" t="s">
        <v>258</v>
      </c>
      <c r="K68" s="19" t="s">
        <v>174</v>
      </c>
      <c r="L68" s="19" t="s">
        <v>249</v>
      </c>
      <c r="M68" s="19" t="s">
        <v>250</v>
      </c>
      <c r="N68" s="19">
        <v>90</v>
      </c>
      <c r="O68" s="19">
        <v>89</v>
      </c>
      <c r="P68" s="19">
        <v>32</v>
      </c>
      <c r="Q68" s="19"/>
      <c r="R68" s="19">
        <v>0.4</v>
      </c>
      <c r="S68" s="19"/>
      <c r="T68" s="19"/>
      <c r="U68" s="19" t="s">
        <v>259</v>
      </c>
      <c r="V68" s="95">
        <v>0.90180000000000005</v>
      </c>
      <c r="W68" s="19"/>
      <c r="X68" s="19"/>
      <c r="Y68" s="96"/>
      <c r="Z68" s="20" t="s">
        <v>272</v>
      </c>
      <c r="AA68" s="97">
        <v>0.87</v>
      </c>
      <c r="AB68" s="21">
        <f>V68-AA68</f>
        <v>3.180000000000005E-2</v>
      </c>
    </row>
    <row r="69" spans="1:28" ht="72.5" customHeight="1" x14ac:dyDescent="0.35">
      <c r="A69" s="103">
        <v>44748</v>
      </c>
      <c r="B69" s="105" t="s">
        <v>273</v>
      </c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7"/>
      <c r="R69" s="90">
        <v>0.4</v>
      </c>
      <c r="S69" s="90"/>
      <c r="T69" s="90"/>
      <c r="U69" s="90"/>
      <c r="V69" s="46">
        <f>(0.9018+0.9055)/2</f>
        <v>0.90365000000000006</v>
      </c>
      <c r="W69" s="46"/>
      <c r="X69" s="46"/>
      <c r="Y69" s="47"/>
      <c r="Z69" s="47" t="s">
        <v>274</v>
      </c>
      <c r="AA69" s="50">
        <v>0.873</v>
      </c>
      <c r="AB69" s="50">
        <f>V69-AA69</f>
        <v>3.0650000000000066E-2</v>
      </c>
    </row>
    <row r="70" spans="1:28" ht="72.5" customHeight="1" x14ac:dyDescent="0.35">
      <c r="A70" s="103">
        <v>44748</v>
      </c>
      <c r="B70" s="105" t="s">
        <v>279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7"/>
      <c r="R70" s="90"/>
      <c r="S70" s="90"/>
      <c r="T70" s="90"/>
      <c r="U70" s="90"/>
      <c r="V70" s="46"/>
      <c r="W70" s="46"/>
      <c r="X70" s="46"/>
      <c r="Y70" s="47"/>
      <c r="Z70" s="47" t="s">
        <v>280</v>
      </c>
      <c r="AA70" s="104">
        <v>0.876</v>
      </c>
      <c r="AB70" s="49"/>
    </row>
    <row r="71" spans="1:28" ht="58" customHeight="1" x14ac:dyDescent="0.35">
      <c r="A71" s="102">
        <v>44748</v>
      </c>
      <c r="B71" s="28" t="s">
        <v>254</v>
      </c>
      <c r="C71" s="28" t="s">
        <v>275</v>
      </c>
      <c r="D71" s="28" t="s">
        <v>276</v>
      </c>
      <c r="E71" s="28" t="s">
        <v>7</v>
      </c>
      <c r="F71" s="28" t="s">
        <v>223</v>
      </c>
      <c r="G71" s="28" t="s">
        <v>15</v>
      </c>
      <c r="H71" s="98">
        <v>1E-3</v>
      </c>
      <c r="I71" s="98">
        <v>4.6000000000000001E-4</v>
      </c>
      <c r="J71" s="28" t="s">
        <v>258</v>
      </c>
      <c r="K71" s="28" t="s">
        <v>174</v>
      </c>
      <c r="L71" s="28" t="s">
        <v>249</v>
      </c>
      <c r="M71" s="28" t="s">
        <v>250</v>
      </c>
      <c r="N71" s="28">
        <v>20</v>
      </c>
      <c r="O71" s="28">
        <v>19</v>
      </c>
      <c r="P71" s="28">
        <v>32</v>
      </c>
      <c r="Q71" s="28"/>
      <c r="R71" s="28">
        <v>0.4</v>
      </c>
      <c r="S71" s="28"/>
      <c r="T71" s="28"/>
      <c r="U71" s="28" t="s">
        <v>259</v>
      </c>
      <c r="V71" s="99">
        <v>0.87229999999999996</v>
      </c>
      <c r="W71" s="28"/>
      <c r="X71" s="28"/>
      <c r="Y71" s="100"/>
      <c r="Z71" s="30" t="s">
        <v>277</v>
      </c>
      <c r="AA71" s="101">
        <v>0.85899999999999999</v>
      </c>
      <c r="AB71" s="31">
        <f>V71-AA71</f>
        <v>1.3299999999999979E-2</v>
      </c>
    </row>
    <row r="72" spans="1:28" ht="58" customHeight="1" x14ac:dyDescent="0.35">
      <c r="A72" s="88">
        <v>44736</v>
      </c>
      <c r="B72" s="4" t="s">
        <v>254</v>
      </c>
      <c r="C72" s="4" t="s">
        <v>257</v>
      </c>
      <c r="D72" s="4" t="s">
        <v>247</v>
      </c>
      <c r="E72" s="4" t="s">
        <v>245</v>
      </c>
      <c r="F72" s="4" t="s">
        <v>246</v>
      </c>
      <c r="G72" s="4" t="s">
        <v>15</v>
      </c>
      <c r="H72" s="5">
        <v>1E-3</v>
      </c>
      <c r="I72" s="5"/>
      <c r="J72" s="4" t="s">
        <v>258</v>
      </c>
      <c r="K72" s="4" t="s">
        <v>174</v>
      </c>
      <c r="L72" s="4" t="s">
        <v>249</v>
      </c>
      <c r="M72" s="4" t="s">
        <v>250</v>
      </c>
      <c r="N72" s="4">
        <v>57</v>
      </c>
      <c r="O72" s="4">
        <v>57</v>
      </c>
      <c r="P72" s="4">
        <v>32</v>
      </c>
      <c r="Q72" s="4"/>
      <c r="R72" s="4">
        <v>0.4</v>
      </c>
      <c r="S72" s="4"/>
      <c r="T72" s="4" t="s">
        <v>117</v>
      </c>
      <c r="U72" s="4" t="s">
        <v>259</v>
      </c>
      <c r="V72" s="8">
        <v>0.90549999999999997</v>
      </c>
      <c r="W72" s="4" t="s">
        <v>19</v>
      </c>
      <c r="X72" s="4" t="s">
        <v>19</v>
      </c>
      <c r="Y72" s="91" t="s">
        <v>19</v>
      </c>
      <c r="Z72" s="6" t="s">
        <v>281</v>
      </c>
      <c r="AA72" s="43">
        <v>0.86799999999999999</v>
      </c>
      <c r="AB72" s="7">
        <f>V72-AA72</f>
        <v>3.7499999999999978E-2</v>
      </c>
    </row>
    <row r="73" spans="1:28" ht="72.5" customHeight="1" x14ac:dyDescent="0.35">
      <c r="A73" s="103">
        <v>44748</v>
      </c>
      <c r="B73" s="105" t="s">
        <v>282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7"/>
      <c r="R73" s="90">
        <v>0.4</v>
      </c>
      <c r="S73" s="90"/>
      <c r="T73" s="90"/>
      <c r="U73" s="90"/>
      <c r="V73" s="46"/>
      <c r="W73" s="46"/>
      <c r="X73" s="46"/>
      <c r="Y73" s="47"/>
      <c r="Z73" s="47" t="s">
        <v>284</v>
      </c>
      <c r="AA73" s="50">
        <v>0.86899999999999999</v>
      </c>
      <c r="AB73" s="50"/>
    </row>
    <row r="74" spans="1:28" ht="72.5" customHeight="1" x14ac:dyDescent="0.35">
      <c r="A74" s="103">
        <v>44749</v>
      </c>
      <c r="B74" s="105" t="s">
        <v>283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7"/>
      <c r="R74" s="90">
        <v>0.4</v>
      </c>
      <c r="S74" s="90"/>
      <c r="T74" s="90"/>
      <c r="U74" s="90"/>
      <c r="V74" s="46"/>
      <c r="W74" s="46"/>
      <c r="X74" s="46"/>
      <c r="Y74" s="47"/>
      <c r="Z74" s="47" t="s">
        <v>285</v>
      </c>
      <c r="AA74" s="50">
        <v>0.873</v>
      </c>
      <c r="AB74" s="50"/>
    </row>
    <row r="75" spans="1:28" ht="72.5" customHeight="1" x14ac:dyDescent="0.35">
      <c r="A75" s="103">
        <v>44749</v>
      </c>
      <c r="B75" s="105" t="s">
        <v>286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7"/>
      <c r="R75" s="90">
        <v>0.4</v>
      </c>
      <c r="S75" s="90"/>
      <c r="T75" s="90"/>
      <c r="U75" s="90"/>
      <c r="V75" s="46"/>
      <c r="W75" s="46"/>
      <c r="X75" s="46"/>
      <c r="Y75" s="47"/>
      <c r="Z75" s="47" t="s">
        <v>287</v>
      </c>
      <c r="AA75" s="49">
        <v>0.876</v>
      </c>
      <c r="AB75" s="50"/>
    </row>
    <row r="76" spans="1:28" ht="72.5" customHeight="1" x14ac:dyDescent="0.35">
      <c r="A76" s="103">
        <v>44749</v>
      </c>
      <c r="B76" s="105" t="s">
        <v>288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7"/>
      <c r="R76" s="90"/>
      <c r="S76" s="90"/>
      <c r="T76" s="90"/>
      <c r="U76" s="90"/>
      <c r="V76" s="46"/>
      <c r="W76" s="46"/>
      <c r="X76" s="46"/>
      <c r="Y76" s="47"/>
      <c r="Z76" s="47" t="s">
        <v>289</v>
      </c>
      <c r="AA76" s="49">
        <v>0.877</v>
      </c>
      <c r="AB76" s="50"/>
    </row>
    <row r="77" spans="1:28" ht="72.5" customHeight="1" x14ac:dyDescent="0.35">
      <c r="A77" s="103"/>
      <c r="B77" s="105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7"/>
      <c r="R77" s="92"/>
      <c r="S77" s="92"/>
      <c r="T77" s="92"/>
      <c r="U77" s="92"/>
      <c r="V77" s="46"/>
      <c r="W77" s="46"/>
      <c r="X77" s="46"/>
      <c r="Y77" s="47"/>
      <c r="Z77" s="47"/>
      <c r="AA77" s="49"/>
      <c r="AB77" s="50"/>
    </row>
  </sheetData>
  <autoFilter ref="A1:AB61" xr:uid="{00000000-0001-0000-0000-000000000000}"/>
  <mergeCells count="151">
    <mergeCell ref="T63:T64"/>
    <mergeCell ref="V63:V64"/>
    <mergeCell ref="W63:W64"/>
    <mergeCell ref="X63:X64"/>
    <mergeCell ref="B77:Q77"/>
    <mergeCell ref="Y49:Y52"/>
    <mergeCell ref="O49:O52"/>
    <mergeCell ref="P49:P52"/>
    <mergeCell ref="Q49:Q52"/>
    <mergeCell ref="R49:R52"/>
    <mergeCell ref="T49:T52"/>
    <mergeCell ref="L49:L52"/>
    <mergeCell ref="M49:M52"/>
    <mergeCell ref="N49:N52"/>
    <mergeCell ref="U49:U52"/>
    <mergeCell ref="W49:W52"/>
    <mergeCell ref="X49:X52"/>
    <mergeCell ref="K43:K44"/>
    <mergeCell ref="A36:A40"/>
    <mergeCell ref="B36:B40"/>
    <mergeCell ref="C36:C40"/>
    <mergeCell ref="D36:D40"/>
    <mergeCell ref="E36:E40"/>
    <mergeCell ref="J49:J52"/>
    <mergeCell ref="K49:K52"/>
    <mergeCell ref="R36:R40"/>
    <mergeCell ref="O43:O44"/>
    <mergeCell ref="P43:P44"/>
    <mergeCell ref="E49:E52"/>
    <mergeCell ref="F49:F52"/>
    <mergeCell ref="G49:G52"/>
    <mergeCell ref="H49:H52"/>
    <mergeCell ref="I49:I52"/>
    <mergeCell ref="A49:A52"/>
    <mergeCell ref="B49:B52"/>
    <mergeCell ref="C49:C52"/>
    <mergeCell ref="D49:D52"/>
    <mergeCell ref="V36:V40"/>
    <mergeCell ref="Y36:Y40"/>
    <mergeCell ref="F36:F40"/>
    <mergeCell ref="G36:G40"/>
    <mergeCell ref="H36:H40"/>
    <mergeCell ref="I36:I40"/>
    <mergeCell ref="J36:J40"/>
    <mergeCell ref="L36:L40"/>
    <mergeCell ref="M36:M40"/>
    <mergeCell ref="N36:N40"/>
    <mergeCell ref="O36:O40"/>
    <mergeCell ref="P36:P40"/>
    <mergeCell ref="A21:Q21"/>
    <mergeCell ref="R18:R19"/>
    <mergeCell ref="W18:W19"/>
    <mergeCell ref="N18:N19"/>
    <mergeCell ref="P18:P19"/>
    <mergeCell ref="Q18:Q19"/>
    <mergeCell ref="X18:X19"/>
    <mergeCell ref="Y18:Y19"/>
    <mergeCell ref="A20:Q20"/>
    <mergeCell ref="A17:Q17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L18:L19"/>
    <mergeCell ref="M18:M19"/>
    <mergeCell ref="X14:X15"/>
    <mergeCell ref="Y14:Y15"/>
    <mergeCell ref="A16:Q16"/>
    <mergeCell ref="M14:M15"/>
    <mergeCell ref="N14:N15"/>
    <mergeCell ref="P14:P15"/>
    <mergeCell ref="Q14:Q15"/>
    <mergeCell ref="A7:Q7"/>
    <mergeCell ref="W7:Y7"/>
    <mergeCell ref="A8:Q8"/>
    <mergeCell ref="W8:Y8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L14:L15"/>
    <mergeCell ref="W14:W15"/>
    <mergeCell ref="A22:Q22"/>
    <mergeCell ref="A28:Q28"/>
    <mergeCell ref="A23:Q23"/>
    <mergeCell ref="A29:Q29"/>
    <mergeCell ref="A24:Q24"/>
    <mergeCell ref="A30:Q30"/>
    <mergeCell ref="A31:Q31"/>
    <mergeCell ref="A32:Q32"/>
    <mergeCell ref="A33:Q33"/>
    <mergeCell ref="W43:W44"/>
    <mergeCell ref="X43:X44"/>
    <mergeCell ref="Y43:Y44"/>
    <mergeCell ref="Q43:Q44"/>
    <mergeCell ref="R43:R44"/>
    <mergeCell ref="T43:T44"/>
    <mergeCell ref="U43:U44"/>
    <mergeCell ref="A34:Q34"/>
    <mergeCell ref="A35:Q35"/>
    <mergeCell ref="Q36:Q40"/>
    <mergeCell ref="U36:U40"/>
    <mergeCell ref="A43:A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L43:L44"/>
    <mergeCell ref="M43:M44"/>
    <mergeCell ref="N43:N44"/>
    <mergeCell ref="B66:Q66"/>
    <mergeCell ref="B67:Q67"/>
    <mergeCell ref="B69:Q69"/>
    <mergeCell ref="B70:Q70"/>
    <mergeCell ref="B73:Q73"/>
    <mergeCell ref="B74:Q74"/>
    <mergeCell ref="B75:Q75"/>
    <mergeCell ref="B76:Q76"/>
    <mergeCell ref="Y63:Y64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</mergeCells>
  <hyperlinks>
    <hyperlink ref="Y2" r:id="rId1" xr:uid="{B194D28D-E667-4CDB-BE58-629A6A397331}"/>
    <hyperlink ref="Y3" r:id="rId2" xr:uid="{F2923957-EDD9-4CE7-B3D4-B2D223F5EE72}"/>
    <hyperlink ref="Y4" r:id="rId3" xr:uid="{74034FFC-807E-4863-95C3-9D414CBC2AE0}"/>
    <hyperlink ref="Y5" r:id="rId4" xr:uid="{C45FA711-DC35-4C0A-B063-D1E2A9AEAB07}"/>
    <hyperlink ref="Y6" r:id="rId5" xr:uid="{42A6DC85-5A37-4F28-B2FD-B4D0D795F914}"/>
    <hyperlink ref="Y9" r:id="rId6" xr:uid="{F110C58E-81A5-4A76-881A-951CB58DC580}"/>
    <hyperlink ref="Z9" r:id="rId7" xr:uid="{A9E0B2E3-F0E2-4E7D-B47B-E8864291C34D}"/>
    <hyperlink ref="Z2" r:id="rId8" xr:uid="{280F2619-5F62-4F3A-93A6-007F73FAA20C}"/>
    <hyperlink ref="Z3" r:id="rId9" xr:uid="{CADB9B2C-B6EE-4095-9413-DE93830FAEAE}"/>
    <hyperlink ref="Z4" r:id="rId10" xr:uid="{D7D810A7-CFBE-449E-BAFE-0C8648DD3CC9}"/>
    <hyperlink ref="Z5" r:id="rId11" xr:uid="{CEEA1FBA-2D2F-4634-91F7-258F05C1E023}"/>
    <hyperlink ref="Z6" r:id="rId12" xr:uid="{0C1E572D-29D7-4DE7-B987-80127B9318B2}"/>
    <hyperlink ref="Y10" r:id="rId13" xr:uid="{D4266A4F-3102-4F35-BE20-A608DC0432CC}"/>
    <hyperlink ref="Z10" r:id="rId14" xr:uid="{E9F51F46-3E3D-41E3-A957-8B7668004E62}"/>
    <hyperlink ref="Y11" r:id="rId15" xr:uid="{80E881E2-2983-46B1-8694-F5CD9BF67F98}"/>
    <hyperlink ref="Z11" r:id="rId16" xr:uid="{4AEA4538-D2B5-4681-82FC-B8886B12820A}"/>
    <hyperlink ref="Y12" r:id="rId17" xr:uid="{98668B59-FB06-4A60-B4A8-C61B63DD506C}"/>
    <hyperlink ref="Z12" r:id="rId18" xr:uid="{FF76BE67-9C9D-4C73-91EC-0E3F0D1170D2}"/>
    <hyperlink ref="Z7" r:id="rId19" xr:uid="{ACC79FCB-FA2D-40AC-B780-E1FBB7DCF351}"/>
    <hyperlink ref="Z8" r:id="rId20" xr:uid="{3688AAF7-A9F2-4A7B-91D6-E8FAE61A1860}"/>
    <hyperlink ref="Y13" r:id="rId21" xr:uid="{DA2BFED7-7833-440D-8F89-5B3420E075A4}"/>
    <hyperlink ref="Y14" r:id="rId22" xr:uid="{BE33CE93-3675-436F-91A2-A09B8F537D3D}"/>
    <hyperlink ref="Z14" r:id="rId23" xr:uid="{9D74A24C-C875-4AA1-B667-17C1C24EBBED}"/>
    <hyperlink ref="Z13" r:id="rId24" xr:uid="{D7C25945-8DA1-4191-A711-B5531FE0401E}"/>
    <hyperlink ref="Z15" r:id="rId25" xr:uid="{2402E1B4-86D4-4295-B485-7A8C8AE4BCC7}"/>
    <hyperlink ref="Z16" r:id="rId26" xr:uid="{AF87C9D0-A642-4683-B7A6-068BB9C400EE}"/>
    <hyperlink ref="Z17" r:id="rId27" xr:uid="{AD129937-8FAE-4E97-AE02-4ADF083A8752}"/>
    <hyperlink ref="Y18" r:id="rId28" xr:uid="{40E95F4D-2A49-4BEB-B350-A52DE073AC48}"/>
    <hyperlink ref="Z18" r:id="rId29" xr:uid="{0BF28F1D-14D7-453C-BA59-255443A170A1}"/>
    <hyperlink ref="Z20" r:id="rId30" xr:uid="{50028CBA-8630-40A4-B8DE-28F412C55A64}"/>
    <hyperlink ref="Z21" r:id="rId31" xr:uid="{0C7AAC69-9F96-4F40-96FF-2F6A6FD2AE4B}"/>
    <hyperlink ref="Y25" r:id="rId32" xr:uid="{A193CB90-B533-44FC-B6A0-C284E8A68A7D}"/>
    <hyperlink ref="Y26" r:id="rId33" xr:uid="{4694C0DB-F084-47D9-B782-C615694886AF}"/>
    <hyperlink ref="Y27" r:id="rId34" xr:uid="{3769D979-DCA7-4581-9C0D-112505B67A0F}"/>
    <hyperlink ref="Y36" r:id="rId35" xr:uid="{198DA09B-CE71-4E4F-A4CD-E8CDB0C1BBEF}"/>
    <hyperlink ref="Z36" r:id="rId36" xr:uid="{9C6DBFD7-A832-4650-B39F-6E303F5A7FA5}"/>
    <hyperlink ref="Z37" r:id="rId37" xr:uid="{460EFC9E-AFC6-47FB-906A-A51505F85804}"/>
    <hyperlink ref="Z38" r:id="rId38" xr:uid="{A51C7368-5DB2-4E3C-912D-82DA8894B14F}"/>
    <hyperlink ref="Z39" r:id="rId39" xr:uid="{C158F2ED-5C33-473F-9517-506F717EFF08}"/>
    <hyperlink ref="Z40" r:id="rId40" xr:uid="{6864D7ED-7548-43C4-85F2-2C1D793E215B}"/>
    <hyperlink ref="Z22" r:id="rId41" xr:uid="{1846457D-9068-4766-9540-2AE75219984C}"/>
    <hyperlink ref="Z28" r:id="rId42" xr:uid="{77CAB4F6-7AAF-413E-BE8B-CD910A0C5833}"/>
    <hyperlink ref="Z23" r:id="rId43" xr:uid="{74AC6E9D-2D6D-42AD-AD54-E3FEBB4091BE}"/>
    <hyperlink ref="Z29" r:id="rId44" xr:uid="{93A25C29-2443-44CF-B4AD-62CD0054C015}"/>
    <hyperlink ref="Z24" r:id="rId45" xr:uid="{352E1859-4649-4EF4-8F8E-5F5AAD1414D2}"/>
    <hyperlink ref="Z30" r:id="rId46" xr:uid="{C5701515-AAF2-485F-989C-39B5A5525458}"/>
    <hyperlink ref="Z31" r:id="rId47" xr:uid="{B24E5F0D-F761-4C47-BA78-3ECE901C6C99}"/>
    <hyperlink ref="Z32" r:id="rId48" xr:uid="{CFF59CC3-AAF4-4C7C-88E9-193988F700B5}"/>
    <hyperlink ref="Z33" r:id="rId49" xr:uid="{DDF95898-020D-4085-B184-A9E57EF90CB5}"/>
    <hyperlink ref="Z35" r:id="rId50" xr:uid="{885297B2-8345-47A9-9E70-6C8A615D803F}"/>
    <hyperlink ref="Y41" r:id="rId51" xr:uid="{4C965024-0CDD-4478-B96F-05AB76B5B4D7}"/>
    <hyperlink ref="Z41" r:id="rId52" xr:uid="{A51F8BDC-CFA6-4FCA-B9C4-BEAE616E7F48}"/>
    <hyperlink ref="Y42" r:id="rId53" xr:uid="{77F83F26-98B1-4879-800C-EF1731E3CB53}"/>
    <hyperlink ref="Z42" r:id="rId54" xr:uid="{C3057050-01DD-4B20-9698-482189D3FC2F}"/>
    <hyperlink ref="Y43" r:id="rId55" xr:uid="{D54EA71A-D2E3-4984-B7F2-0DA95C8399D7}"/>
    <hyperlink ref="Z43" r:id="rId56" xr:uid="{8622717A-648C-4497-84B6-8540F24F9F4E}"/>
    <hyperlink ref="Z44" r:id="rId57" xr:uid="{CA0B40A2-F646-4E26-BB15-164FF29ECBFF}"/>
    <hyperlink ref="Z45" r:id="rId58" xr:uid="{CEB24A36-205B-4081-B536-1779B948D23A}"/>
    <hyperlink ref="Z46" r:id="rId59" xr:uid="{5524C551-6D25-47D1-9D5D-CA8E7F708BEA}"/>
    <hyperlink ref="Y47" r:id="rId60" xr:uid="{515B4CA0-0DAE-45FC-8FE8-E119A38ECBD4}"/>
    <hyperlink ref="Z47" r:id="rId61" xr:uid="{CA53DE69-A033-4B2D-8543-7BFCE687955D}"/>
    <hyperlink ref="Y48" r:id="rId62" xr:uid="{0D82FD5C-DF97-4B6A-92D1-DCB74D52F24B}"/>
    <hyperlink ref="Y46" r:id="rId63" xr:uid="{2C96701E-FD6F-4F1C-A150-70FE99431B45}"/>
    <hyperlink ref="Y49" r:id="rId64" xr:uid="{25F55DB4-B612-4018-811C-ABC08203A4FC}"/>
    <hyperlink ref="Z50" r:id="rId65" xr:uid="{FCE83485-5140-4AF0-BBFD-B387EF58B331}"/>
    <hyperlink ref="Z51" r:id="rId66" xr:uid="{716EC257-B450-432F-A541-62FD5407D1A7}"/>
    <hyperlink ref="Z52" r:id="rId67" xr:uid="{BFFB7D72-A876-43EB-B361-2CF25EA98106}"/>
    <hyperlink ref="Z55" r:id="rId68" xr:uid="{9F4F50F3-5341-464D-9374-8AF64F3D5D17}"/>
    <hyperlink ref="Y56" r:id="rId69" xr:uid="{37483CA7-8425-47D1-A84B-F8EDBFB64CA4}"/>
    <hyperlink ref="Z56" r:id="rId70" xr:uid="{D16208CB-3BF4-40F2-BF25-3F8452CDCCA3}"/>
    <hyperlink ref="Z57" r:id="rId71" xr:uid="{493678A1-8803-4814-9FC5-09CBD60C6B96}"/>
    <hyperlink ref="Y58" r:id="rId72" xr:uid="{1FCCC806-8A1D-4DC5-8503-B0286950C7FD}"/>
    <hyperlink ref="Z58" r:id="rId73" xr:uid="{E38D867F-CFA3-499A-B16F-53D48BE4BFCD}"/>
    <hyperlink ref="Z65" r:id="rId74" xr:uid="{9A493D31-F3E1-45A7-A10C-B12C41207E61}"/>
    <hyperlink ref="Z63" r:id="rId75" xr:uid="{74C49F44-676F-48BA-9800-B7C92058E5B6}"/>
    <hyperlink ref="Z64" r:id="rId76" xr:uid="{3EF8D2FD-37C0-48C5-9078-6307A638E04A}"/>
    <hyperlink ref="Z62" r:id="rId77" xr:uid="{B7BB03A8-100C-4D39-8CE5-E6FF1756F9DD}"/>
    <hyperlink ref="Z66" r:id="rId78" xr:uid="{47FF4741-716C-418C-9194-4F317456B58D}"/>
    <hyperlink ref="Z69" r:id="rId79" xr:uid="{E68E10AA-9AEB-4058-9B19-429A8D60D7F3}"/>
    <hyperlink ref="Z71" r:id="rId80" xr:uid="{B0B1C9C7-8313-46F1-92B6-8C552F010040}"/>
    <hyperlink ref="Z67" r:id="rId81" xr:uid="{85F84ABA-B1F2-484C-93BE-057D7527B802}"/>
    <hyperlink ref="Z70" r:id="rId82" xr:uid="{8003430C-BFF5-4BF3-853A-1561E4BD155B}"/>
    <hyperlink ref="Z72" r:id="rId83" xr:uid="{506A19C4-ED67-4880-A9E9-38C8FF805541}"/>
    <hyperlink ref="Z73" r:id="rId84" xr:uid="{A7A166FB-20C4-43F8-971D-E952DC753DB8}"/>
    <hyperlink ref="Z74" r:id="rId85" xr:uid="{6EC4D250-55C1-4C03-BD61-76EA0703DF74}"/>
    <hyperlink ref="Z76" r:id="rId86" xr:uid="{D88B78FD-120A-4909-A3A0-FAA1C836DE6F}"/>
  </hyperlinks>
  <pageMargins left="0.7" right="0.7" top="0.75" bottom="0.75" header="0.3" footer="0.3"/>
  <pageSetup paperSize="9" orientation="portrait" horizontalDpi="300" verticalDpi="300" r:id="rId8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3174-C19C-42C1-AE8B-1531A80895C7}">
  <dimension ref="A1:B14"/>
  <sheetViews>
    <sheetView topLeftCell="A7" workbookViewId="0">
      <selection activeCell="B7" sqref="B7"/>
    </sheetView>
  </sheetViews>
  <sheetFormatPr defaultRowHeight="14.5" x14ac:dyDescent="0.35"/>
  <cols>
    <col min="2" max="2" width="75.36328125" customWidth="1"/>
  </cols>
  <sheetData>
    <row r="1" spans="1:2" ht="20" customHeight="1" x14ac:dyDescent="0.35">
      <c r="A1" s="1" t="s">
        <v>17</v>
      </c>
      <c r="B1" s="2" t="s">
        <v>184</v>
      </c>
    </row>
    <row r="2" spans="1:2" ht="20" customHeight="1" x14ac:dyDescent="0.35">
      <c r="A2" s="1" t="s">
        <v>186</v>
      </c>
      <c r="B2" s="2" t="s">
        <v>185</v>
      </c>
    </row>
    <row r="3" spans="1:2" ht="20" customHeight="1" x14ac:dyDescent="0.35">
      <c r="A3" s="1" t="s">
        <v>189</v>
      </c>
      <c r="B3" s="2" t="s">
        <v>190</v>
      </c>
    </row>
    <row r="4" spans="1:2" ht="20" customHeight="1" x14ac:dyDescent="0.35">
      <c r="A4" s="76" t="s">
        <v>196</v>
      </c>
      <c r="B4" s="70" t="s">
        <v>197</v>
      </c>
    </row>
    <row r="5" spans="1:2" ht="20" customHeight="1" x14ac:dyDescent="0.35">
      <c r="A5" s="76" t="s">
        <v>208</v>
      </c>
      <c r="B5" s="70" t="s">
        <v>211</v>
      </c>
    </row>
    <row r="6" spans="1:2" ht="20" customHeight="1" x14ac:dyDescent="0.35">
      <c r="A6" s="76" t="s">
        <v>240</v>
      </c>
      <c r="B6" s="70" t="s">
        <v>243</v>
      </c>
    </row>
    <row r="7" spans="1:2" ht="20" customHeight="1" x14ac:dyDescent="0.35">
      <c r="A7" s="76" t="s">
        <v>250</v>
      </c>
      <c r="B7" s="70" t="s">
        <v>256</v>
      </c>
    </row>
    <row r="8" spans="1:2" ht="20" customHeight="1" x14ac:dyDescent="0.35"/>
    <row r="9" spans="1:2" ht="20" customHeight="1" x14ac:dyDescent="0.35"/>
    <row r="10" spans="1:2" ht="20" customHeight="1" x14ac:dyDescent="0.35"/>
    <row r="11" spans="1:2" ht="20" customHeight="1" x14ac:dyDescent="0.35"/>
    <row r="12" spans="1:2" ht="20" customHeight="1" x14ac:dyDescent="0.35"/>
    <row r="13" spans="1:2" ht="20" customHeight="1" x14ac:dyDescent="0.35"/>
    <row r="14" spans="1:2" ht="20" customHeight="1" x14ac:dyDescent="0.35"/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A8E6-0BF5-415E-B129-F1E1CCD09E56}">
  <dimension ref="A1:B2"/>
  <sheetViews>
    <sheetView workbookViewId="0">
      <selection activeCell="B5" sqref="B5"/>
    </sheetView>
  </sheetViews>
  <sheetFormatPr defaultRowHeight="14.5" x14ac:dyDescent="0.35"/>
  <cols>
    <col min="2" max="2" width="90.453125" customWidth="1"/>
  </cols>
  <sheetData>
    <row r="1" spans="1:2" ht="58" x14ac:dyDescent="0.35">
      <c r="A1" s="9" t="s">
        <v>74</v>
      </c>
      <c r="B1" s="10" t="s">
        <v>73</v>
      </c>
    </row>
    <row r="2" spans="1:2" ht="116" x14ac:dyDescent="0.35">
      <c r="A2" s="9" t="s">
        <v>249</v>
      </c>
      <c r="B2" s="70" t="s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CAC5-4A1F-44E2-9215-501789BBBCA3}">
  <dimension ref="A1:B3"/>
  <sheetViews>
    <sheetView workbookViewId="0">
      <selection activeCell="B3" sqref="B3"/>
    </sheetView>
  </sheetViews>
  <sheetFormatPr defaultRowHeight="14.5" x14ac:dyDescent="0.35"/>
  <cols>
    <col min="2" max="2" width="80.6328125" customWidth="1"/>
  </cols>
  <sheetData>
    <row r="1" spans="1:2" ht="30" customHeight="1" x14ac:dyDescent="0.35">
      <c r="A1" t="s">
        <v>212</v>
      </c>
      <c r="B1" s="70" t="s">
        <v>215</v>
      </c>
    </row>
    <row r="2" spans="1:2" ht="30" customHeight="1" x14ac:dyDescent="0.35">
      <c r="A2" t="s">
        <v>213</v>
      </c>
      <c r="B2" s="70" t="s">
        <v>220</v>
      </c>
    </row>
    <row r="3" spans="1:2" ht="30" customHeight="1" x14ac:dyDescent="0.35">
      <c r="A3" t="s">
        <v>214</v>
      </c>
      <c r="B3" s="70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 table</vt:lpstr>
      <vt:lpstr>aug</vt:lpstr>
      <vt:lpstr>split</vt:lpstr>
      <vt:lpstr>post 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2015-06-05T18:19:34Z</dcterms:created>
  <dcterms:modified xsi:type="dcterms:W3CDTF">2022-07-08T13:48:13Z</dcterms:modified>
</cp:coreProperties>
</file>