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Prakhar\Desktop\"/>
    </mc:Choice>
  </mc:AlternateContent>
  <xr:revisionPtr revIDLastSave="0" documentId="13_ncr:1_{BAEAF99D-785C-4FEB-A662-6A62BF12C1A8}" xr6:coauthVersionLast="47" xr6:coauthVersionMax="47" xr10:uidLastSave="{00000000-0000-0000-0000-000000000000}"/>
  <bookViews>
    <workbookView xWindow="-108" yWindow="-108" windowWidth="23256" windowHeight="12456" activeTab="1" xr2:uid="{951194C4-9D61-46BE-B0AE-7170A8ED2BCE}"/>
  </bookViews>
  <sheets>
    <sheet name="Glossary" sheetId="2" r:id="rId1"/>
    <sheet name="Forecast Assumptions" sheetId="1" r:id="rId2"/>
  </sheets>
  <definedNames>
    <definedName name="_xlnm.Print_Area" localSheetId="1">'Forecast Assumptions'!$A$1:$J$48</definedName>
    <definedName name="_xlnm.Print_Area" localSheetId="0">Glossary!$A$1:$D$18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7" i="1" l="1"/>
  <c r="G37" i="1" s="1"/>
  <c r="H37" i="1" s="1"/>
  <c r="I37" i="1" s="1"/>
  <c r="G33" i="1"/>
  <c r="H33" i="1" s="1"/>
  <c r="I33" i="1" s="1"/>
  <c r="F33" i="1"/>
  <c r="G28" i="1"/>
  <c r="H28" i="1" s="1"/>
  <c r="I28" i="1" s="1"/>
  <c r="F28" i="1"/>
  <c r="G30" i="1"/>
  <c r="H30" i="1"/>
  <c r="I30" i="1" s="1"/>
  <c r="F30" i="1"/>
  <c r="G29" i="1"/>
  <c r="H29" i="1" s="1"/>
  <c r="I29" i="1" s="1"/>
  <c r="F29" i="1"/>
  <c r="G27" i="1"/>
  <c r="H27" i="1" s="1"/>
  <c r="I27" i="1" s="1"/>
  <c r="F27" i="1"/>
  <c r="F24" i="1"/>
  <c r="G24" i="1" s="1"/>
  <c r="H24" i="1" s="1"/>
  <c r="I24" i="1" s="1"/>
  <c r="F23" i="1"/>
  <c r="G23" i="1" s="1"/>
  <c r="H23" i="1" s="1"/>
  <c r="I23" i="1" s="1"/>
  <c r="G22" i="1"/>
  <c r="H22" i="1"/>
  <c r="I22" i="1" s="1"/>
  <c r="F22" i="1"/>
  <c r="G16" i="1"/>
  <c r="H16" i="1" s="1"/>
  <c r="I16" i="1" s="1"/>
  <c r="F16" i="1"/>
  <c r="E16" i="1"/>
  <c r="H15" i="1"/>
  <c r="I15" i="1" s="1"/>
  <c r="G15" i="1"/>
  <c r="F15" i="1"/>
  <c r="G13" i="1"/>
  <c r="H13" i="1" s="1"/>
  <c r="I13" i="1" s="1"/>
  <c r="F13" i="1"/>
  <c r="H12" i="1"/>
  <c r="I12" i="1" s="1"/>
  <c r="G12" i="1"/>
  <c r="F12" i="1"/>
  <c r="G9" i="1"/>
  <c r="H9" i="1"/>
  <c r="I9" i="1"/>
  <c r="F9" i="1"/>
  <c r="E9" i="1"/>
  <c r="H8" i="1"/>
  <c r="I8" i="1" s="1"/>
  <c r="G8" i="1"/>
  <c r="F8" i="1"/>
  <c r="E3" i="1"/>
  <c r="F3" i="1" l="1"/>
  <c r="G3" i="1" l="1"/>
  <c r="H3" i="1" l="1"/>
  <c r="I3" i="1" l="1"/>
</calcChain>
</file>

<file path=xl/sharedStrings.xml><?xml version="1.0" encoding="utf-8"?>
<sst xmlns="http://schemas.openxmlformats.org/spreadsheetml/2006/main" count="84" uniqueCount="61">
  <si>
    <t>*</t>
  </si>
  <si>
    <t>%</t>
  </si>
  <si>
    <t>Tax Rate</t>
  </si>
  <si>
    <t>#</t>
  </si>
  <si>
    <t>EBITDA</t>
  </si>
  <si>
    <t>EBIT</t>
  </si>
  <si>
    <t>Drinks</t>
  </si>
  <si>
    <t>Cupcakes</t>
  </si>
  <si>
    <t>Ice Cream</t>
  </si>
  <si>
    <t>Unit</t>
  </si>
  <si>
    <t>Average Sale Price</t>
  </si>
  <si>
    <t>$</t>
  </si>
  <si>
    <t>Number of Units Sold</t>
  </si>
  <si>
    <t>Cost of Goods Sold (COGS)</t>
  </si>
  <si>
    <t>COGS per Cupcake</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</si>
  <si>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</si>
  <si>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</si>
  <si>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</si>
  <si>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</si>
  <si>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</si>
  <si>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</si>
  <si>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</si>
  <si>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</si>
  <si>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</si>
  <si>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</si>
  <si>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</si>
  <si>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</si>
  <si>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</si>
  <si>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</si>
  <si>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</si>
  <si>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</si>
  <si>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</si>
  <si>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</si>
  <si>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</si>
  <si>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</si>
  <si>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</si>
  <si>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</si>
  <si>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</si>
  <si>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</si>
  <si>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</si>
  <si>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</si>
  <si>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</si>
  <si>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</si>
  <si>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</si>
  <si>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</si>
  <si>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</si>
  <si>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</si>
  <si>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</si>
  <si>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</si>
  <si>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Capital Expenditure (Capex)</t>
  </si>
  <si>
    <t>Cash Flow</t>
  </si>
  <si>
    <t>Other</t>
  </si>
  <si>
    <t>F9 Key (Calculate the Workbook) / Fn+F9 on Mac</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</si>
  <si>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</si>
  <si>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An operating expense is an ongoing cost incurred in 
running a business, that is not a direct cost. Examples include head office costs, general and administrative costs, and centralised marketing costs.</t>
  </si>
  <si>
    <t>COGS per Ice Cream</t>
  </si>
  <si>
    <t>COGS per Drinks</t>
  </si>
  <si>
    <t>Staff Costs</t>
  </si>
  <si>
    <t>Occupancy Costs</t>
  </si>
  <si>
    <t>Marketing Costs</t>
  </si>
  <si>
    <t>Other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</si>
</sst>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
    <numFmt numFmtId="165" formatCode="#,##0.00;\(#,##0.00\);\-"/>
    <numFmt numFmtId="166" formatCode="&quot;FY&quot;yy&quot;E&quot;"/>
    <numFmt numFmtId="167" formatCode="0.0%;\(0.0%\);\-"/>
    <numFmt numFmtId="168" formatCode="&quot;FY&quot;yy&quot;A&quot;"/>
    <numFmt numFmtId="178" formatCode="_ * #,##0_ ;_ * \-#,##0_ ;_ * &quot;-&quot;??_ ;_ @_ "/>
    <numFmt numFmtId="179" formatCode="0.00%;\(0.00%\);\-"/>
  </numFmts>
  <fonts count="13"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sz val="11"/>
      <color theme="1"/>
      <name val="Calibri"/>
      <family val="2"/>
      <scheme val="minor"/>
    </font>
    <font>
      <sz val="10"/>
      <color rgb="FFFF0000"/>
      <name val="Arial"/>
      <family val="2"/>
    </font>
    <font>
      <sz val="10"/>
      <name val="Arial"/>
      <family val="2"/>
    </font>
  </fonts>
  <fills count="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0" fillId="0" borderId="0" applyFont="0" applyFill="0" applyBorder="0" applyAlignment="0" applyProtection="0"/>
  </cellStyleXfs>
  <cellXfs count="34">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4" fillId="4" borderId="0" xfId="0" applyFont="1" applyFill="1" applyAlignment="1">
      <alignment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0" fontId="3" fillId="0" borderId="0" xfId="0" applyFont="1" applyAlignment="1">
      <alignment horizontal="left" vertical="center" wrapText="1"/>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11" fillId="0" borderId="0" xfId="0" applyFont="1"/>
    <xf numFmtId="43" fontId="3" fillId="0" borderId="0" xfId="1" applyFont="1" applyAlignment="1">
      <alignment horizontal="right"/>
    </xf>
    <xf numFmtId="43" fontId="6" fillId="5" borderId="2" xfId="1" applyFont="1" applyFill="1" applyBorder="1" applyAlignment="1">
      <alignment horizontal="right"/>
    </xf>
    <xf numFmtId="43" fontId="0" fillId="0" borderId="0" xfId="1" applyFont="1"/>
    <xf numFmtId="178" fontId="6" fillId="5" borderId="2" xfId="1" applyNumberFormat="1" applyFont="1" applyFill="1" applyBorder="1" applyAlignment="1">
      <alignment horizontal="right"/>
    </xf>
    <xf numFmtId="178" fontId="6" fillId="5" borderId="2" xfId="0" applyNumberFormat="1" applyFont="1" applyFill="1" applyBorder="1" applyAlignment="1">
      <alignment horizontal="right"/>
    </xf>
    <xf numFmtId="0" fontId="12" fillId="0" borderId="0" xfId="0" applyFont="1"/>
    <xf numFmtId="179" fontId="6" fillId="5" borderId="2" xfId="0" applyNumberFormat="1" applyFont="1" applyFill="1" applyBorder="1" applyAlignment="1">
      <alignment horizontal="right"/>
    </xf>
  </cellXfs>
  <cellStyles count="2">
    <cellStyle name="Comma" xfId="1" builtinId="3"/>
    <cellStyle name="Normal" xfId="0" builtinId="0"/>
  </cellStyles>
  <dxfs count="6">
    <dxf>
      <font>
        <b/>
        <i/>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i val="0"/>
        <strike val="0"/>
        <condense val="0"/>
        <extend val="0"/>
        <outline val="0"/>
        <shadow val="0"/>
        <u val="none"/>
        <vertAlign val="baseline"/>
        <sz val="10"/>
        <color theme="1"/>
        <name val="Arial"/>
        <family val="2"/>
        <scheme val="none"/>
      </font>
      <fill>
        <patternFill>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10</xdr:col>
      <xdr:colOff>291353</xdr:colOff>
      <xdr:row>6</xdr:row>
      <xdr:rowOff>105657</xdr:rowOff>
    </xdr:from>
    <xdr:to>
      <xdr:col>17</xdr:col>
      <xdr:colOff>1358155</xdr:colOff>
      <xdr:row>10</xdr:row>
      <xdr:rowOff>22411</xdr:rowOff>
    </xdr:to>
    <xdr:sp macro="" textlink="">
      <xdr:nvSpPr>
        <xdr:cNvPr id="2" name="Rectangle: Rounded Corners 1">
          <a:extLst>
            <a:ext uri="{FF2B5EF4-FFF2-40B4-BE49-F238E27FC236}">
              <a16:creationId xmlns:a16="http://schemas.microsoft.com/office/drawing/2014/main" id="{EB7C3BCE-C703-475B-9835-1EB234AB3BBF}"/>
            </a:ext>
          </a:extLst>
        </xdr:cNvPr>
        <xdr:cNvSpPr/>
      </xdr:nvSpPr>
      <xdr:spPr>
        <a:xfrm>
          <a:off x="13830460" y="1493586"/>
          <a:ext cx="10782302" cy="67875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Cupcakes: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they expect volumes of 100,000 and an average sale price of $4.00 per unit. For FY21E, they expect to grow volumes at 10% per year; for each year thereafter, the growth rate should be 1% lower than the previous year's growth rate. For price per unit, they expect this to grow at 4%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11</xdr:row>
      <xdr:rowOff>132871</xdr:rowOff>
    </xdr:from>
    <xdr:to>
      <xdr:col>17</xdr:col>
      <xdr:colOff>1358155</xdr:colOff>
      <xdr:row>17</xdr:row>
      <xdr:rowOff>1</xdr:rowOff>
    </xdr:to>
    <xdr:sp macro="" textlink="">
      <xdr:nvSpPr>
        <xdr:cNvPr id="3" name="Rectangle: Rounded Corners 2">
          <a:extLst>
            <a:ext uri="{FF2B5EF4-FFF2-40B4-BE49-F238E27FC236}">
              <a16:creationId xmlns:a16="http://schemas.microsoft.com/office/drawing/2014/main" id="{048287EB-22B7-498C-8B76-90A8BF723CD4}"/>
            </a:ext>
          </a:extLst>
        </xdr:cNvPr>
        <xdr:cNvSpPr/>
      </xdr:nvSpPr>
      <xdr:spPr>
        <a:xfrm>
          <a:off x="13830460" y="2473300"/>
          <a:ext cx="10782302" cy="1010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Ice Cream &amp; Drinks: </a:t>
          </a:r>
          <a:r>
            <a:rPr lang="en-GB" sz="1100" b="0" u="none">
              <a:latin typeface="Arial" panose="020B0604020202020204" pitchFamily="34" charset="0"/>
              <a:cs typeface="Arial" panose="020B0604020202020204" pitchFamily="34" charset="0"/>
            </a:rPr>
            <a:t>Recreate</a:t>
          </a:r>
          <a:r>
            <a:rPr lang="en-GB" sz="1100" b="0" u="none" baseline="0">
              <a:latin typeface="Arial" panose="020B0604020202020204" pitchFamily="34" charset="0"/>
              <a:cs typeface="Arial" panose="020B0604020202020204" pitchFamily="34" charset="0"/>
            </a:rPr>
            <a:t> the revenue schedule for Ice Cream &amp; Drinks. For Ice Cream, management believes for FY20E, they expect volumes of 60,000 and an average sale price of $3.00 per unit. For FY21E, they expect to grow volumes at 10% per year; for each year thereafter, the growth rate should be 1% lower than the previous year's growth rate. For price per unit, they expect this to grow at 4% per year. For Drinks, management believes for FY20E, they expect volumes of 50,000 and an average sale price of $2.50 per unit. For FY21E, they expect to grow volumes at 10% per year; for each year thereafter, the growth rate should be 1% lower than the previous year's growth rate. For price per unit, they expect this to grow at 4% per year. </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20</xdr:row>
      <xdr:rowOff>160085</xdr:rowOff>
    </xdr:from>
    <xdr:to>
      <xdr:col>17</xdr:col>
      <xdr:colOff>1358155</xdr:colOff>
      <xdr:row>25</xdr:row>
      <xdr:rowOff>40821</xdr:rowOff>
    </xdr:to>
    <xdr:sp macro="" textlink="">
      <xdr:nvSpPr>
        <xdr:cNvPr id="4" name="Rectangle: Rounded Corners 3">
          <a:extLst>
            <a:ext uri="{FF2B5EF4-FFF2-40B4-BE49-F238E27FC236}">
              <a16:creationId xmlns:a16="http://schemas.microsoft.com/office/drawing/2014/main" id="{452A8FFA-61E9-405F-981A-4E14B1ADE15B}"/>
            </a:ext>
          </a:extLst>
        </xdr:cNvPr>
        <xdr:cNvSpPr/>
      </xdr:nvSpPr>
      <xdr:spPr>
        <a:xfrm>
          <a:off x="13830460" y="3453014"/>
          <a:ext cx="10782302" cy="83323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COGS: </a:t>
          </a:r>
          <a:r>
            <a:rPr lang="en-GB" sz="1100" b="0" u="none">
              <a:latin typeface="Arial" panose="020B0604020202020204" pitchFamily="34" charset="0"/>
              <a:cs typeface="Arial" panose="020B0604020202020204" pitchFamily="34" charset="0"/>
            </a:rPr>
            <a:t>For</a:t>
          </a:r>
          <a:r>
            <a:rPr lang="en-GB" sz="1100" b="0" u="none" baseline="0">
              <a:latin typeface="Arial" panose="020B0604020202020204" pitchFamily="34" charset="0"/>
              <a:cs typeface="Arial" panose="020B0604020202020204" pitchFamily="34" charset="0"/>
            </a:rPr>
            <a:t> Cupcakes, m</a:t>
          </a:r>
          <a:r>
            <a:rPr lang="en-GB" sz="1100" b="0" u="none">
              <a:latin typeface="Arial" panose="020B0604020202020204" pitchFamily="34" charset="0"/>
              <a:cs typeface="Arial" panose="020B0604020202020204" pitchFamily="34" charset="0"/>
            </a:rPr>
            <a:t>anagement believes for FY20E, COGS per unit will be $1.50.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Please input these assumptions into the light blue boxes.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Recreate the COGS schedule for Ice Cream &amp; Drinks. For Ice Cream, management believes for FY20E, COGS per unit will be $0.80; for the following years, assume COGS per unit 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For Drinks, management believes for FY20E, COGS per unit will be $1.10; for the following years, assume COGS per</a:t>
          </a:r>
          <a:r>
            <a:rPr lang="en-GB" sz="1100" b="0" u="none" baseline="0">
              <a:latin typeface="Arial" panose="020B0604020202020204" pitchFamily="34" charset="0"/>
              <a:cs typeface="Arial" panose="020B0604020202020204" pitchFamily="34" charset="0"/>
            </a:rPr>
            <a:t> unit </a:t>
          </a:r>
          <a:r>
            <a:rPr lang="en-GB" sz="1100" b="0" u="none">
              <a:latin typeface="Arial" panose="020B0604020202020204" pitchFamily="34" charset="0"/>
              <a:cs typeface="Arial" panose="020B0604020202020204" pitchFamily="34" charset="0"/>
            </a:rPr>
            <a:t>grows</a:t>
          </a:r>
          <a:r>
            <a:rPr lang="en-GB" sz="1100" b="0"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at 2% per annum. </a:t>
          </a:r>
        </a:p>
      </xdr:txBody>
    </xdr:sp>
    <xdr:clientData/>
  </xdr:twoCellAnchor>
  <xdr:twoCellAnchor>
    <xdr:from>
      <xdr:col>10</xdr:col>
      <xdr:colOff>291353</xdr:colOff>
      <xdr:row>31</xdr:row>
      <xdr:rowOff>27214</xdr:rowOff>
    </xdr:from>
    <xdr:to>
      <xdr:col>17</xdr:col>
      <xdr:colOff>1290920</xdr:colOff>
      <xdr:row>33</xdr:row>
      <xdr:rowOff>163285</xdr:rowOff>
    </xdr:to>
    <xdr:sp macro="" textlink="">
      <xdr:nvSpPr>
        <xdr:cNvPr id="7" name="Rectangle: Rounded Corners 6">
          <a:extLst>
            <a:ext uri="{FF2B5EF4-FFF2-40B4-BE49-F238E27FC236}">
              <a16:creationId xmlns:a16="http://schemas.microsoft.com/office/drawing/2014/main" id="{66229F9B-7BDB-47DD-ACE4-4B00422891AD}"/>
            </a:ext>
          </a:extLst>
        </xdr:cNvPr>
        <xdr:cNvSpPr/>
      </xdr:nvSpPr>
      <xdr:spPr>
        <a:xfrm>
          <a:off x="13830460" y="6177643"/>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D&amp;A:</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Management</a:t>
          </a:r>
          <a:r>
            <a:rPr lang="en-GB" sz="1100" b="0" u="none" baseline="0">
              <a:latin typeface="Arial" panose="020B0604020202020204" pitchFamily="34" charset="0"/>
              <a:cs typeface="Arial" panose="020B0604020202020204" pitchFamily="34" charset="0"/>
            </a:rPr>
            <a:t> believes for FY20E, D&amp;A will be -5% of revenue. For the following years, assume this figure falls by 0.25% per annum (e.g. FY21E is -4.75%).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283733</xdr:colOff>
      <xdr:row>25</xdr:row>
      <xdr:rowOff>160085</xdr:rowOff>
    </xdr:from>
    <xdr:to>
      <xdr:col>17</xdr:col>
      <xdr:colOff>1350535</xdr:colOff>
      <xdr:row>28</xdr:row>
      <xdr:rowOff>122464</xdr:rowOff>
    </xdr:to>
    <xdr:sp macro="" textlink="">
      <xdr:nvSpPr>
        <xdr:cNvPr id="8" name="Rectangle: Rounded Corners 7">
          <a:extLst>
            <a:ext uri="{FF2B5EF4-FFF2-40B4-BE49-F238E27FC236}">
              <a16:creationId xmlns:a16="http://schemas.microsoft.com/office/drawing/2014/main" id="{679A03A5-1B7A-41E8-AC2C-78F804A798FA}"/>
            </a:ext>
          </a:extLst>
        </xdr:cNvPr>
        <xdr:cNvSpPr/>
      </xdr:nvSpPr>
      <xdr:spPr>
        <a:xfrm>
          <a:off x="14251193" y="5174045"/>
          <a:ext cx="10988042" cy="533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Opex: </a:t>
          </a:r>
          <a:r>
            <a:rPr lang="en-GB" sz="1100" b="0" u="none">
              <a:latin typeface="Arial" panose="020B0604020202020204" pitchFamily="34" charset="0"/>
              <a:cs typeface="Arial" panose="020B0604020202020204" pitchFamily="34" charset="0"/>
            </a:rPr>
            <a:t>For FY20E, management expects Staff Costs</a:t>
          </a:r>
          <a:r>
            <a:rPr lang="en-GB" sz="1100" b="0" u="none" baseline="0">
              <a:latin typeface="Arial" panose="020B0604020202020204" pitchFamily="34" charset="0"/>
              <a:cs typeface="Arial" panose="020B0604020202020204" pitchFamily="34" charset="0"/>
            </a:rPr>
            <a:t> of $150,000; Occupancy Costs of $60,000; Marketing Costs of $10,000; and Other Costs of $5,000. All costs are expected to grow at 5% per year, except for Occupancy Costs at 3% per year.</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35</xdr:row>
      <xdr:rowOff>108857</xdr:rowOff>
    </xdr:from>
    <xdr:to>
      <xdr:col>17</xdr:col>
      <xdr:colOff>1290920</xdr:colOff>
      <xdr:row>38</xdr:row>
      <xdr:rowOff>54428</xdr:rowOff>
    </xdr:to>
    <xdr:sp macro="" textlink="">
      <xdr:nvSpPr>
        <xdr:cNvPr id="9" name="Rectangle: Rounded Corners 8">
          <a:extLst>
            <a:ext uri="{FF2B5EF4-FFF2-40B4-BE49-F238E27FC236}">
              <a16:creationId xmlns:a16="http://schemas.microsoft.com/office/drawing/2014/main" id="{BC22087A-D26D-4B30-8CF9-6DA25DD117B3}"/>
            </a:ext>
          </a:extLst>
        </xdr:cNvPr>
        <xdr:cNvSpPr/>
      </xdr:nvSpPr>
      <xdr:spPr>
        <a:xfrm>
          <a:off x="13830460" y="7021286"/>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Cash Flow:</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Capex, assume % of revenue equal to the D&amp;A percentages</a:t>
          </a:r>
          <a:r>
            <a:rPr lang="en-GB" sz="1100" b="0" u="none" baseline="0">
              <a:latin typeface="Arial" panose="020B0604020202020204" pitchFamily="34" charset="0"/>
              <a:cs typeface="Arial" panose="020B0604020202020204" pitchFamily="34" charset="0"/>
            </a:rPr>
            <a:t> of revenue for each year. For Change in NWC, assume -1% of revenue for each year. For Dividend Payout Ratio, assume 60% per year.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twoCellAnchor>
    <xdr:from>
      <xdr:col>10</xdr:col>
      <xdr:colOff>291353</xdr:colOff>
      <xdr:row>41</xdr:row>
      <xdr:rowOff>176893</xdr:rowOff>
    </xdr:from>
    <xdr:to>
      <xdr:col>17</xdr:col>
      <xdr:colOff>1290920</xdr:colOff>
      <xdr:row>44</xdr:row>
      <xdr:rowOff>122464</xdr:rowOff>
    </xdr:to>
    <xdr:sp macro="" textlink="">
      <xdr:nvSpPr>
        <xdr:cNvPr id="10" name="Rectangle: Rounded Corners 9">
          <a:extLst>
            <a:ext uri="{FF2B5EF4-FFF2-40B4-BE49-F238E27FC236}">
              <a16:creationId xmlns:a16="http://schemas.microsoft.com/office/drawing/2014/main" id="{2242DFD0-F36C-4F17-836C-703934165BBB}"/>
            </a:ext>
          </a:extLst>
        </xdr:cNvPr>
        <xdr:cNvSpPr/>
      </xdr:nvSpPr>
      <xdr:spPr>
        <a:xfrm>
          <a:off x="13830460" y="8232322"/>
          <a:ext cx="10715067" cy="5170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1" u="none">
              <a:latin typeface="Arial" panose="020B0604020202020204" pitchFamily="34" charset="0"/>
              <a:cs typeface="Arial" panose="020B0604020202020204" pitchFamily="34" charset="0"/>
            </a:rPr>
            <a:t>Other:</a:t>
          </a:r>
          <a:r>
            <a:rPr lang="en-GB" sz="1100" b="1" u="none" baseline="0">
              <a:latin typeface="Arial" panose="020B0604020202020204" pitchFamily="34" charset="0"/>
              <a:cs typeface="Arial" panose="020B0604020202020204" pitchFamily="34" charset="0"/>
            </a:rPr>
            <a:t> </a:t>
          </a:r>
          <a:r>
            <a:rPr lang="en-GB" sz="1100" b="0" u="none">
              <a:latin typeface="Arial" panose="020B0604020202020204" pitchFamily="34" charset="0"/>
              <a:cs typeface="Arial" panose="020B0604020202020204" pitchFamily="34" charset="0"/>
            </a:rPr>
            <a:t>For Tax Rate, assume 21% for all years. For Interest</a:t>
          </a:r>
          <a:r>
            <a:rPr lang="en-GB" sz="1100" b="0" u="none" baseline="0">
              <a:latin typeface="Arial" panose="020B0604020202020204" pitchFamily="34" charset="0"/>
              <a:cs typeface="Arial" panose="020B0604020202020204" pitchFamily="34" charset="0"/>
            </a:rPr>
            <a:t> Rates, assume a 4% rate on debt and a 1% rate on cash. Please input these assumptions into the light blue boxes.</a:t>
          </a:r>
          <a:endParaRPr lang="en-GB" sz="1100" b="0" u="none">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topLeftCell="A13" zoomScaleNormal="100" zoomScaleSheetLayoutView="85" workbookViewId="0"/>
  </sheetViews>
  <sheetFormatPr defaultColWidth="20.6640625" defaultRowHeight="15" customHeight="1" x14ac:dyDescent="0.25"/>
  <cols>
    <col min="1" max="1" width="2.6640625" style="4" customWidth="1"/>
    <col min="2" max="3" width="50.6640625" style="4" customWidth="1"/>
    <col min="4" max="4" width="1.6640625" style="4" customWidth="1"/>
    <col min="5" max="16384" width="20.6640625" style="4"/>
  </cols>
  <sheetData>
    <row r="1" spans="2:3" s="1" customFormat="1" ht="35.25" customHeight="1" x14ac:dyDescent="0.3">
      <c r="B1" s="6" t="s">
        <v>22</v>
      </c>
    </row>
    <row r="3" spans="2:3" ht="40.049999999999997" customHeight="1" x14ac:dyDescent="0.25">
      <c r="B3" s="11" t="s">
        <v>23</v>
      </c>
      <c r="C3" s="12" t="s">
        <v>24</v>
      </c>
    </row>
    <row r="4" spans="2:3" ht="26.4" x14ac:dyDescent="0.25">
      <c r="B4" s="15" t="s">
        <v>26</v>
      </c>
      <c r="C4" s="22" t="s">
        <v>41</v>
      </c>
    </row>
    <row r="5" spans="2:3" ht="26.4" x14ac:dyDescent="0.25">
      <c r="B5" s="15" t="s">
        <v>28</v>
      </c>
      <c r="C5" s="22" t="s">
        <v>40</v>
      </c>
    </row>
    <row r="6" spans="2:3" ht="52.8" x14ac:dyDescent="0.25">
      <c r="B6" s="15" t="s">
        <v>13</v>
      </c>
      <c r="C6" s="22" t="s">
        <v>53</v>
      </c>
    </row>
    <row r="7" spans="2:3" ht="26.4" x14ac:dyDescent="0.25">
      <c r="B7" s="15" t="s">
        <v>25</v>
      </c>
      <c r="C7" s="22" t="s">
        <v>42</v>
      </c>
    </row>
    <row r="8" spans="2:3" ht="66" x14ac:dyDescent="0.25">
      <c r="B8" s="15" t="s">
        <v>32</v>
      </c>
      <c r="C8" s="22" t="s">
        <v>34</v>
      </c>
    </row>
    <row r="9" spans="2:3" ht="105.6" x14ac:dyDescent="0.25">
      <c r="B9" s="15" t="s">
        <v>4</v>
      </c>
      <c r="C9" s="22" t="s">
        <v>44</v>
      </c>
    </row>
    <row r="10" spans="2:3" ht="52.8" x14ac:dyDescent="0.25">
      <c r="B10" s="15" t="s">
        <v>5</v>
      </c>
      <c r="C10" s="22" t="s">
        <v>43</v>
      </c>
    </row>
    <row r="11" spans="2:3" ht="52.8" x14ac:dyDescent="0.25">
      <c r="B11" s="15" t="s">
        <v>52</v>
      </c>
      <c r="C11" s="22" t="s">
        <v>35</v>
      </c>
    </row>
    <row r="12" spans="2:3" ht="39.6" x14ac:dyDescent="0.25">
      <c r="B12" s="15" t="s">
        <v>20</v>
      </c>
      <c r="C12" s="22" t="s">
        <v>36</v>
      </c>
    </row>
    <row r="13" spans="2:3" ht="211.2" x14ac:dyDescent="0.25">
      <c r="B13" s="15" t="s">
        <v>29</v>
      </c>
      <c r="C13" s="22" t="s">
        <v>39</v>
      </c>
    </row>
    <row r="14" spans="2:3" ht="52.8" x14ac:dyDescent="0.25">
      <c r="B14" s="15" t="s">
        <v>15</v>
      </c>
      <c r="C14" s="22" t="s">
        <v>54</v>
      </c>
    </row>
    <row r="15" spans="2:3" ht="52.8" x14ac:dyDescent="0.25">
      <c r="B15" s="15" t="s">
        <v>19</v>
      </c>
      <c r="C15" s="22" t="s">
        <v>37</v>
      </c>
    </row>
    <row r="16" spans="2:3" ht="52.8" x14ac:dyDescent="0.25">
      <c r="B16" s="15" t="s">
        <v>33</v>
      </c>
      <c r="C16" s="22" t="s">
        <v>38</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tabSelected="1" zoomScaleNormal="100" zoomScaleSheetLayoutView="70" workbookViewId="0">
      <pane xSplit="3" ySplit="3" topLeftCell="F35" activePane="bottomRight" state="frozenSplit"/>
      <selection pane="topRight" activeCell="C1" sqref="C1"/>
      <selection pane="bottomLeft" activeCell="A3" sqref="A3"/>
      <selection pane="bottomRight" activeCell="H51" sqref="H51"/>
    </sheetView>
  </sheetViews>
  <sheetFormatPr defaultColWidth="20.6640625" defaultRowHeight="15" customHeight="1" outlineLevelCol="1" x14ac:dyDescent="0.25"/>
  <cols>
    <col min="1" max="1" width="2.6640625" style="4" customWidth="1"/>
    <col min="2" max="2" width="36" style="4" bestFit="1" customWidth="1"/>
    <col min="3" max="3" width="23.33203125" style="4" bestFit="1" customWidth="1"/>
    <col min="4" max="4" width="23.33203125" style="4" customWidth="1" outlineLevel="1"/>
    <col min="5" max="9" width="23.33203125" style="4" bestFit="1" customWidth="1"/>
    <col min="10" max="10" width="1.6640625" style="4" customWidth="1"/>
    <col min="11" max="16384" width="20.6640625" style="4"/>
  </cols>
  <sheetData>
    <row r="1" spans="1:9" s="1" customFormat="1" ht="35.25" customHeight="1" x14ac:dyDescent="0.3">
      <c r="B1" s="6" t="s">
        <v>45</v>
      </c>
      <c r="C1" s="2"/>
      <c r="D1" s="2"/>
      <c r="E1" s="2"/>
    </row>
    <row r="3" spans="1:9" ht="15" customHeight="1" x14ac:dyDescent="0.25">
      <c r="B3" s="9" t="s">
        <v>30</v>
      </c>
      <c r="C3" s="10" t="s">
        <v>9</v>
      </c>
      <c r="D3" s="21">
        <v>43830</v>
      </c>
      <c r="E3" s="17">
        <f t="shared" ref="E3:I3" si="0">EOMONTH(D3,12)</f>
        <v>44196</v>
      </c>
      <c r="F3" s="17">
        <f t="shared" si="0"/>
        <v>44561</v>
      </c>
      <c r="G3" s="17">
        <f t="shared" si="0"/>
        <v>44926</v>
      </c>
      <c r="H3" s="17">
        <f t="shared" si="0"/>
        <v>45291</v>
      </c>
      <c r="I3" s="17">
        <f t="shared" si="0"/>
        <v>45657</v>
      </c>
    </row>
    <row r="4" spans="1:9" ht="15" customHeight="1" x14ac:dyDescent="0.25">
      <c r="D4" s="18"/>
      <c r="E4" s="18"/>
      <c r="F4" s="18"/>
      <c r="G4" s="18"/>
      <c r="H4" s="18"/>
      <c r="I4" s="18"/>
    </row>
    <row r="5" spans="1:9" s="8" customFormat="1" ht="15" customHeight="1" x14ac:dyDescent="0.25">
      <c r="A5" s="7" t="s">
        <v>0</v>
      </c>
      <c r="B5" s="7" t="s">
        <v>46</v>
      </c>
      <c r="D5" s="19"/>
      <c r="E5" s="19"/>
      <c r="F5" s="19"/>
      <c r="G5" s="19"/>
      <c r="H5" s="19"/>
      <c r="I5" s="19"/>
    </row>
    <row r="6" spans="1:9" ht="15" customHeight="1" x14ac:dyDescent="0.25">
      <c r="D6" s="18"/>
      <c r="E6" s="18"/>
      <c r="F6" s="18"/>
      <c r="G6" s="18"/>
      <c r="H6" s="18"/>
      <c r="I6" s="18"/>
    </row>
    <row r="7" spans="1:9" ht="15" customHeight="1" x14ac:dyDescent="0.25">
      <c r="B7" s="5" t="s">
        <v>7</v>
      </c>
      <c r="D7" s="18"/>
      <c r="E7" s="18"/>
      <c r="F7" s="18"/>
      <c r="G7" s="18"/>
      <c r="H7" s="18"/>
      <c r="I7" s="18"/>
    </row>
    <row r="8" spans="1:9" ht="15" customHeight="1" x14ac:dyDescent="0.25">
      <c r="B8" s="4" t="s">
        <v>12</v>
      </c>
      <c r="C8" s="16" t="s">
        <v>3</v>
      </c>
      <c r="D8" s="20"/>
      <c r="E8" s="23">
        <v>100000</v>
      </c>
      <c r="F8" s="23">
        <f>E8*1.1</f>
        <v>110000.00000000001</v>
      </c>
      <c r="G8" s="23">
        <f>F8*(F8/E8-0.01)</f>
        <v>119900.00000000003</v>
      </c>
      <c r="H8" s="23">
        <f t="shared" ref="H8:I8" si="1">G8*(G8/F8-0.01)</f>
        <v>129492.00000000004</v>
      </c>
      <c r="I8" s="23">
        <f t="shared" si="1"/>
        <v>138556.44000000006</v>
      </c>
    </row>
    <row r="9" spans="1:9" ht="15" customHeight="1" x14ac:dyDescent="0.25">
      <c r="B9" s="4" t="s">
        <v>10</v>
      </c>
      <c r="C9" s="16" t="s">
        <v>11</v>
      </c>
      <c r="D9" s="20"/>
      <c r="E9" s="24">
        <f>4</f>
        <v>4</v>
      </c>
      <c r="F9" s="24">
        <f>E9*1.04</f>
        <v>4.16</v>
      </c>
      <c r="G9" s="24">
        <f t="shared" ref="G9:I9" si="2">F9*1.04</f>
        <v>4.3264000000000005</v>
      </c>
      <c r="H9" s="24">
        <f t="shared" si="2"/>
        <v>4.4994560000000003</v>
      </c>
      <c r="I9" s="24">
        <f t="shared" si="2"/>
        <v>4.6794342400000009</v>
      </c>
    </row>
    <row r="10" spans="1:9" ht="15" customHeight="1" x14ac:dyDescent="0.25">
      <c r="D10" s="18"/>
      <c r="E10" s="18"/>
      <c r="F10" s="18"/>
      <c r="G10" s="18"/>
      <c r="H10" s="18"/>
      <c r="I10" s="18"/>
    </row>
    <row r="11" spans="1:9" ht="15" customHeight="1" x14ac:dyDescent="0.25">
      <c r="B11" s="5" t="s">
        <v>8</v>
      </c>
      <c r="D11" s="18"/>
      <c r="E11" s="18"/>
      <c r="F11" s="18"/>
      <c r="G11" s="18"/>
      <c r="H11" s="18"/>
      <c r="I11" s="18"/>
    </row>
    <row r="12" spans="1:9" ht="15" customHeight="1" x14ac:dyDescent="0.25">
      <c r="C12" s="16" t="s">
        <v>3</v>
      </c>
      <c r="D12" s="18"/>
      <c r="E12" s="23">
        <v>60000</v>
      </c>
      <c r="F12" s="23">
        <f>E12*1.1</f>
        <v>66000</v>
      </c>
      <c r="G12" s="23">
        <f>F12*(F12/E12-0.01)</f>
        <v>71940</v>
      </c>
      <c r="H12" s="23">
        <f t="shared" ref="H12:I12" si="3">G12*(G12/F12-0.01)</f>
        <v>77695.200000000012</v>
      </c>
      <c r="I12" s="23">
        <f t="shared" si="3"/>
        <v>83133.864000000016</v>
      </c>
    </row>
    <row r="13" spans="1:9" ht="15" customHeight="1" x14ac:dyDescent="0.25">
      <c r="C13" s="16" t="s">
        <v>11</v>
      </c>
      <c r="D13" s="18"/>
      <c r="E13" s="24">
        <v>3</v>
      </c>
      <c r="F13" s="24">
        <f>E13*1.04</f>
        <v>3.12</v>
      </c>
      <c r="G13" s="24">
        <f t="shared" ref="G13:I13" si="4">F13*1.04</f>
        <v>3.2448000000000001</v>
      </c>
      <c r="H13" s="24">
        <f t="shared" si="4"/>
        <v>3.3745920000000003</v>
      </c>
      <c r="I13" s="24">
        <f t="shared" si="4"/>
        <v>3.5095756800000002</v>
      </c>
    </row>
    <row r="14" spans="1:9" ht="15" customHeight="1" x14ac:dyDescent="0.25">
      <c r="D14" s="18"/>
      <c r="E14" s="18"/>
      <c r="F14" s="18"/>
      <c r="G14" s="18"/>
      <c r="H14" s="18"/>
      <c r="I14" s="18"/>
    </row>
    <row r="15" spans="1:9" ht="15" customHeight="1" x14ac:dyDescent="0.25">
      <c r="B15" s="5" t="s">
        <v>6</v>
      </c>
      <c r="C15" s="16" t="s">
        <v>3</v>
      </c>
      <c r="D15" s="18"/>
      <c r="E15" s="23">
        <v>50000</v>
      </c>
      <c r="F15" s="23">
        <f>E15*1.1</f>
        <v>55000.000000000007</v>
      </c>
      <c r="G15" s="23">
        <f>F15*(F15/E15-0.01)</f>
        <v>59950.000000000015</v>
      </c>
      <c r="H15" s="23">
        <f t="shared" ref="H15:I15" si="5">G15*(G15/F15-0.01)</f>
        <v>64746.000000000022</v>
      </c>
      <c r="I15" s="23">
        <f t="shared" si="5"/>
        <v>69278.22000000003</v>
      </c>
    </row>
    <row r="16" spans="1:9" ht="15" customHeight="1" x14ac:dyDescent="0.25">
      <c r="C16" s="16" t="s">
        <v>11</v>
      </c>
      <c r="D16" s="18"/>
      <c r="E16" s="24">
        <f>2.5</f>
        <v>2.5</v>
      </c>
      <c r="F16" s="24">
        <f>E16*1.04</f>
        <v>2.6</v>
      </c>
      <c r="G16" s="24">
        <f t="shared" ref="G16:I16" si="6">F16*1.04</f>
        <v>2.7040000000000002</v>
      </c>
      <c r="H16" s="24">
        <f t="shared" si="6"/>
        <v>2.8121600000000004</v>
      </c>
      <c r="I16" s="24">
        <f t="shared" si="6"/>
        <v>2.9246464000000008</v>
      </c>
    </row>
    <row r="17" spans="1:9" ht="15" customHeight="1" x14ac:dyDescent="0.25">
      <c r="D17" s="18"/>
      <c r="E17" s="18"/>
      <c r="F17" s="18"/>
      <c r="G17" s="18"/>
      <c r="H17" s="18"/>
      <c r="I17" s="18"/>
    </row>
    <row r="18" spans="1:9" ht="15" customHeight="1" x14ac:dyDescent="0.25">
      <c r="D18" s="18"/>
      <c r="E18" s="18"/>
      <c r="F18" s="18"/>
      <c r="G18" s="18"/>
      <c r="H18" s="18"/>
      <c r="I18" s="18"/>
    </row>
    <row r="19" spans="1:9" s="8" customFormat="1" ht="15" customHeight="1" x14ac:dyDescent="0.25">
      <c r="A19" s="7" t="s">
        <v>0</v>
      </c>
      <c r="B19" s="7" t="s">
        <v>47</v>
      </c>
      <c r="D19" s="19"/>
      <c r="E19" s="19"/>
      <c r="F19" s="19"/>
      <c r="G19" s="19"/>
      <c r="H19" s="19"/>
      <c r="I19" s="19"/>
    </row>
    <row r="20" spans="1:9" ht="15" customHeight="1" x14ac:dyDescent="0.25">
      <c r="D20" s="18"/>
      <c r="E20" s="27"/>
      <c r="F20" s="18"/>
      <c r="G20" s="18"/>
      <c r="H20" s="18"/>
      <c r="I20" s="18"/>
    </row>
    <row r="21" spans="1:9" ht="15" customHeight="1" x14ac:dyDescent="0.25">
      <c r="B21" s="5" t="s">
        <v>13</v>
      </c>
      <c r="D21" s="18"/>
      <c r="E21" s="27"/>
      <c r="F21" s="18"/>
      <c r="G21" s="18"/>
      <c r="H21" s="18"/>
      <c r="I21" s="18"/>
    </row>
    <row r="22" spans="1:9" ht="15" customHeight="1" x14ac:dyDescent="0.25">
      <c r="B22" s="4" t="s">
        <v>14</v>
      </c>
      <c r="C22" s="16" t="s">
        <v>11</v>
      </c>
      <c r="D22" s="20"/>
      <c r="E22" s="28">
        <v>1.5</v>
      </c>
      <c r="F22" s="24">
        <f>E22*1.02</f>
        <v>1.53</v>
      </c>
      <c r="G22" s="24">
        <f t="shared" ref="G22:I24" si="7">F22*1.02</f>
        <v>1.5606</v>
      </c>
      <c r="H22" s="24">
        <f t="shared" si="7"/>
        <v>1.591812</v>
      </c>
      <c r="I22" s="24">
        <f t="shared" si="7"/>
        <v>1.6236482400000001</v>
      </c>
    </row>
    <row r="23" spans="1:9" ht="15" customHeight="1" x14ac:dyDescent="0.25">
      <c r="B23" s="4" t="s">
        <v>55</v>
      </c>
      <c r="C23" s="16" t="s">
        <v>11</v>
      </c>
      <c r="D23" s="20"/>
      <c r="E23" s="28">
        <v>0.8</v>
      </c>
      <c r="F23" s="24">
        <f>E23*1.02</f>
        <v>0.81600000000000006</v>
      </c>
      <c r="G23" s="24">
        <f t="shared" si="7"/>
        <v>0.83232000000000006</v>
      </c>
      <c r="H23" s="24">
        <f t="shared" si="7"/>
        <v>0.84896640000000012</v>
      </c>
      <c r="I23" s="24">
        <f t="shared" si="7"/>
        <v>0.86594572800000014</v>
      </c>
    </row>
    <row r="24" spans="1:9" ht="15" customHeight="1" x14ac:dyDescent="0.25">
      <c r="B24" s="4" t="s">
        <v>56</v>
      </c>
      <c r="C24" s="16" t="s">
        <v>11</v>
      </c>
      <c r="D24" s="20"/>
      <c r="E24" s="28">
        <v>1.1000000000000001</v>
      </c>
      <c r="F24" s="24">
        <f>E24*1.02</f>
        <v>1.1220000000000001</v>
      </c>
      <c r="G24" s="24">
        <f t="shared" si="7"/>
        <v>1.1444400000000001</v>
      </c>
      <c r="H24" s="24">
        <f t="shared" si="7"/>
        <v>1.1673288000000002</v>
      </c>
      <c r="I24" s="24">
        <f t="shared" si="7"/>
        <v>1.1906753760000002</v>
      </c>
    </row>
    <row r="25" spans="1:9" ht="15" customHeight="1" x14ac:dyDescent="0.25">
      <c r="B25" s="26"/>
      <c r="D25" s="18"/>
      <c r="E25" s="27"/>
      <c r="F25" s="18"/>
      <c r="G25" s="18"/>
      <c r="H25" s="18"/>
      <c r="I25" s="18"/>
    </row>
    <row r="26" spans="1:9" ht="15" customHeight="1" x14ac:dyDescent="0.3">
      <c r="B26" s="5" t="s">
        <v>15</v>
      </c>
      <c r="D26" s="18"/>
      <c r="E26" s="29"/>
      <c r="F26"/>
      <c r="G26"/>
      <c r="H26"/>
      <c r="I26"/>
    </row>
    <row r="27" spans="1:9" ht="15" customHeight="1" x14ac:dyDescent="0.25">
      <c r="B27" s="32" t="s">
        <v>57</v>
      </c>
      <c r="C27" s="16" t="s">
        <v>11</v>
      </c>
      <c r="E27" s="30">
        <v>150000</v>
      </c>
      <c r="F27" s="24">
        <f>E27*1.05</f>
        <v>157500</v>
      </c>
      <c r="G27" s="24">
        <f t="shared" ref="G27:I27" si="8">F27*1.05</f>
        <v>165375</v>
      </c>
      <c r="H27" s="24">
        <f t="shared" si="8"/>
        <v>173643.75</v>
      </c>
      <c r="I27" s="24">
        <f t="shared" si="8"/>
        <v>182325.9375</v>
      </c>
    </row>
    <row r="28" spans="1:9" ht="15" customHeight="1" x14ac:dyDescent="0.25">
      <c r="B28" s="32" t="s">
        <v>58</v>
      </c>
      <c r="C28" s="16" t="s">
        <v>11</v>
      </c>
      <c r="E28" s="31">
        <v>60000</v>
      </c>
      <c r="F28" s="24">
        <f>E28*1.03</f>
        <v>61800</v>
      </c>
      <c r="G28" s="24">
        <f t="shared" ref="G28:I28" si="9">F28*1.03</f>
        <v>63654</v>
      </c>
      <c r="H28" s="24">
        <f t="shared" si="9"/>
        <v>65563.62</v>
      </c>
      <c r="I28" s="24">
        <f t="shared" si="9"/>
        <v>67530.528599999991</v>
      </c>
    </row>
    <row r="29" spans="1:9" ht="15" customHeight="1" x14ac:dyDescent="0.25">
      <c r="B29" s="32" t="s">
        <v>59</v>
      </c>
      <c r="C29" s="16" t="s">
        <v>11</v>
      </c>
      <c r="E29" s="31">
        <v>10000</v>
      </c>
      <c r="F29" s="24">
        <f>E29*1.05</f>
        <v>10500</v>
      </c>
      <c r="G29" s="24">
        <f t="shared" ref="G29:I29" si="10">F29*1.05</f>
        <v>11025</v>
      </c>
      <c r="H29" s="24">
        <f t="shared" si="10"/>
        <v>11576.25</v>
      </c>
      <c r="I29" s="24">
        <f t="shared" si="10"/>
        <v>12155.0625</v>
      </c>
    </row>
    <row r="30" spans="1:9" ht="15" customHeight="1" x14ac:dyDescent="0.25">
      <c r="B30" s="32" t="s">
        <v>60</v>
      </c>
      <c r="C30" s="16" t="s">
        <v>11</v>
      </c>
      <c r="E30" s="31">
        <v>5000</v>
      </c>
      <c r="F30" s="31">
        <f>E30*1.05</f>
        <v>5250</v>
      </c>
      <c r="G30" s="31">
        <f t="shared" ref="G30:I30" si="11">F30*1.05</f>
        <v>5512.5</v>
      </c>
      <c r="H30" s="31">
        <f t="shared" si="11"/>
        <v>5788.125</v>
      </c>
      <c r="I30" s="31">
        <f t="shared" si="11"/>
        <v>6077.53125</v>
      </c>
    </row>
    <row r="31" spans="1:9" ht="15" customHeight="1" x14ac:dyDescent="0.25">
      <c r="D31" s="18"/>
      <c r="E31" s="18"/>
      <c r="F31" s="18"/>
      <c r="G31" s="18"/>
      <c r="H31" s="18"/>
      <c r="I31" s="18"/>
    </row>
    <row r="32" spans="1:9" ht="15" customHeight="1" x14ac:dyDescent="0.25">
      <c r="B32" s="5" t="s">
        <v>27</v>
      </c>
      <c r="D32" s="18"/>
      <c r="E32" s="18"/>
      <c r="F32" s="18"/>
      <c r="G32" s="18"/>
      <c r="H32" s="18"/>
      <c r="I32" s="18"/>
    </row>
    <row r="33" spans="1:9" ht="15" customHeight="1" x14ac:dyDescent="0.25">
      <c r="B33" s="4" t="s">
        <v>16</v>
      </c>
      <c r="C33" s="16" t="s">
        <v>17</v>
      </c>
      <c r="D33" s="20"/>
      <c r="E33" s="33">
        <v>-0.05</v>
      </c>
      <c r="F33" s="33">
        <f>E33+0.25%</f>
        <v>-4.7500000000000001E-2</v>
      </c>
      <c r="G33" s="33">
        <f t="shared" ref="G33:I33" si="12">F33+0.25%</f>
        <v>-4.4999999999999998E-2</v>
      </c>
      <c r="H33" s="33">
        <f t="shared" si="12"/>
        <v>-4.2499999999999996E-2</v>
      </c>
      <c r="I33" s="33">
        <f t="shared" si="12"/>
        <v>-3.9999999999999994E-2</v>
      </c>
    </row>
    <row r="34" spans="1:9" ht="15" customHeight="1" x14ac:dyDescent="0.25">
      <c r="D34" s="18"/>
      <c r="E34" s="18"/>
      <c r="F34" s="18"/>
      <c r="G34" s="18"/>
      <c r="H34" s="18"/>
      <c r="I34" s="18"/>
    </row>
    <row r="35" spans="1:9" s="8" customFormat="1" ht="15" customHeight="1" x14ac:dyDescent="0.25">
      <c r="A35" s="7" t="s">
        <v>0</v>
      </c>
      <c r="B35" s="7" t="s">
        <v>50</v>
      </c>
      <c r="D35" s="19"/>
      <c r="E35" s="19"/>
      <c r="F35" s="19"/>
      <c r="G35" s="19"/>
      <c r="H35" s="19"/>
      <c r="I35" s="19"/>
    </row>
    <row r="36" spans="1:9" ht="15" customHeight="1" x14ac:dyDescent="0.25">
      <c r="D36" s="18"/>
      <c r="E36" s="18"/>
      <c r="F36" s="18"/>
      <c r="G36" s="18"/>
      <c r="H36" s="18"/>
      <c r="I36" s="18"/>
    </row>
    <row r="37" spans="1:9" ht="15" customHeight="1" x14ac:dyDescent="0.25">
      <c r="B37" s="4" t="s">
        <v>49</v>
      </c>
      <c r="C37" s="16" t="s">
        <v>17</v>
      </c>
      <c r="D37" s="20"/>
      <c r="E37" s="33">
        <v>-0.05</v>
      </c>
      <c r="F37" s="33">
        <f>E37+0.25%</f>
        <v>-4.7500000000000001E-2</v>
      </c>
      <c r="G37" s="33">
        <f t="shared" ref="G37:I37" si="13">F37+0.25%</f>
        <v>-4.4999999999999998E-2</v>
      </c>
      <c r="H37" s="33">
        <f t="shared" si="13"/>
        <v>-4.2499999999999996E-2</v>
      </c>
      <c r="I37" s="33">
        <f t="shared" si="13"/>
        <v>-3.9999999999999994E-2</v>
      </c>
    </row>
    <row r="38" spans="1:9" ht="15" customHeight="1" x14ac:dyDescent="0.25">
      <c r="B38" s="4" t="s">
        <v>48</v>
      </c>
      <c r="C38" s="16" t="s">
        <v>17</v>
      </c>
      <c r="D38" s="20"/>
      <c r="E38" s="25">
        <v>-0.01</v>
      </c>
      <c r="F38" s="25">
        <v>-0.01</v>
      </c>
      <c r="G38" s="25">
        <v>-0.01</v>
      </c>
      <c r="H38" s="25">
        <v>-0.01</v>
      </c>
      <c r="I38" s="25">
        <v>-0.01</v>
      </c>
    </row>
    <row r="39" spans="1:9" ht="15" customHeight="1" x14ac:dyDescent="0.25">
      <c r="B39" s="4" t="s">
        <v>32</v>
      </c>
      <c r="C39" s="16" t="s">
        <v>1</v>
      </c>
      <c r="D39" s="20"/>
      <c r="E39" s="25">
        <v>0.6</v>
      </c>
      <c r="F39" s="25">
        <v>0.6</v>
      </c>
      <c r="G39" s="25">
        <v>0.6</v>
      </c>
      <c r="H39" s="25">
        <v>0.6</v>
      </c>
      <c r="I39" s="25">
        <v>0.6</v>
      </c>
    </row>
    <row r="40" spans="1:9" ht="15" customHeight="1" x14ac:dyDescent="0.25">
      <c r="D40" s="18"/>
      <c r="E40" s="18"/>
      <c r="F40" s="18"/>
      <c r="G40" s="18"/>
      <c r="H40" s="18"/>
      <c r="I40" s="18"/>
    </row>
    <row r="41" spans="1:9" s="8" customFormat="1" ht="15" customHeight="1" x14ac:dyDescent="0.25">
      <c r="A41" s="7" t="s">
        <v>0</v>
      </c>
      <c r="B41" s="7" t="s">
        <v>51</v>
      </c>
      <c r="D41" s="19"/>
      <c r="E41" s="19"/>
      <c r="F41" s="19"/>
      <c r="G41" s="19"/>
      <c r="H41" s="19"/>
      <c r="I41" s="19"/>
    </row>
    <row r="42" spans="1:9" ht="15" customHeight="1" x14ac:dyDescent="0.25">
      <c r="D42" s="18"/>
      <c r="E42" s="18"/>
      <c r="F42" s="18"/>
      <c r="G42" s="18"/>
      <c r="H42" s="18"/>
      <c r="I42" s="18"/>
    </row>
    <row r="43" spans="1:9" ht="15" customHeight="1" x14ac:dyDescent="0.25">
      <c r="B43" s="4" t="s">
        <v>2</v>
      </c>
      <c r="C43" s="16" t="s">
        <v>1</v>
      </c>
      <c r="D43" s="20"/>
      <c r="E43" s="25">
        <v>0.21</v>
      </c>
      <c r="F43" s="25">
        <v>0.21</v>
      </c>
      <c r="G43" s="25">
        <v>0.21</v>
      </c>
      <c r="H43" s="25">
        <v>0.21</v>
      </c>
      <c r="I43" s="25">
        <v>0.21</v>
      </c>
    </row>
    <row r="44" spans="1:9" ht="15" customHeight="1" x14ac:dyDescent="0.25">
      <c r="B44" s="4" t="s">
        <v>18</v>
      </c>
      <c r="C44" s="16" t="s">
        <v>1</v>
      </c>
      <c r="D44" s="20"/>
      <c r="E44" s="25">
        <v>0.04</v>
      </c>
      <c r="F44" s="25">
        <v>0.04</v>
      </c>
      <c r="G44" s="25">
        <v>0.04</v>
      </c>
      <c r="H44" s="25">
        <v>0.04</v>
      </c>
      <c r="I44" s="25">
        <v>0.04</v>
      </c>
    </row>
    <row r="45" spans="1:9" ht="15" customHeight="1" x14ac:dyDescent="0.25">
      <c r="B45" s="4" t="s">
        <v>21</v>
      </c>
      <c r="C45" s="16" t="s">
        <v>1</v>
      </c>
      <c r="D45" s="20"/>
      <c r="E45" s="25">
        <v>0.01</v>
      </c>
      <c r="F45" s="25">
        <v>0.01</v>
      </c>
      <c r="G45" s="25">
        <v>0.01</v>
      </c>
      <c r="H45" s="25">
        <v>0.01</v>
      </c>
      <c r="I45" s="25">
        <v>0.01</v>
      </c>
    </row>
    <row r="46" spans="1:9" ht="15" customHeight="1" x14ac:dyDescent="0.25">
      <c r="D46" s="18"/>
      <c r="E46" s="18"/>
      <c r="F46" s="18"/>
      <c r="G46" s="18"/>
      <c r="H46" s="18"/>
      <c r="I46" s="18"/>
    </row>
    <row r="47" spans="1:9" s="3" customFormat="1" ht="15" customHeight="1" x14ac:dyDescent="0.25">
      <c r="A47" s="2" t="s">
        <v>0</v>
      </c>
      <c r="B47" s="2" t="s">
        <v>31</v>
      </c>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Forecast Assumptions</vt:lpstr>
      <vt:lpstr>'Forecast Assumptions'!Print_Area</vt:lpstr>
      <vt:lpstr>Glossary!Print_Area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Prakhar</cp:lastModifiedBy>
  <dcterms:created xsi:type="dcterms:W3CDTF">2020-07-20T11:12:49Z</dcterms:created>
  <dcterms:modified xsi:type="dcterms:W3CDTF">2023-07-10T17:42:56Z</dcterms:modified>
</cp:coreProperties>
</file>