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105" windowWidth="14805" windowHeight="8010"/>
  </bookViews>
  <sheets>
    <sheet name="audit" sheetId="1" r:id="rId1"/>
  </sheets>
  <calcPr calcId="145621"/>
</workbook>
</file>

<file path=xl/calcChain.xml><?xml version="1.0" encoding="utf-8"?>
<calcChain xmlns="http://schemas.openxmlformats.org/spreadsheetml/2006/main">
  <c r="N11" i="1" l="1"/>
  <c r="N10" i="1"/>
  <c r="N9" i="1"/>
  <c r="N8" i="1"/>
  <c r="R9" i="1"/>
  <c r="R10" i="1"/>
  <c r="R11" i="1"/>
  <c r="R8" i="1"/>
  <c r="P8" i="1"/>
  <c r="Q9" i="1"/>
  <c r="Q10" i="1"/>
  <c r="Q11" i="1"/>
  <c r="P9" i="1"/>
  <c r="P10" i="1"/>
  <c r="P11" i="1"/>
  <c r="O9" i="1"/>
  <c r="O10" i="1"/>
  <c r="O11" i="1"/>
  <c r="O8" i="1"/>
  <c r="Q8" i="1"/>
  <c r="P7" i="1"/>
  <c r="R7" i="1"/>
  <c r="N3" i="1"/>
  <c r="N4" i="1"/>
  <c r="N5" i="1"/>
  <c r="N2" i="1"/>
  <c r="E5" i="1" l="1"/>
  <c r="E4" i="1" l="1"/>
  <c r="E3" i="1"/>
  <c r="D5" i="1"/>
  <c r="C5" i="1"/>
  <c r="C8" i="1" l="1"/>
  <c r="C7" i="1"/>
</calcChain>
</file>

<file path=xl/sharedStrings.xml><?xml version="1.0" encoding="utf-8"?>
<sst xmlns="http://schemas.openxmlformats.org/spreadsheetml/2006/main" count="83" uniqueCount="28">
  <si>
    <t>Prior Legal
(X=1)</t>
  </si>
  <si>
    <t>No Prior Legal
(X=0)</t>
  </si>
  <si>
    <t>Total</t>
  </si>
  <si>
    <t>Fraudulent (C1)</t>
  </si>
  <si>
    <t>Truthful (C2)</t>
  </si>
  <si>
    <t>P(fraudulent|prior legal)</t>
  </si>
  <si>
    <t>P(truthful|prior legal)</t>
  </si>
  <si>
    <t>fraudulent class</t>
  </si>
  <si>
    <t>cutoff=0.2
(slider)</t>
  </si>
  <si>
    <t>Complete or Exact Bayes</t>
  </si>
  <si>
    <t>Prior Legal Trouble</t>
  </si>
  <si>
    <t>Company Size</t>
  </si>
  <si>
    <t>Status</t>
  </si>
  <si>
    <t>yes</t>
  </si>
  <si>
    <t>no</t>
  </si>
  <si>
    <t>Complete or Exact Bayes
calculations</t>
  </si>
  <si>
    <t>Naïve Bayes calculations</t>
  </si>
  <si>
    <t>Most Probable class method</t>
  </si>
  <si>
    <t>Cut off probability method</t>
  </si>
  <si>
    <t>truthful class</t>
  </si>
  <si>
    <t>small</t>
  </si>
  <si>
    <t>large</t>
  </si>
  <si>
    <t>T</t>
  </si>
  <si>
    <t>F</t>
  </si>
  <si>
    <t>P(F|yes,small)</t>
  </si>
  <si>
    <t>P(F|yes,large)</t>
  </si>
  <si>
    <t>P(F|no,small)</t>
  </si>
  <si>
    <t>P(F|no,large)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</si>
</sst>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2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abSelected="1" workbookViewId="0">
      <selection activeCell="D8" sqref="D8"/>
    </sheetView>
  </sheetViews>
  <sheetFormatPr defaultRowHeight="15" x14ac:dyDescent="0.25"/>
  <cols>
    <col min="2" max="2" width="15.140625" customWidth="1"/>
    <col min="3" max="3" width="11.42578125" customWidth="1"/>
    <col min="4" max="4" width="13.5703125" customWidth="1"/>
    <col min="9" max="9" width="10.7109375" customWidth="1"/>
    <col min="10" max="10" width="14.5703125" customWidth="1"/>
    <col min="11" max="11" width="9.5703125" customWidth="1"/>
    <col min="12" max="12" width="7.5703125" customWidth="1"/>
    <col min="13" max="13" width="8.5703125" customWidth="1"/>
  </cols>
  <sheetData>
    <row r="1" spans="2:18" ht="45" x14ac:dyDescent="0.25">
      <c r="B1" s="25" t="s">
        <v>9</v>
      </c>
      <c r="C1" s="26"/>
      <c r="D1" s="26"/>
      <c r="E1" s="26"/>
      <c r="F1" s="26"/>
      <c r="G1" s="5" t="s">
        <v>10</v>
      </c>
      <c r="H1" s="5" t="s">
        <v>11</v>
      </c>
      <c r="I1" s="35" t="s">
        <v>12</v>
      </c>
      <c r="J1" s="23" t="s">
        <v>15</v>
      </c>
      <c r="K1" s="23"/>
      <c r="L1" s="23"/>
      <c r="M1" s="23"/>
      <c r="N1" s="23"/>
      <c r="O1" s="28"/>
      <c r="P1" s="29"/>
      <c r="Q1" s="29"/>
      <c r="R1" s="30"/>
    </row>
    <row r="2" spans="2:18" ht="30" customHeight="1" x14ac:dyDescent="0.25">
      <c r="B2" s="6"/>
      <c r="C2" s="40" t="s">
        <v>0</v>
      </c>
      <c r="D2" s="40" t="s">
        <v>1</v>
      </c>
      <c r="E2" s="41" t="s">
        <v>2</v>
      </c>
      <c r="F2" s="17"/>
      <c r="G2" s="1" t="s">
        <v>13</v>
      </c>
      <c r="H2" s="1" t="s">
        <v>20</v>
      </c>
      <c r="I2" s="1" t="s">
        <v>22</v>
      </c>
      <c r="J2" s="3" t="s">
        <v>24</v>
      </c>
      <c r="K2" s="21" t="s">
        <v>23</v>
      </c>
      <c r="L2" s="21" t="s">
        <v>13</v>
      </c>
      <c r="M2" s="21" t="s">
        <v>20</v>
      </c>
      <c r="N2" s="36">
        <f>COUNTIFS($G$2:$G$11,L2,$H$2:$H$11,M2,$I$2:$I$11,K2)/COUNTIFS($G$2:$G$11,L2,$H$2:$H$11,M2)</f>
        <v>0.5</v>
      </c>
      <c r="O2" s="31"/>
      <c r="P2" s="31"/>
      <c r="Q2" s="31"/>
      <c r="R2" s="32"/>
    </row>
    <row r="3" spans="2:18" ht="30" customHeight="1" x14ac:dyDescent="0.25">
      <c r="B3" s="7" t="s">
        <v>3</v>
      </c>
      <c r="C3" s="1">
        <v>50</v>
      </c>
      <c r="D3" s="1">
        <v>50</v>
      </c>
      <c r="E3" s="1">
        <f>SUM(C3:D3)</f>
        <v>100</v>
      </c>
      <c r="F3" s="17"/>
      <c r="G3" s="1" t="s">
        <v>14</v>
      </c>
      <c r="H3" s="1" t="s">
        <v>20</v>
      </c>
      <c r="I3" s="1" t="s">
        <v>22</v>
      </c>
      <c r="J3" s="3" t="s">
        <v>25</v>
      </c>
      <c r="K3" s="21" t="s">
        <v>23</v>
      </c>
      <c r="L3" s="21" t="s">
        <v>13</v>
      </c>
      <c r="M3" s="21" t="s">
        <v>21</v>
      </c>
      <c r="N3" s="37">
        <f>COUNTIFS($G$2:$G$11,L3,$H$2:$H$11,M3,$I$2:$I$11,K3)/COUNTIFS($G$2:$G$11,L3,$H$2:$H$11,M3)</f>
        <v>1</v>
      </c>
      <c r="O3" s="31"/>
      <c r="P3" s="31"/>
      <c r="Q3" s="31"/>
      <c r="R3" s="32"/>
    </row>
    <row r="4" spans="2:18" x14ac:dyDescent="0.25">
      <c r="B4" s="7" t="s">
        <v>4</v>
      </c>
      <c r="C4" s="1">
        <v>180</v>
      </c>
      <c r="D4" s="1">
        <v>720</v>
      </c>
      <c r="E4" s="1">
        <f>SUM(C4:D4)</f>
        <v>900</v>
      </c>
      <c r="F4" s="17"/>
      <c r="G4" s="1" t="s">
        <v>14</v>
      </c>
      <c r="H4" s="1" t="s">
        <v>21</v>
      </c>
      <c r="I4" s="1" t="s">
        <v>22</v>
      </c>
      <c r="J4" s="3" t="s">
        <v>26</v>
      </c>
      <c r="K4" s="21" t="s">
        <v>23</v>
      </c>
      <c r="L4" s="21" t="s">
        <v>14</v>
      </c>
      <c r="M4" s="21" t="s">
        <v>20</v>
      </c>
      <c r="N4" s="37">
        <f>COUNTIFS($G$2:$G$11,L4,$H$2:$H$11,M4,$I$2:$I$11,K4)/COUNTIFS($G$2:$G$11,L4,$H$2:$H$11,M4)</f>
        <v>0</v>
      </c>
      <c r="O4" s="31"/>
      <c r="P4" s="31"/>
      <c r="Q4" s="31"/>
      <c r="R4" s="32"/>
    </row>
    <row r="5" spans="2:18" x14ac:dyDescent="0.25">
      <c r="B5" s="7" t="s">
        <v>2</v>
      </c>
      <c r="C5" s="1">
        <f>SUM(C3:C4)</f>
        <v>230</v>
      </c>
      <c r="D5" s="1">
        <f>SUM(D3:D4)</f>
        <v>770</v>
      </c>
      <c r="E5" s="1">
        <f>SUM(C3:D4)</f>
        <v>1000</v>
      </c>
      <c r="F5" s="17"/>
      <c r="G5" s="1" t="s">
        <v>14</v>
      </c>
      <c r="H5" s="1" t="s">
        <v>21</v>
      </c>
      <c r="I5" s="1" t="s">
        <v>22</v>
      </c>
      <c r="J5" s="3" t="s">
        <v>27</v>
      </c>
      <c r="K5" s="21" t="s">
        <v>23</v>
      </c>
      <c r="L5" s="21" t="s">
        <v>14</v>
      </c>
      <c r="M5" s="21" t="s">
        <v>21</v>
      </c>
      <c r="N5" s="38">
        <f>COUNTIFS($G$2:$G$11,L5,$H$2:$H$11,M5,$I$2:$I$11,K5)/COUNTIFS($G$2:$G$11,L5,$H$2:$H$11,M5)</f>
        <v>0.33333333333333331</v>
      </c>
      <c r="O5" s="31"/>
      <c r="P5" s="31"/>
      <c r="Q5" s="31"/>
      <c r="R5" s="32"/>
    </row>
    <row r="6" spans="2:18" x14ac:dyDescent="0.25">
      <c r="B6" s="8"/>
      <c r="C6" s="2"/>
      <c r="D6" s="2"/>
      <c r="E6" s="2"/>
      <c r="F6" s="17"/>
      <c r="G6" s="1" t="s">
        <v>14</v>
      </c>
      <c r="H6" s="1" t="s">
        <v>20</v>
      </c>
      <c r="I6" s="1" t="s">
        <v>22</v>
      </c>
      <c r="J6" s="17"/>
      <c r="K6" s="2"/>
      <c r="L6" s="2"/>
      <c r="M6" s="2"/>
      <c r="N6" s="17"/>
      <c r="O6" s="10"/>
      <c r="P6" s="31"/>
      <c r="Q6" s="31"/>
      <c r="R6" s="32"/>
    </row>
    <row r="7" spans="2:18" ht="30" x14ac:dyDescent="0.25">
      <c r="B7" s="9" t="s">
        <v>5</v>
      </c>
      <c r="C7" s="10">
        <f>C3/C5</f>
        <v>0.21739130434782608</v>
      </c>
      <c r="D7" s="20"/>
      <c r="E7" s="20"/>
      <c r="F7" s="20"/>
      <c r="G7" s="1" t="s">
        <v>14</v>
      </c>
      <c r="H7" s="1" t="s">
        <v>20</v>
      </c>
      <c r="I7" s="1" t="s">
        <v>22</v>
      </c>
      <c r="J7" s="24" t="s">
        <v>16</v>
      </c>
      <c r="K7" s="24"/>
      <c r="L7" s="24"/>
      <c r="M7" s="24"/>
      <c r="N7" s="24"/>
      <c r="O7" s="10" t="s">
        <v>23</v>
      </c>
      <c r="P7" s="2">
        <f>COUNTIFS($I$2:$I$11,$O$7)/COUNTA($I$2:$I$11)</f>
        <v>0.4</v>
      </c>
      <c r="Q7" s="27" t="s">
        <v>22</v>
      </c>
      <c r="R7" s="19">
        <f>COUNTIFS($I$2:$I$11,$Q$7)/COUNTA($I$2:$I$11)</f>
        <v>0.6</v>
      </c>
    </row>
    <row r="8" spans="2:18" ht="35.25" customHeight="1" x14ac:dyDescent="0.25">
      <c r="B8" s="9" t="s">
        <v>6</v>
      </c>
      <c r="C8" s="10">
        <f>C4/C5</f>
        <v>0.78260869565217395</v>
      </c>
      <c r="D8" s="4"/>
      <c r="E8" s="4"/>
      <c r="F8" s="4"/>
      <c r="G8" s="1" t="s">
        <v>13</v>
      </c>
      <c r="H8" s="1" t="s">
        <v>20</v>
      </c>
      <c r="I8" s="1" t="s">
        <v>23</v>
      </c>
      <c r="J8" s="3" t="s">
        <v>24</v>
      </c>
      <c r="K8" s="21" t="s">
        <v>23</v>
      </c>
      <c r="L8" s="21" t="s">
        <v>13</v>
      </c>
      <c r="M8" s="21" t="s">
        <v>20</v>
      </c>
      <c r="N8" s="36">
        <f>(O8*P8*$P$7)/(O8*P8*$P$7+Q8*R8*$R$7)</f>
        <v>0.52941176470588247</v>
      </c>
      <c r="O8" s="10">
        <f>COUNTIFS($I$2:$I$11,$O$7,$G$2:$G$11,L8)/COUNTIFS($I$2:$I$11,$O$7)</f>
        <v>0.75</v>
      </c>
      <c r="P8" s="2">
        <f>COUNTIFS($I$2:$I$11,$O$7,$H$2:$H$11,M8)/COUNTIFS($I$2:$I$11,$O$7)</f>
        <v>0.25</v>
      </c>
      <c r="Q8" s="10">
        <f>COUNTIFS($I$2:$I$11,$Q$7,$G$2:$G$11,L8)/COUNTIFS($I$2:$I$11,$Q$7)</f>
        <v>0.16666666666666666</v>
      </c>
      <c r="R8" s="11">
        <f>COUNTIFS($I$2:$I$11,$Q$7,$H$2:$H$11,M8)/COUNTIFS($I$2:$I$11,$Q$7)</f>
        <v>0.66666666666666663</v>
      </c>
    </row>
    <row r="9" spans="2:18" ht="33" customHeight="1" x14ac:dyDescent="0.25">
      <c r="B9" s="12" t="s">
        <v>17</v>
      </c>
      <c r="C9" s="4" t="s">
        <v>19</v>
      </c>
      <c r="D9" s="4"/>
      <c r="E9" s="4"/>
      <c r="F9" s="4"/>
      <c r="G9" s="1" t="s">
        <v>13</v>
      </c>
      <c r="H9" s="1" t="s">
        <v>21</v>
      </c>
      <c r="I9" s="1" t="s">
        <v>23</v>
      </c>
      <c r="J9" s="3" t="s">
        <v>25</v>
      </c>
      <c r="K9" s="21" t="s">
        <v>23</v>
      </c>
      <c r="L9" s="21" t="s">
        <v>13</v>
      </c>
      <c r="M9" s="21" t="s">
        <v>21</v>
      </c>
      <c r="N9" s="37">
        <f>(O9*P9*$P$7)/(O9*P9*$P$7+Q9*R9*$R$7)</f>
        <v>0.87096774193548376</v>
      </c>
      <c r="O9" s="10">
        <f t="shared" ref="O9:O11" si="0">COUNTIFS($I$2:$I$11,$O$7,$G$2:$G$11,L9)/COUNTIFS($I$2:$I$11,$O$7)</f>
        <v>0.75</v>
      </c>
      <c r="P9" s="2">
        <f t="shared" ref="P9:P11" si="1">COUNTIFS($I$2:$I$11,$O$7,$H$2:$H$11,M9)/COUNTIFS($I$2:$I$11,$O$7)</f>
        <v>0.75</v>
      </c>
      <c r="Q9" s="10">
        <f t="shared" ref="Q9:Q11" si="2">COUNTIFS($I$2:$I$11,$Q$7,$G$2:$G$11,L9)/COUNTIFS($I$2:$I$11,$Q$7)</f>
        <v>0.16666666666666666</v>
      </c>
      <c r="R9" s="11">
        <f t="shared" ref="R9:R11" si="3">COUNTIFS($I$2:$I$11,$Q$7,$H$2:$H$11,M9)/COUNTIFS($I$2:$I$11,$Q$7)</f>
        <v>0.33333333333333331</v>
      </c>
    </row>
    <row r="10" spans="2:18" ht="45.75" customHeight="1" x14ac:dyDescent="0.25">
      <c r="B10" s="9" t="s">
        <v>18</v>
      </c>
      <c r="C10" s="4" t="s">
        <v>7</v>
      </c>
      <c r="D10" s="17"/>
      <c r="E10" s="17"/>
      <c r="F10" s="17"/>
      <c r="G10" s="1" t="s">
        <v>14</v>
      </c>
      <c r="H10" s="1" t="s">
        <v>21</v>
      </c>
      <c r="I10" s="1" t="s">
        <v>23</v>
      </c>
      <c r="J10" s="3" t="s">
        <v>26</v>
      </c>
      <c r="K10" s="21" t="s">
        <v>23</v>
      </c>
      <c r="L10" s="21" t="s">
        <v>14</v>
      </c>
      <c r="M10" s="21" t="s">
        <v>20</v>
      </c>
      <c r="N10" s="37">
        <f>(O10*P10*$P$7)/(O10*P10*$P$7+Q10*R10*$R$7)</f>
        <v>6.9767441860465115E-2</v>
      </c>
      <c r="O10" s="10">
        <f t="shared" si="0"/>
        <v>0.25</v>
      </c>
      <c r="P10" s="2">
        <f t="shared" si="1"/>
        <v>0.25</v>
      </c>
      <c r="Q10" s="10">
        <f t="shared" si="2"/>
        <v>0.83333333333333337</v>
      </c>
      <c r="R10" s="11">
        <f t="shared" si="3"/>
        <v>0.66666666666666663</v>
      </c>
    </row>
    <row r="11" spans="2:18" ht="30.75" thickBot="1" x14ac:dyDescent="0.3">
      <c r="B11" s="13" t="s">
        <v>8</v>
      </c>
      <c r="C11" s="18"/>
      <c r="D11" s="18"/>
      <c r="E11" s="18"/>
      <c r="F11" s="18"/>
      <c r="G11" s="14" t="s">
        <v>13</v>
      </c>
      <c r="H11" s="14" t="s">
        <v>21</v>
      </c>
      <c r="I11" s="14" t="s">
        <v>23</v>
      </c>
      <c r="J11" s="15" t="s">
        <v>27</v>
      </c>
      <c r="K11" s="22" t="s">
        <v>23</v>
      </c>
      <c r="L11" s="22" t="s">
        <v>14</v>
      </c>
      <c r="M11" s="22" t="s">
        <v>21</v>
      </c>
      <c r="N11" s="39">
        <f>(O11*P11*$P$7)/(O11*P11*$P$7+Q11*R11*$R$7)</f>
        <v>0.31034482758620696</v>
      </c>
      <c r="O11" s="33">
        <f t="shared" si="0"/>
        <v>0.25</v>
      </c>
      <c r="P11" s="34">
        <f t="shared" si="1"/>
        <v>0.75</v>
      </c>
      <c r="Q11" s="33">
        <f t="shared" si="2"/>
        <v>0.83333333333333337</v>
      </c>
      <c r="R11" s="16">
        <f t="shared" si="3"/>
        <v>0.33333333333333331</v>
      </c>
    </row>
  </sheetData>
  <mergeCells count="3">
    <mergeCell ref="J1:N1"/>
    <mergeCell ref="J7:N7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2017-08-02T20:24:13Z</dcterms:modified>
</cp:coreProperties>
</file>